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J:\40019 TransPreisIndizes_Immo\9 Zusammenstellung_INDIZES\"/>
    </mc:Choice>
  </mc:AlternateContent>
  <xr:revisionPtr revIDLastSave="0" documentId="13_ncr:1_{5228DF36-4251-46E8-9EAF-CA6C4CAD5204}" xr6:coauthVersionLast="45" xr6:coauthVersionMax="45" xr10:uidLastSave="{00000000-0000-0000-0000-000000000000}"/>
  <bookViews>
    <workbookView xWindow="-120" yWindow="-120" windowWidth="29040" windowHeight="15840" xr2:uid="{80A5BAF9-6D97-4EAB-A505-4D79FE05C970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fpre_reg_dat!$B$1:$BO$163</definedName>
    <definedName name="_xlnm._FilterDatabase" localSheetId="9" hidden="1">hi!$A$308:$C$1796</definedName>
    <definedName name="_xlnm._FilterDatabase" localSheetId="6" hidden="1">kt_dat!$A$238:$AI$472</definedName>
    <definedName name="_xlnm.Print_Area" localSheetId="1">CH!$C$1:$U$46</definedName>
    <definedName name="_xlnm.Print_Area" localSheetId="3">FPRE_REG!$C$1:$U$46</definedName>
    <definedName name="_xlnm.Print_Area" localSheetId="4">Kt!$C$1:$U$46</definedName>
    <definedName name="_xlnm.Print_Area" localSheetId="2">REGION!$C$12:$O$65</definedName>
    <definedName name="_xlnm.Print_Area" localSheetId="0">Ueberblick!$C$1:$S$53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95" i="63" l="1"/>
  <c r="N94" i="63"/>
  <c r="O94" i="58"/>
  <c r="U94" i="58"/>
  <c r="S94" i="58"/>
  <c r="Q94" i="58"/>
  <c r="M94" i="58"/>
  <c r="U93" i="58"/>
  <c r="S93" i="58"/>
  <c r="Q93" i="58"/>
  <c r="O93" i="58"/>
  <c r="M93" i="58"/>
  <c r="S94" i="62"/>
  <c r="U94" i="62"/>
  <c r="Q94" i="62"/>
  <c r="O94" i="62"/>
  <c r="M94" i="62"/>
  <c r="U93" i="62"/>
  <c r="S93" i="62"/>
  <c r="Q93" i="62"/>
  <c r="O93" i="62"/>
  <c r="M93" i="62"/>
  <c r="M91" i="63" l="1"/>
  <c r="M92" i="63" s="1"/>
  <c r="L90" i="58"/>
  <c r="L91" i="58" s="1"/>
  <c r="C142" i="63" l="1"/>
  <c r="C141" i="63"/>
  <c r="C39" i="63" l="1"/>
  <c r="C38" i="63"/>
  <c r="B133" i="63"/>
  <c r="B134" i="63"/>
  <c r="B135" i="63" s="1"/>
  <c r="C39" i="58"/>
  <c r="C38" i="58"/>
  <c r="C141" i="58"/>
  <c r="C140" i="58"/>
  <c r="B134" i="58"/>
  <c r="B135" i="58"/>
  <c r="B136" i="58" s="1"/>
  <c r="C39" i="62"/>
  <c r="C38" i="62"/>
  <c r="C141" i="62"/>
  <c r="C140" i="62"/>
  <c r="B133" i="62"/>
  <c r="B134" i="62" s="1"/>
  <c r="B135" i="62" s="1"/>
  <c r="B136" i="62" s="1"/>
  <c r="B137" i="62" s="1"/>
  <c r="B138" i="62" s="1"/>
  <c r="B136" i="63" l="1"/>
  <c r="B137" i="58"/>
  <c r="L91" i="62"/>
  <c r="E52" i="62"/>
  <c r="G52" i="62"/>
  <c r="I52" i="62"/>
  <c r="K52" i="62"/>
  <c r="B3" i="46"/>
  <c r="A12" i="46"/>
  <c r="F3" i="1" s="1"/>
  <c r="M39" i="63"/>
  <c r="M38" i="63"/>
  <c r="M38" i="62"/>
  <c r="M39" i="62"/>
  <c r="M59" i="63"/>
  <c r="M60" i="63"/>
  <c r="M61" i="63" s="1"/>
  <c r="M39" i="58"/>
  <c r="M38" i="58"/>
  <c r="G6" i="45"/>
  <c r="G5" i="45" a="1"/>
  <c r="G5" i="45" s="1"/>
  <c r="K52" i="63"/>
  <c r="I52" i="63"/>
  <c r="S59" i="63" s="1"/>
  <c r="G52" i="63"/>
  <c r="E52" i="63"/>
  <c r="K52" i="58"/>
  <c r="I52" i="58"/>
  <c r="G52" i="58"/>
  <c r="E52" i="58"/>
  <c r="N59" i="63"/>
  <c r="N60" i="63" s="1"/>
  <c r="N61" i="63" s="1"/>
  <c r="N62" i="63" s="1"/>
  <c r="N63" i="63" s="1"/>
  <c r="N64" i="63" s="1"/>
  <c r="N65" i="63" s="1"/>
  <c r="N66" i="63" s="1"/>
  <c r="N67" i="63" s="1"/>
  <c r="N68" i="63" s="1"/>
  <c r="N69" i="63" s="1"/>
  <c r="N70" i="63" s="1"/>
  <c r="N71" i="63" s="1"/>
  <c r="N72" i="63" s="1"/>
  <c r="N73" i="63" s="1"/>
  <c r="N74" i="63" s="1"/>
  <c r="N75" i="63" s="1"/>
  <c r="N76" i="63" s="1"/>
  <c r="N77" i="63" s="1"/>
  <c r="N78" i="63" s="1"/>
  <c r="N79" i="63" s="1"/>
  <c r="N80" i="63" s="1"/>
  <c r="N81" i="63" s="1"/>
  <c r="BZ3" i="56"/>
  <c r="BZ2" i="56"/>
  <c r="P65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V65" i="45"/>
  <c r="U65" i="45"/>
  <c r="T65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P66" i="45"/>
  <c r="R65" i="45"/>
  <c r="Q65" i="45"/>
  <c r="J72" i="45"/>
  <c r="J71" i="45"/>
  <c r="J70" i="45"/>
  <c r="J69" i="45"/>
  <c r="J68" i="45"/>
  <c r="J67" i="45"/>
  <c r="J66" i="45"/>
  <c r="J65" i="45"/>
  <c r="N72" i="45"/>
  <c r="N71" i="45"/>
  <c r="N70" i="45"/>
  <c r="N69" i="45"/>
  <c r="O69" i="45"/>
  <c r="N68" i="45"/>
  <c r="N67" i="45"/>
  <c r="N66" i="45"/>
  <c r="N65" i="45"/>
  <c r="O65" i="45"/>
  <c r="M73" i="45"/>
  <c r="L73" i="45"/>
  <c r="K73" i="45"/>
  <c r="I73" i="45"/>
  <c r="H73" i="45"/>
  <c r="G73" i="45"/>
  <c r="O71" i="45"/>
  <c r="S65" i="45"/>
  <c r="W68" i="45"/>
  <c r="O67" i="45"/>
  <c r="S72" i="45"/>
  <c r="X72" i="45"/>
  <c r="O70" i="45"/>
  <c r="W71" i="45"/>
  <c r="W72" i="45"/>
  <c r="S69" i="45"/>
  <c r="U73" i="45"/>
  <c r="S67" i="45"/>
  <c r="W67" i="45"/>
  <c r="P73" i="45"/>
  <c r="S70" i="45"/>
  <c r="X67" i="45"/>
  <c r="T73" i="45"/>
  <c r="S66" i="45"/>
  <c r="W66" i="45"/>
  <c r="X66" i="45"/>
  <c r="V73" i="45"/>
  <c r="O72" i="45"/>
  <c r="S68" i="45"/>
  <c r="X68" i="45"/>
  <c r="W70" i="45"/>
  <c r="X70" i="45"/>
  <c r="R73" i="45"/>
  <c r="S71" i="45"/>
  <c r="W65" i="45"/>
  <c r="Q73" i="45"/>
  <c r="O68" i="45"/>
  <c r="W69" i="45"/>
  <c r="X69" i="45"/>
  <c r="N73" i="45"/>
  <c r="O66" i="45"/>
  <c r="J73" i="45"/>
  <c r="X65" i="45"/>
  <c r="X73" i="45"/>
  <c r="X71" i="45"/>
  <c r="S73" i="45"/>
  <c r="W73" i="45"/>
  <c r="O73" i="45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G311" i="45"/>
  <c r="F311" i="45"/>
  <c r="G310" i="45"/>
  <c r="A469" i="56"/>
  <c r="A468" i="56"/>
  <c r="A467" i="56"/>
  <c r="A466" i="56"/>
  <c r="A465" i="56"/>
  <c r="A464" i="56"/>
  <c r="A463" i="56"/>
  <c r="A462" i="56"/>
  <c r="A461" i="56"/>
  <c r="A460" i="56"/>
  <c r="A459" i="56"/>
  <c r="A458" i="56"/>
  <c r="A457" i="56"/>
  <c r="A456" i="56"/>
  <c r="A455" i="56"/>
  <c r="A454" i="56"/>
  <c r="A453" i="56"/>
  <c r="A452" i="56"/>
  <c r="A451" i="56"/>
  <c r="A450" i="56"/>
  <c r="A449" i="56"/>
  <c r="A448" i="56"/>
  <c r="A447" i="56"/>
  <c r="A446" i="56"/>
  <c r="A445" i="56"/>
  <c r="A444" i="56"/>
  <c r="A443" i="56"/>
  <c r="A442" i="56"/>
  <c r="A441" i="56"/>
  <c r="A440" i="56"/>
  <c r="A439" i="56"/>
  <c r="A438" i="56"/>
  <c r="A437" i="56"/>
  <c r="A436" i="56"/>
  <c r="A435" i="56"/>
  <c r="A434" i="56"/>
  <c r="A433" i="56"/>
  <c r="A432" i="56"/>
  <c r="A431" i="56"/>
  <c r="A430" i="56"/>
  <c r="A429" i="56"/>
  <c r="A428" i="56"/>
  <c r="A427" i="56"/>
  <c r="A426" i="56"/>
  <c r="A425" i="56"/>
  <c r="A424" i="56"/>
  <c r="A423" i="56"/>
  <c r="A422" i="56"/>
  <c r="A421" i="56"/>
  <c r="A420" i="56"/>
  <c r="A419" i="56"/>
  <c r="A418" i="56"/>
  <c r="A417" i="56"/>
  <c r="A416" i="56"/>
  <c r="A415" i="56"/>
  <c r="A414" i="56"/>
  <c r="A413" i="56"/>
  <c r="A412" i="56"/>
  <c r="A411" i="56"/>
  <c r="A410" i="56"/>
  <c r="A409" i="56"/>
  <c r="A408" i="56"/>
  <c r="A407" i="56"/>
  <c r="A406" i="56"/>
  <c r="A405" i="56"/>
  <c r="A404" i="56"/>
  <c r="A403" i="56"/>
  <c r="A402" i="56"/>
  <c r="A401" i="56"/>
  <c r="A400" i="56"/>
  <c r="A399" i="56"/>
  <c r="A398" i="56"/>
  <c r="A397" i="56"/>
  <c r="A396" i="56"/>
  <c r="A395" i="56"/>
  <c r="A394" i="56"/>
  <c r="A393" i="56"/>
  <c r="A392" i="56"/>
  <c r="A391" i="56"/>
  <c r="A390" i="56"/>
  <c r="A389" i="56"/>
  <c r="A388" i="56"/>
  <c r="A387" i="56"/>
  <c r="A386" i="56"/>
  <c r="A385" i="56"/>
  <c r="A384" i="56"/>
  <c r="A383" i="56"/>
  <c r="A382" i="56"/>
  <c r="A381" i="56"/>
  <c r="A380" i="56"/>
  <c r="A379" i="56"/>
  <c r="A378" i="56"/>
  <c r="A377" i="56"/>
  <c r="A376" i="56"/>
  <c r="A375" i="56"/>
  <c r="A374" i="56"/>
  <c r="A373" i="56"/>
  <c r="A372" i="56"/>
  <c r="A371" i="56"/>
  <c r="A370" i="56"/>
  <c r="A369" i="56"/>
  <c r="A368" i="56"/>
  <c r="A367" i="56"/>
  <c r="A366" i="56"/>
  <c r="A365" i="56"/>
  <c r="A364" i="56"/>
  <c r="A363" i="56"/>
  <c r="A362" i="56"/>
  <c r="A361" i="56"/>
  <c r="A360" i="56"/>
  <c r="A359" i="56"/>
  <c r="A358" i="56"/>
  <c r="A357" i="56"/>
  <c r="A356" i="56"/>
  <c r="A355" i="56"/>
  <c r="A354" i="56"/>
  <c r="A353" i="56"/>
  <c r="A352" i="56"/>
  <c r="A351" i="56"/>
  <c r="A350" i="56"/>
  <c r="A349" i="56"/>
  <c r="A348" i="56"/>
  <c r="A347" i="56"/>
  <c r="A346" i="56"/>
  <c r="A345" i="56"/>
  <c r="A344" i="56"/>
  <c r="A343" i="56"/>
  <c r="A342" i="56"/>
  <c r="A341" i="56"/>
  <c r="A340" i="56"/>
  <c r="A339" i="56"/>
  <c r="A338" i="56"/>
  <c r="A337" i="56"/>
  <c r="A336" i="56"/>
  <c r="A335" i="56"/>
  <c r="A334" i="56"/>
  <c r="A333" i="56"/>
  <c r="A332" i="56"/>
  <c r="A331" i="56"/>
  <c r="A330" i="56"/>
  <c r="A329" i="56"/>
  <c r="A328" i="56"/>
  <c r="A327" i="56"/>
  <c r="A326" i="56"/>
  <c r="A325" i="56"/>
  <c r="A324" i="56"/>
  <c r="A323" i="56"/>
  <c r="A322" i="56"/>
  <c r="A321" i="56"/>
  <c r="A320" i="56"/>
  <c r="A319" i="56"/>
  <c r="A318" i="56"/>
  <c r="A317" i="56"/>
  <c r="A316" i="56"/>
  <c r="A315" i="56"/>
  <c r="A314" i="56"/>
  <c r="A313" i="56"/>
  <c r="A312" i="56"/>
  <c r="A311" i="56"/>
  <c r="A310" i="56"/>
  <c r="A309" i="56"/>
  <c r="A308" i="56"/>
  <c r="A307" i="56"/>
  <c r="A306" i="56"/>
  <c r="A305" i="56"/>
  <c r="A304" i="56"/>
  <c r="A303" i="56"/>
  <c r="A302" i="56"/>
  <c r="A301" i="56"/>
  <c r="A300" i="56"/>
  <c r="A299" i="56"/>
  <c r="A298" i="56"/>
  <c r="A297" i="56"/>
  <c r="A296" i="56"/>
  <c r="A295" i="56"/>
  <c r="A294" i="56"/>
  <c r="A293" i="56"/>
  <c r="A292" i="56"/>
  <c r="A291" i="56"/>
  <c r="A290" i="56"/>
  <c r="A289" i="56"/>
  <c r="A288" i="56"/>
  <c r="A287" i="56"/>
  <c r="A286" i="56"/>
  <c r="A285" i="56"/>
  <c r="A284" i="56"/>
  <c r="A283" i="56"/>
  <c r="A282" i="56"/>
  <c r="A281" i="56"/>
  <c r="A280" i="56"/>
  <c r="A279" i="56"/>
  <c r="A278" i="56"/>
  <c r="A277" i="56"/>
  <c r="A276" i="56"/>
  <c r="A275" i="56"/>
  <c r="A274" i="56"/>
  <c r="A273" i="56"/>
  <c r="A272" i="56"/>
  <c r="A271" i="56"/>
  <c r="A270" i="56"/>
  <c r="A269" i="56"/>
  <c r="A268" i="56"/>
  <c r="A267" i="56"/>
  <c r="A266" i="56"/>
  <c r="A265" i="56"/>
  <c r="A264" i="56"/>
  <c r="A263" i="56"/>
  <c r="A262" i="56"/>
  <c r="A261" i="56"/>
  <c r="A260" i="56"/>
  <c r="A259" i="56"/>
  <c r="A258" i="56"/>
  <c r="A257" i="56"/>
  <c r="A256" i="56"/>
  <c r="A255" i="56"/>
  <c r="A254" i="56"/>
  <c r="A253" i="56"/>
  <c r="A252" i="56"/>
  <c r="A251" i="56"/>
  <c r="A250" i="56"/>
  <c r="A249" i="56"/>
  <c r="A248" i="56"/>
  <c r="A247" i="56"/>
  <c r="A246" i="56"/>
  <c r="A245" i="56"/>
  <c r="A244" i="56"/>
  <c r="A243" i="56"/>
  <c r="A242" i="56"/>
  <c r="A241" i="56"/>
  <c r="A240" i="56"/>
  <c r="A239" i="56"/>
  <c r="A238" i="56"/>
  <c r="A237" i="56"/>
  <c r="A236" i="56"/>
  <c r="A235" i="56"/>
  <c r="A234" i="56"/>
  <c r="A233" i="56"/>
  <c r="A232" i="56"/>
  <c r="A231" i="56"/>
  <c r="A230" i="56"/>
  <c r="A229" i="56"/>
  <c r="A228" i="56"/>
  <c r="A227" i="56"/>
  <c r="A226" i="56"/>
  <c r="A225" i="56"/>
  <c r="A224" i="56"/>
  <c r="A223" i="56"/>
  <c r="A222" i="56"/>
  <c r="A221" i="56"/>
  <c r="A220" i="56"/>
  <c r="A219" i="56"/>
  <c r="A218" i="56"/>
  <c r="A217" i="56"/>
  <c r="A216" i="56"/>
  <c r="A215" i="56"/>
  <c r="A214" i="56"/>
  <c r="A213" i="56"/>
  <c r="A212" i="56"/>
  <c r="A211" i="56"/>
  <c r="A210" i="56"/>
  <c r="A209" i="56"/>
  <c r="A208" i="56"/>
  <c r="A207" i="56"/>
  <c r="A206" i="56"/>
  <c r="A205" i="56"/>
  <c r="A204" i="56"/>
  <c r="A203" i="56"/>
  <c r="A202" i="56"/>
  <c r="A201" i="56"/>
  <c r="A200" i="56"/>
  <c r="A199" i="56"/>
  <c r="A198" i="56"/>
  <c r="A197" i="56"/>
  <c r="A196" i="56"/>
  <c r="A195" i="56"/>
  <c r="A194" i="56"/>
  <c r="A193" i="56"/>
  <c r="A192" i="56"/>
  <c r="A191" i="56"/>
  <c r="A190" i="56"/>
  <c r="A189" i="56"/>
  <c r="A188" i="56"/>
  <c r="A187" i="56"/>
  <c r="A186" i="56"/>
  <c r="A185" i="56"/>
  <c r="A184" i="56"/>
  <c r="A183" i="56"/>
  <c r="A182" i="56"/>
  <c r="A181" i="56"/>
  <c r="A180" i="56"/>
  <c r="A179" i="56"/>
  <c r="A178" i="56"/>
  <c r="A177" i="56"/>
  <c r="A176" i="56"/>
  <c r="A175" i="56"/>
  <c r="A174" i="56"/>
  <c r="A173" i="56"/>
  <c r="A172" i="56"/>
  <c r="A171" i="56"/>
  <c r="A170" i="56"/>
  <c r="A169" i="56"/>
  <c r="A168" i="56"/>
  <c r="A167" i="56"/>
  <c r="A166" i="56"/>
  <c r="A165" i="56"/>
  <c r="A164" i="56"/>
  <c r="A163" i="56"/>
  <c r="A162" i="56"/>
  <c r="A161" i="56"/>
  <c r="A160" i="56"/>
  <c r="A159" i="56"/>
  <c r="A158" i="56"/>
  <c r="A157" i="56"/>
  <c r="A156" i="56"/>
  <c r="A155" i="56"/>
  <c r="A154" i="56"/>
  <c r="A153" i="56"/>
  <c r="A152" i="56"/>
  <c r="A151" i="56"/>
  <c r="A150" i="56"/>
  <c r="A149" i="56"/>
  <c r="A148" i="56"/>
  <c r="A147" i="56"/>
  <c r="A146" i="56"/>
  <c r="A145" i="56"/>
  <c r="A144" i="56"/>
  <c r="A143" i="5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473" i="49"/>
  <c r="A474" i="49"/>
  <c r="A475" i="49"/>
  <c r="A476" i="49"/>
  <c r="A477" i="49"/>
  <c r="A478" i="49"/>
  <c r="A479" i="49"/>
  <c r="A480" i="49"/>
  <c r="A481" i="49"/>
  <c r="A482" i="49"/>
  <c r="A483" i="49"/>
  <c r="A484" i="49"/>
  <c r="A485" i="49"/>
  <c r="A486" i="49"/>
  <c r="A487" i="49"/>
  <c r="A488" i="49"/>
  <c r="A489" i="49"/>
  <c r="A490" i="49"/>
  <c r="A491" i="49"/>
  <c r="A492" i="49"/>
  <c r="A493" i="49"/>
  <c r="A494" i="49"/>
  <c r="A495" i="49"/>
  <c r="A496" i="49"/>
  <c r="A497" i="49"/>
  <c r="A498" i="49"/>
  <c r="A499" i="49"/>
  <c r="A500" i="49"/>
  <c r="A501" i="49"/>
  <c r="A502" i="49"/>
  <c r="A503" i="49"/>
  <c r="A504" i="49"/>
  <c r="A505" i="49"/>
  <c r="A506" i="49"/>
  <c r="A507" i="49"/>
  <c r="A508" i="49"/>
  <c r="A509" i="49"/>
  <c r="A510" i="49"/>
  <c r="A511" i="49"/>
  <c r="A512" i="49"/>
  <c r="A513" i="49"/>
  <c r="A514" i="49"/>
  <c r="A515" i="49"/>
  <c r="A516" i="49"/>
  <c r="A517" i="49"/>
  <c r="A518" i="49"/>
  <c r="A519" i="49"/>
  <c r="A520" i="49"/>
  <c r="A521" i="49"/>
  <c r="A522" i="49"/>
  <c r="A523" i="49"/>
  <c r="A524" i="49"/>
  <c r="A525" i="49"/>
  <c r="A526" i="49"/>
  <c r="A527" i="49"/>
  <c r="A528" i="49"/>
  <c r="A529" i="49"/>
  <c r="A530" i="49"/>
  <c r="A531" i="49"/>
  <c r="A532" i="49"/>
  <c r="A533" i="49"/>
  <c r="A534" i="49"/>
  <c r="A535" i="49"/>
  <c r="A536" i="49"/>
  <c r="A537" i="49"/>
  <c r="A538" i="49"/>
  <c r="A539" i="49"/>
  <c r="A540" i="49"/>
  <c r="A541" i="49"/>
  <c r="A542" i="49"/>
  <c r="A543" i="49"/>
  <c r="A544" i="49"/>
  <c r="A545" i="49"/>
  <c r="A546" i="49"/>
  <c r="A547" i="49"/>
  <c r="A548" i="49"/>
  <c r="A549" i="49"/>
  <c r="A550" i="49"/>
  <c r="A551" i="49"/>
  <c r="A552" i="49"/>
  <c r="A553" i="49"/>
  <c r="A554" i="49"/>
  <c r="A555" i="49"/>
  <c r="A556" i="49"/>
  <c r="A557" i="49"/>
  <c r="A558" i="49"/>
  <c r="A559" i="49"/>
  <c r="A560" i="49"/>
  <c r="A561" i="49"/>
  <c r="A562" i="49"/>
  <c r="A563" i="49"/>
  <c r="A564" i="49"/>
  <c r="A565" i="49"/>
  <c r="A566" i="49"/>
  <c r="A567" i="49"/>
  <c r="A568" i="49"/>
  <c r="A569" i="49"/>
  <c r="A570" i="49"/>
  <c r="A571" i="49"/>
  <c r="A572" i="49"/>
  <c r="A573" i="49"/>
  <c r="A574" i="49"/>
  <c r="A575" i="49"/>
  <c r="A576" i="49"/>
  <c r="A577" i="49"/>
  <c r="A578" i="49"/>
  <c r="A579" i="49"/>
  <c r="A580" i="49"/>
  <c r="A581" i="49"/>
  <c r="A582" i="49"/>
  <c r="A583" i="49"/>
  <c r="A584" i="49"/>
  <c r="A585" i="49"/>
  <c r="A586" i="49"/>
  <c r="A587" i="49"/>
  <c r="A588" i="49"/>
  <c r="A589" i="49"/>
  <c r="A590" i="49"/>
  <c r="A591" i="49"/>
  <c r="A592" i="49"/>
  <c r="A593" i="49"/>
  <c r="A594" i="49"/>
  <c r="A595" i="49"/>
  <c r="A596" i="49"/>
  <c r="A597" i="49"/>
  <c r="A598" i="49"/>
  <c r="A599" i="49"/>
  <c r="A600" i="49"/>
  <c r="A601" i="49"/>
  <c r="A602" i="49"/>
  <c r="A603" i="49"/>
  <c r="A604" i="49"/>
  <c r="A605" i="49"/>
  <c r="A606" i="49"/>
  <c r="A607" i="49"/>
  <c r="A608" i="49"/>
  <c r="A609" i="49"/>
  <c r="A610" i="49"/>
  <c r="A611" i="49"/>
  <c r="A612" i="49"/>
  <c r="A613" i="49"/>
  <c r="A614" i="49"/>
  <c r="A615" i="49"/>
  <c r="A616" i="49"/>
  <c r="A617" i="49"/>
  <c r="A618" i="49"/>
  <c r="A619" i="49"/>
  <c r="A620" i="49"/>
  <c r="A621" i="49"/>
  <c r="A622" i="49"/>
  <c r="A623" i="49"/>
  <c r="A624" i="49"/>
  <c r="A625" i="49"/>
  <c r="A626" i="49"/>
  <c r="A627" i="49"/>
  <c r="A628" i="49"/>
  <c r="A629" i="49"/>
  <c r="A630" i="49"/>
  <c r="A631" i="49"/>
  <c r="A632" i="49"/>
  <c r="A633" i="49"/>
  <c r="A634" i="49"/>
  <c r="A635" i="49"/>
  <c r="A636" i="49"/>
  <c r="A637" i="49"/>
  <c r="A638" i="49"/>
  <c r="A639" i="49"/>
  <c r="A640" i="49"/>
  <c r="A641" i="49"/>
  <c r="A642" i="49"/>
  <c r="A643" i="49"/>
  <c r="A644" i="49"/>
  <c r="A645" i="49"/>
  <c r="A646" i="49"/>
  <c r="A647" i="49"/>
  <c r="A648" i="49"/>
  <c r="A649" i="49"/>
  <c r="A650" i="49"/>
  <c r="A651" i="49"/>
  <c r="A652" i="49"/>
  <c r="A653" i="49"/>
  <c r="A654" i="49"/>
  <c r="A655" i="49"/>
  <c r="A656" i="49"/>
  <c r="A657" i="49"/>
  <c r="A658" i="49"/>
  <c r="A659" i="49"/>
  <c r="A660" i="49"/>
  <c r="A661" i="49"/>
  <c r="A662" i="49"/>
  <c r="A663" i="49"/>
  <c r="A664" i="49"/>
  <c r="A665" i="49"/>
  <c r="A666" i="49"/>
  <c r="A667" i="49"/>
  <c r="A668" i="49"/>
  <c r="A669" i="49"/>
  <c r="A670" i="49"/>
  <c r="A671" i="49"/>
  <c r="A672" i="49"/>
  <c r="A673" i="49"/>
  <c r="A674" i="49"/>
  <c r="A675" i="49"/>
  <c r="A676" i="49"/>
  <c r="A677" i="49"/>
  <c r="A678" i="49"/>
  <c r="A679" i="49"/>
  <c r="A680" i="49"/>
  <c r="A681" i="49"/>
  <c r="A682" i="49"/>
  <c r="A683" i="49"/>
  <c r="A684" i="49"/>
  <c r="A685" i="49"/>
  <c r="A686" i="49"/>
  <c r="A687" i="49"/>
  <c r="A688" i="49"/>
  <c r="A689" i="49"/>
  <c r="A690" i="49"/>
  <c r="A691" i="49"/>
  <c r="A692" i="49"/>
  <c r="A693" i="49"/>
  <c r="A694" i="49"/>
  <c r="A695" i="49"/>
  <c r="A696" i="49"/>
  <c r="A697" i="49"/>
  <c r="A698" i="49"/>
  <c r="A699" i="49"/>
  <c r="A700" i="49"/>
  <c r="A701" i="49"/>
  <c r="A702" i="49"/>
  <c r="A703" i="49"/>
  <c r="A704" i="49"/>
  <c r="A705" i="49"/>
  <c r="A706" i="49"/>
  <c r="A235" i="49"/>
  <c r="B37" i="45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247" i="43"/>
  <c r="B38" i="45"/>
  <c r="B36" i="45"/>
  <c r="N36" i="45" s="1"/>
  <c r="A156" i="43"/>
  <c r="A160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7" i="43"/>
  <c r="A158" i="43"/>
  <c r="A159" i="43"/>
  <c r="A161" i="43"/>
  <c r="A162" i="43"/>
  <c r="A163" i="43"/>
  <c r="A82" i="43"/>
  <c r="A395" i="49"/>
  <c r="A396" i="49"/>
  <c r="A397" i="49"/>
  <c r="A398" i="49"/>
  <c r="A399" i="49"/>
  <c r="A400" i="49"/>
  <c r="A401" i="49"/>
  <c r="A402" i="49"/>
  <c r="A403" i="49"/>
  <c r="A404" i="49"/>
  <c r="A405" i="49"/>
  <c r="A406" i="49"/>
  <c r="A407" i="49"/>
  <c r="A408" i="49"/>
  <c r="A409" i="49"/>
  <c r="A410" i="49"/>
  <c r="A411" i="49"/>
  <c r="A412" i="49"/>
  <c r="A413" i="49"/>
  <c r="A414" i="49"/>
  <c r="A415" i="49"/>
  <c r="A416" i="49"/>
  <c r="A417" i="49"/>
  <c r="A418" i="49"/>
  <c r="A419" i="49"/>
  <c r="A420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16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2" i="49"/>
  <c r="A3" i="49"/>
  <c r="A4" i="49"/>
  <c r="A5" i="49"/>
  <c r="A6" i="49"/>
  <c r="A7" i="49"/>
  <c r="A8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79" i="49"/>
  <c r="B59" i="63"/>
  <c r="M58" i="62"/>
  <c r="M59" i="62"/>
  <c r="M60" i="62"/>
  <c r="M61" i="62"/>
  <c r="M62" i="62"/>
  <c r="M63" i="62"/>
  <c r="M64" i="62"/>
  <c r="M65" i="62"/>
  <c r="M66" i="62"/>
  <c r="M67" i="62"/>
  <c r="M68" i="62"/>
  <c r="M69" i="62"/>
  <c r="M70" i="62"/>
  <c r="M71" i="62"/>
  <c r="M72" i="62"/>
  <c r="M73" i="62"/>
  <c r="M74" i="62"/>
  <c r="M75" i="62"/>
  <c r="M76" i="62"/>
  <c r="M77" i="62"/>
  <c r="M78" i="62"/>
  <c r="M79" i="62"/>
  <c r="M80" i="62"/>
  <c r="L58" i="62"/>
  <c r="L59" i="62"/>
  <c r="L60" i="62"/>
  <c r="L61" i="62"/>
  <c r="L62" i="62"/>
  <c r="L63" i="62"/>
  <c r="L64" i="62"/>
  <c r="L65" i="62"/>
  <c r="L66" i="62"/>
  <c r="L67" i="62"/>
  <c r="L68" i="62"/>
  <c r="L69" i="62"/>
  <c r="L70" i="62"/>
  <c r="L71" i="62"/>
  <c r="L72" i="62"/>
  <c r="L73" i="62"/>
  <c r="L74" i="62"/>
  <c r="L75" i="62"/>
  <c r="L76" i="62"/>
  <c r="L77" i="62"/>
  <c r="L78" i="62"/>
  <c r="L79" i="62"/>
  <c r="L80" i="62"/>
  <c r="L81" i="62"/>
  <c r="L82" i="62"/>
  <c r="L83" i="62"/>
  <c r="L84" i="62"/>
  <c r="L85" i="62"/>
  <c r="L86" i="62"/>
  <c r="L87" i="62"/>
  <c r="L88" i="62"/>
  <c r="L89" i="62"/>
  <c r="L90" i="62"/>
  <c r="B58" i="62"/>
  <c r="B59" i="62"/>
  <c r="B60" i="62"/>
  <c r="B61" i="62"/>
  <c r="B62" i="62"/>
  <c r="B63" i="62"/>
  <c r="B64" i="62"/>
  <c r="B65" i="62"/>
  <c r="B66" i="62"/>
  <c r="B67" i="62"/>
  <c r="B68" i="62"/>
  <c r="B69" i="62"/>
  <c r="B70" i="62"/>
  <c r="B71" i="62"/>
  <c r="B72" i="62"/>
  <c r="B73" i="62"/>
  <c r="B74" i="62"/>
  <c r="B75" i="62"/>
  <c r="B76" i="62"/>
  <c r="B77" i="62"/>
  <c r="B78" i="62"/>
  <c r="B79" i="62"/>
  <c r="B80" i="62"/>
  <c r="B81" i="62"/>
  <c r="B82" i="62"/>
  <c r="B83" i="62"/>
  <c r="B84" i="62"/>
  <c r="B85" i="62"/>
  <c r="B86" i="62"/>
  <c r="B87" i="62"/>
  <c r="B88" i="62"/>
  <c r="B89" i="62"/>
  <c r="B90" i="62"/>
  <c r="B91" i="62"/>
  <c r="B92" i="62"/>
  <c r="B93" i="62"/>
  <c r="B94" i="62"/>
  <c r="B95" i="62"/>
  <c r="B96" i="62"/>
  <c r="B97" i="62"/>
  <c r="B98" i="62"/>
  <c r="B99" i="62"/>
  <c r="B100" i="62"/>
  <c r="B101" i="62"/>
  <c r="B102" i="62"/>
  <c r="B103" i="62"/>
  <c r="B104" i="62"/>
  <c r="B105" i="62"/>
  <c r="B106" i="62"/>
  <c r="B107" i="62"/>
  <c r="B108" i="62"/>
  <c r="B109" i="62"/>
  <c r="B110" i="62"/>
  <c r="B111" i="62"/>
  <c r="B112" i="62"/>
  <c r="B113" i="62"/>
  <c r="B114" i="62"/>
  <c r="B115" i="62"/>
  <c r="B116" i="62"/>
  <c r="B117" i="62"/>
  <c r="B118" i="62"/>
  <c r="B119" i="62"/>
  <c r="B120" i="62"/>
  <c r="B121" i="62"/>
  <c r="B122" i="62"/>
  <c r="B123" i="62"/>
  <c r="B124" i="62"/>
  <c r="B125" i="62"/>
  <c r="B126" i="62"/>
  <c r="B127" i="62" s="1"/>
  <c r="U57" i="62"/>
  <c r="S57" i="62"/>
  <c r="Q57" i="62"/>
  <c r="E57" i="62"/>
  <c r="A240" i="43"/>
  <c r="A244" i="43"/>
  <c r="A242" i="43"/>
  <c r="A246" i="43"/>
  <c r="A241" i="43"/>
  <c r="A245" i="43"/>
  <c r="A239" i="43"/>
  <c r="A243" i="43"/>
  <c r="A206" i="43"/>
  <c r="A75" i="43"/>
  <c r="A79" i="43"/>
  <c r="A77" i="43"/>
  <c r="A81" i="43"/>
  <c r="A76" i="43"/>
  <c r="A80" i="43"/>
  <c r="A74" i="43"/>
  <c r="A78" i="43"/>
  <c r="A41" i="43"/>
  <c r="I28" i="45"/>
  <c r="A215" i="43"/>
  <c r="A216" i="43"/>
  <c r="A217" i="43"/>
  <c r="A218" i="43"/>
  <c r="A219" i="43"/>
  <c r="A220" i="43"/>
  <c r="A221" i="43"/>
  <c r="A222" i="43"/>
  <c r="A167" i="43"/>
  <c r="A168" i="43"/>
  <c r="A169" i="43"/>
  <c r="A170" i="43"/>
  <c r="A171" i="43"/>
  <c r="A172" i="43"/>
  <c r="A173" i="43"/>
  <c r="A174" i="43"/>
  <c r="A199" i="43"/>
  <c r="A200" i="43"/>
  <c r="A201" i="43"/>
  <c r="A202" i="43"/>
  <c r="A203" i="43"/>
  <c r="A204" i="43"/>
  <c r="A205" i="43"/>
  <c r="A190" i="43"/>
  <c r="A50" i="43"/>
  <c r="A51" i="43"/>
  <c r="A52" i="43"/>
  <c r="A53" i="43"/>
  <c r="A54" i="43"/>
  <c r="A55" i="43"/>
  <c r="A56" i="43"/>
  <c r="A57" i="43"/>
  <c r="A2" i="43"/>
  <c r="A3" i="43"/>
  <c r="A4" i="43"/>
  <c r="A5" i="43"/>
  <c r="A6" i="43"/>
  <c r="A7" i="43"/>
  <c r="A8" i="43"/>
  <c r="A9" i="43"/>
  <c r="A34" i="43"/>
  <c r="A35" i="43"/>
  <c r="A36" i="43"/>
  <c r="A37" i="43"/>
  <c r="A38" i="43"/>
  <c r="A39" i="43"/>
  <c r="A40" i="43"/>
  <c r="A25" i="43"/>
  <c r="B110" i="45"/>
  <c r="B282" i="45"/>
  <c r="B281" i="45"/>
  <c r="C1806" i="45"/>
  <c r="C1802" i="45"/>
  <c r="C1798" i="45"/>
  <c r="C296" i="45"/>
  <c r="E296" i="45"/>
  <c r="B304" i="45"/>
  <c r="B303" i="45"/>
  <c r="B302" i="45"/>
  <c r="B301" i="45"/>
  <c r="B300" i="45"/>
  <c r="B299" i="45"/>
  <c r="B58" i="58"/>
  <c r="B59" i="58"/>
  <c r="B60" i="58"/>
  <c r="B61" i="58"/>
  <c r="B62" i="58"/>
  <c r="B63" i="58"/>
  <c r="B64" i="58"/>
  <c r="B65" i="58"/>
  <c r="B66" i="58"/>
  <c r="B67" i="58"/>
  <c r="B68" i="58"/>
  <c r="B69" i="58"/>
  <c r="B70" i="58"/>
  <c r="B71" i="58"/>
  <c r="B72" i="58"/>
  <c r="B73" i="58"/>
  <c r="B74" i="58"/>
  <c r="B75" i="58"/>
  <c r="B76" i="58"/>
  <c r="B77" i="58"/>
  <c r="B78" i="58"/>
  <c r="B79" i="58"/>
  <c r="B80" i="58"/>
  <c r="B81" i="58"/>
  <c r="B82" i="58"/>
  <c r="B83" i="58"/>
  <c r="B84" i="58"/>
  <c r="B85" i="58"/>
  <c r="B86" i="58"/>
  <c r="B87" i="58"/>
  <c r="B88" i="58"/>
  <c r="B89" i="58"/>
  <c r="B90" i="58"/>
  <c r="B91" i="58"/>
  <c r="B92" i="58"/>
  <c r="B93" i="58"/>
  <c r="B94" i="58"/>
  <c r="B95" i="58"/>
  <c r="B96" i="58"/>
  <c r="B97" i="58"/>
  <c r="B98" i="58"/>
  <c r="B99" i="58"/>
  <c r="B100" i="58"/>
  <c r="B101" i="58"/>
  <c r="B102" i="58"/>
  <c r="B103" i="58"/>
  <c r="B104" i="58"/>
  <c r="B105" i="58"/>
  <c r="B106" i="58"/>
  <c r="B107" i="58"/>
  <c r="B108" i="58"/>
  <c r="B109" i="58"/>
  <c r="B110" i="58"/>
  <c r="B111" i="58"/>
  <c r="B112" i="58"/>
  <c r="B113" i="58"/>
  <c r="B114" i="58"/>
  <c r="B115" i="58"/>
  <c r="B116" i="58"/>
  <c r="M58" i="58"/>
  <c r="M59" i="58"/>
  <c r="M60" i="58"/>
  <c r="M61" i="58"/>
  <c r="M62" i="58"/>
  <c r="M63" i="58"/>
  <c r="M64" i="58"/>
  <c r="M65" i="58"/>
  <c r="M66" i="58"/>
  <c r="M67" i="58"/>
  <c r="M68" i="58"/>
  <c r="M69" i="58"/>
  <c r="M70" i="58"/>
  <c r="M71" i="58"/>
  <c r="M72" i="58"/>
  <c r="M73" i="58"/>
  <c r="M74" i="58"/>
  <c r="M75" i="58"/>
  <c r="M76" i="58"/>
  <c r="M77" i="58"/>
  <c r="M78" i="58"/>
  <c r="M79" i="58"/>
  <c r="M80" i="58"/>
  <c r="L58" i="58"/>
  <c r="L59" i="58"/>
  <c r="L60" i="58"/>
  <c r="L61" i="58"/>
  <c r="L62" i="58"/>
  <c r="L63" i="58"/>
  <c r="L64" i="58"/>
  <c r="L65" i="58"/>
  <c r="L66" i="58"/>
  <c r="L67" i="58"/>
  <c r="L68" i="58"/>
  <c r="L69" i="58"/>
  <c r="L70" i="58"/>
  <c r="L71" i="58"/>
  <c r="L72" i="58"/>
  <c r="L73" i="58"/>
  <c r="L74" i="58"/>
  <c r="L75" i="58"/>
  <c r="L76" i="58"/>
  <c r="L77" i="58"/>
  <c r="L78" i="58"/>
  <c r="L79" i="58"/>
  <c r="L80" i="58"/>
  <c r="L81" i="58"/>
  <c r="L82" i="58"/>
  <c r="L83" i="58"/>
  <c r="L84" i="58"/>
  <c r="L85" i="58"/>
  <c r="L86" i="58"/>
  <c r="L87" i="58"/>
  <c r="L88" i="58"/>
  <c r="L89" i="58"/>
  <c r="A2" i="56"/>
  <c r="B35" i="45"/>
  <c r="B34" i="45"/>
  <c r="E285" i="45"/>
  <c r="B275" i="45"/>
  <c r="B274" i="45"/>
  <c r="B268" i="45"/>
  <c r="B267" i="45"/>
  <c r="B261" i="45"/>
  <c r="B260" i="45"/>
  <c r="B289" i="45"/>
  <c r="B290" i="45"/>
  <c r="B291" i="45"/>
  <c r="B292" i="45"/>
  <c r="D285" i="45"/>
  <c r="B293" i="45"/>
  <c r="B288" i="45"/>
  <c r="B254" i="45"/>
  <c r="B253" i="45"/>
  <c r="C217" i="45"/>
  <c r="K238" i="45" s="1"/>
  <c r="L238" i="45" s="1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422" i="49"/>
  <c r="A423" i="49"/>
  <c r="A424" i="49"/>
  <c r="A425" i="49"/>
  <c r="A426" i="49"/>
  <c r="A427" i="49"/>
  <c r="A428" i="49"/>
  <c r="A429" i="49"/>
  <c r="A430" i="49"/>
  <c r="A431" i="49"/>
  <c r="A432" i="49"/>
  <c r="A433" i="49"/>
  <c r="A434" i="49"/>
  <c r="A435" i="49"/>
  <c r="A436" i="49"/>
  <c r="A437" i="49"/>
  <c r="A438" i="49"/>
  <c r="A439" i="49"/>
  <c r="A440" i="49"/>
  <c r="A441" i="49"/>
  <c r="A442" i="49"/>
  <c r="A443" i="49"/>
  <c r="A444" i="49"/>
  <c r="A445" i="49"/>
  <c r="A446" i="49"/>
  <c r="A291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421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17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369" i="49"/>
  <c r="A265" i="49"/>
  <c r="A448" i="49"/>
  <c r="A449" i="49"/>
  <c r="A450" i="49"/>
  <c r="A451" i="49"/>
  <c r="A452" i="49"/>
  <c r="A453" i="49"/>
  <c r="A454" i="49"/>
  <c r="A455" i="49"/>
  <c r="A456" i="49"/>
  <c r="A457" i="49"/>
  <c r="A458" i="49"/>
  <c r="A459" i="49"/>
  <c r="A460" i="49"/>
  <c r="A461" i="49"/>
  <c r="A462" i="49"/>
  <c r="A463" i="49"/>
  <c r="A464" i="49"/>
  <c r="A465" i="49"/>
  <c r="A466" i="49"/>
  <c r="A467" i="49"/>
  <c r="A468" i="49"/>
  <c r="A469" i="49"/>
  <c r="A470" i="49"/>
  <c r="A471" i="49"/>
  <c r="A472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54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84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80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132" i="49"/>
  <c r="A28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447" i="49"/>
  <c r="A212" i="49"/>
  <c r="A211" i="49"/>
  <c r="A210" i="49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A232" i="43"/>
  <c r="A233" i="43"/>
  <c r="A234" i="43"/>
  <c r="A235" i="43"/>
  <c r="A236" i="43"/>
  <c r="A237" i="43"/>
  <c r="A238" i="43"/>
  <c r="A175" i="43"/>
  <c r="A176" i="43"/>
  <c r="A177" i="43"/>
  <c r="A178" i="43"/>
  <c r="A179" i="43"/>
  <c r="A180" i="43"/>
  <c r="A181" i="43"/>
  <c r="A182" i="43"/>
  <c r="A207" i="43"/>
  <c r="A208" i="43"/>
  <c r="A209" i="43"/>
  <c r="A210" i="43"/>
  <c r="A211" i="43"/>
  <c r="A212" i="43"/>
  <c r="A213" i="43"/>
  <c r="A214" i="43"/>
  <c r="A191" i="43"/>
  <c r="A192" i="43"/>
  <c r="A193" i="43"/>
  <c r="A194" i="43"/>
  <c r="A195" i="43"/>
  <c r="A196" i="43"/>
  <c r="A197" i="43"/>
  <c r="A198" i="43"/>
  <c r="A223" i="43"/>
  <c r="A224" i="43"/>
  <c r="A225" i="43"/>
  <c r="A226" i="43"/>
  <c r="A227" i="43"/>
  <c r="A228" i="43"/>
  <c r="A229" i="43"/>
  <c r="A230" i="43"/>
  <c r="A183" i="43"/>
  <c r="A184" i="43"/>
  <c r="A185" i="43"/>
  <c r="A186" i="43"/>
  <c r="A187" i="43"/>
  <c r="A188" i="43"/>
  <c r="A189" i="43"/>
  <c r="A19" i="43"/>
  <c r="A20" i="43"/>
  <c r="A21" i="43"/>
  <c r="A22" i="43"/>
  <c r="A23" i="43"/>
  <c r="A24" i="43"/>
  <c r="A231" i="43"/>
  <c r="A33" i="43"/>
  <c r="A58" i="43"/>
  <c r="A59" i="43"/>
  <c r="A60" i="43"/>
  <c r="A61" i="43"/>
  <c r="A62" i="43"/>
  <c r="A63" i="43"/>
  <c r="A64" i="43"/>
  <c r="A65" i="43"/>
  <c r="A18" i="43"/>
  <c r="A73" i="43"/>
  <c r="A10" i="43"/>
  <c r="A11" i="43"/>
  <c r="A12" i="43"/>
  <c r="A13" i="43"/>
  <c r="A14" i="43"/>
  <c r="A15" i="43"/>
  <c r="A16" i="43"/>
  <c r="A17" i="43"/>
  <c r="A42" i="43"/>
  <c r="A43" i="43"/>
  <c r="A44" i="43"/>
  <c r="A45" i="43"/>
  <c r="A46" i="43"/>
  <c r="A47" i="43"/>
  <c r="A48" i="43"/>
  <c r="A49" i="43"/>
  <c r="A26" i="43"/>
  <c r="A27" i="43"/>
  <c r="A28" i="43"/>
  <c r="A29" i="43"/>
  <c r="A30" i="43"/>
  <c r="A31" i="43"/>
  <c r="A32" i="43"/>
  <c r="A67" i="43"/>
  <c r="A68" i="43"/>
  <c r="A69" i="43"/>
  <c r="A70" i="43"/>
  <c r="A71" i="43"/>
  <c r="A72" i="43"/>
  <c r="A66" i="43"/>
  <c r="B80" i="45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79" i="45"/>
  <c r="B66" i="45"/>
  <c r="G61" i="45"/>
  <c r="B67" i="45"/>
  <c r="Q14" i="50" s="1"/>
  <c r="B68" i="45"/>
  <c r="X14" i="50" s="1"/>
  <c r="B69" i="45"/>
  <c r="C27" i="50"/>
  <c r="B70" i="45"/>
  <c r="J27" i="50" s="1"/>
  <c r="B71" i="45"/>
  <c r="Q27" i="50"/>
  <c r="B72" i="45"/>
  <c r="X27" i="50" s="1"/>
  <c r="B65" i="45"/>
  <c r="C14" i="50" s="1"/>
  <c r="E9" i="45"/>
  <c r="E13" i="1" s="1"/>
  <c r="B9" i="45"/>
  <c r="S11" i="1" s="1"/>
  <c r="A138" i="46"/>
  <c r="C35" i="62" s="1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B117" i="58"/>
  <c r="I116" i="58"/>
  <c r="E116" i="58"/>
  <c r="G116" i="58"/>
  <c r="K116" i="58"/>
  <c r="A55" i="46"/>
  <c r="A23" i="46"/>
  <c r="F7" i="63" s="1"/>
  <c r="A22" i="46"/>
  <c r="C54" i="63"/>
  <c r="N54" i="63" s="1"/>
  <c r="C13" i="63"/>
  <c r="M13" i="63" s="1"/>
  <c r="B60" i="63"/>
  <c r="H59" i="63"/>
  <c r="L59" i="63"/>
  <c r="F59" i="63"/>
  <c r="Q59" i="63"/>
  <c r="O59" i="63"/>
  <c r="U59" i="63"/>
  <c r="O57" i="62"/>
  <c r="C13" i="58"/>
  <c r="C54" i="58"/>
  <c r="A54" i="46"/>
  <c r="A53" i="46"/>
  <c r="A51" i="46"/>
  <c r="A52" i="46"/>
  <c r="A137" i="46"/>
  <c r="A50" i="46"/>
  <c r="E134" i="62"/>
  <c r="E132" i="62"/>
  <c r="E133" i="62"/>
  <c r="E131" i="62"/>
  <c r="O89" i="62"/>
  <c r="Q89" i="62"/>
  <c r="S89" i="62"/>
  <c r="U89" i="62"/>
  <c r="E130" i="62"/>
  <c r="E128" i="62"/>
  <c r="E129" i="62"/>
  <c r="Q88" i="62"/>
  <c r="D296" i="45"/>
  <c r="C54" i="62"/>
  <c r="K235" i="45"/>
  <c r="L235" i="45" s="1"/>
  <c r="K220" i="45"/>
  <c r="L220" i="45" s="1"/>
  <c r="M220" i="45" s="1"/>
  <c r="K229" i="45"/>
  <c r="L229" i="45" s="1"/>
  <c r="M229" i="45" s="1"/>
  <c r="K231" i="45"/>
  <c r="L231" i="45" s="1"/>
  <c r="M231" i="45" s="1"/>
  <c r="K227" i="45"/>
  <c r="L227" i="45" s="1"/>
  <c r="K225" i="45"/>
  <c r="L225" i="45" s="1"/>
  <c r="M225" i="45" s="1"/>
  <c r="K243" i="45"/>
  <c r="L243" i="45" s="1"/>
  <c r="M243" i="45" s="1"/>
  <c r="K237" i="45"/>
  <c r="L237" i="45" s="1"/>
  <c r="K230" i="45"/>
  <c r="L230" i="45" s="1"/>
  <c r="M230" i="45" s="1"/>
  <c r="E127" i="62"/>
  <c r="O88" i="62"/>
  <c r="S88" i="62"/>
  <c r="U88" i="62"/>
  <c r="Q87" i="62"/>
  <c r="E126" i="62"/>
  <c r="I68" i="62"/>
  <c r="K126" i="62"/>
  <c r="S73" i="62"/>
  <c r="I77" i="62"/>
  <c r="K226" i="45"/>
  <c r="L226" i="45" s="1"/>
  <c r="M226" i="45" s="1"/>
  <c r="K223" i="45"/>
  <c r="L223" i="45" s="1"/>
  <c r="M223" i="45" s="1"/>
  <c r="I114" i="62"/>
  <c r="S83" i="62"/>
  <c r="K222" i="45"/>
  <c r="L222" i="45" s="1"/>
  <c r="M222" i="45" s="1"/>
  <c r="K234" i="45"/>
  <c r="L234" i="45" s="1"/>
  <c r="M234" i="45" s="1"/>
  <c r="D76" i="45"/>
  <c r="C53" i="63" s="1"/>
  <c r="K241" i="45"/>
  <c r="L241" i="45" s="1"/>
  <c r="M241" i="45" s="1"/>
  <c r="K240" i="45"/>
  <c r="L240" i="45" s="1"/>
  <c r="M240" i="45" s="1"/>
  <c r="K245" i="45"/>
  <c r="L245" i="45" s="1"/>
  <c r="M245" i="45" s="1"/>
  <c r="K233" i="45"/>
  <c r="L233" i="45" s="1"/>
  <c r="M233" i="45" s="1"/>
  <c r="I119" i="62"/>
  <c r="K232" i="45"/>
  <c r="L232" i="45" s="1"/>
  <c r="M232" i="45" s="1"/>
  <c r="K236" i="45"/>
  <c r="L236" i="45" s="1"/>
  <c r="M236" i="45" s="1"/>
  <c r="K224" i="45"/>
  <c r="L224" i="45" s="1"/>
  <c r="M224" i="45" s="1"/>
  <c r="K221" i="45"/>
  <c r="L221" i="45" s="1"/>
  <c r="M221" i="45" s="1"/>
  <c r="G217" i="45" s="1"/>
  <c r="F312" i="45"/>
  <c r="F313" i="45"/>
  <c r="F314" i="45"/>
  <c r="F315" i="45"/>
  <c r="F316" i="45"/>
  <c r="F317" i="45"/>
  <c r="F318" i="45"/>
  <c r="F319" i="45"/>
  <c r="F320" i="45"/>
  <c r="F321" i="45"/>
  <c r="F322" i="45"/>
  <c r="F323" i="45"/>
  <c r="F324" i="45"/>
  <c r="F325" i="45"/>
  <c r="F326" i="45"/>
  <c r="F327" i="45"/>
  <c r="F328" i="45"/>
  <c r="F329" i="45"/>
  <c r="I103" i="62"/>
  <c r="I85" i="62"/>
  <c r="K242" i="45"/>
  <c r="L242" i="45" s="1"/>
  <c r="M242" i="45" s="1"/>
  <c r="K239" i="45"/>
  <c r="L239" i="45" s="1"/>
  <c r="M239" i="45" s="1"/>
  <c r="K244" i="45"/>
  <c r="L244" i="45" s="1"/>
  <c r="M244" i="45" s="1"/>
  <c r="K228" i="45"/>
  <c r="L228" i="45" s="1"/>
  <c r="K246" i="45"/>
  <c r="L246" i="45" s="1"/>
  <c r="M246" i="45" s="1"/>
  <c r="A127" i="46"/>
  <c r="A128" i="46"/>
  <c r="G109" i="62"/>
  <c r="G69" i="62"/>
  <c r="G119" i="62"/>
  <c r="G63" i="62"/>
  <c r="G81" i="62"/>
  <c r="Q82" i="62"/>
  <c r="Q81" i="62"/>
  <c r="G112" i="62"/>
  <c r="G96" i="62"/>
  <c r="Q77" i="62"/>
  <c r="Q67" i="62"/>
  <c r="G123" i="62"/>
  <c r="G83" i="62"/>
  <c r="G74" i="62"/>
  <c r="Q68" i="62"/>
  <c r="G122" i="62"/>
  <c r="G70" i="62"/>
  <c r="Q73" i="62"/>
  <c r="G71" i="62"/>
  <c r="G113" i="62"/>
  <c r="Q80" i="62"/>
  <c r="G72" i="62"/>
  <c r="Q72" i="62"/>
  <c r="Q65" i="62"/>
  <c r="A126" i="46"/>
  <c r="A125" i="46"/>
  <c r="G93" i="62"/>
  <c r="G86" i="62"/>
  <c r="G68" i="62"/>
  <c r="Q60" i="62"/>
  <c r="G111" i="62"/>
  <c r="G104" i="62"/>
  <c r="G116" i="62"/>
  <c r="G108" i="62"/>
  <c r="G97" i="62"/>
  <c r="G95" i="62"/>
  <c r="G84" i="62"/>
  <c r="G82" i="62"/>
  <c r="G75" i="62"/>
  <c r="G114" i="62"/>
  <c r="G118" i="62"/>
  <c r="G120" i="62"/>
  <c r="G87" i="62"/>
  <c r="G85" i="62"/>
  <c r="G61" i="62"/>
  <c r="G124" i="62"/>
  <c r="G73" i="62"/>
  <c r="Q76" i="62"/>
  <c r="Q75" i="62"/>
  <c r="Q63" i="62"/>
  <c r="A14" i="46"/>
  <c r="A122" i="46"/>
  <c r="A124" i="46"/>
  <c r="A123" i="46"/>
  <c r="A37" i="46"/>
  <c r="G34" i="1" s="1"/>
  <c r="A101" i="46"/>
  <c r="G57" i="62"/>
  <c r="I62" i="62"/>
  <c r="A38" i="46"/>
  <c r="G35" i="1" s="1"/>
  <c r="G59" i="62"/>
  <c r="A25" i="46"/>
  <c r="E22" i="1" s="1"/>
  <c r="A76" i="46"/>
  <c r="P36" i="45" s="1"/>
  <c r="A47" i="46"/>
  <c r="E40" i="1" s="1"/>
  <c r="A90" i="46"/>
  <c r="R37" i="45" s="1"/>
  <c r="A79" i="46"/>
  <c r="B53" i="45" s="1"/>
  <c r="A24" i="46"/>
  <c r="E21" i="1" s="1"/>
  <c r="A100" i="46"/>
  <c r="A61" i="46"/>
  <c r="A43" i="46"/>
  <c r="F46" i="1"/>
  <c r="D61" i="45"/>
  <c r="I112" i="62"/>
  <c r="I58" i="62"/>
  <c r="I120" i="62"/>
  <c r="I96" i="62"/>
  <c r="I90" i="62"/>
  <c r="S70" i="62"/>
  <c r="I115" i="62"/>
  <c r="I124" i="62"/>
  <c r="I91" i="62"/>
  <c r="K118" i="62"/>
  <c r="K100" i="62"/>
  <c r="K98" i="62"/>
  <c r="U83" i="62"/>
  <c r="U78" i="62"/>
  <c r="K65" i="62"/>
  <c r="A49" i="46"/>
  <c r="A134" i="46"/>
  <c r="A131" i="46"/>
  <c r="A135" i="46"/>
  <c r="A133" i="46"/>
  <c r="A132" i="46"/>
  <c r="A130" i="46"/>
  <c r="A129" i="46"/>
  <c r="A136" i="46"/>
  <c r="B49" i="45" s="1"/>
  <c r="K123" i="62"/>
  <c r="K101" i="62"/>
  <c r="K73" i="62"/>
  <c r="K121" i="62"/>
  <c r="K99" i="62"/>
  <c r="K82" i="62"/>
  <c r="U80" i="62"/>
  <c r="K71" i="62"/>
  <c r="K69" i="62"/>
  <c r="U74" i="62"/>
  <c r="U67" i="62"/>
  <c r="K114" i="62"/>
  <c r="K86" i="62"/>
  <c r="U71" i="62"/>
  <c r="E119" i="62"/>
  <c r="O73" i="62"/>
  <c r="O65" i="62"/>
  <c r="E115" i="62"/>
  <c r="E78" i="62"/>
  <c r="E93" i="62"/>
  <c r="O61" i="62"/>
  <c r="O58" i="62"/>
  <c r="E118" i="62"/>
  <c r="E122" i="62"/>
  <c r="E110" i="62"/>
  <c r="E109" i="62"/>
  <c r="E106" i="62"/>
  <c r="E101" i="62"/>
  <c r="E98" i="62"/>
  <c r="E95" i="62"/>
  <c r="E87" i="62"/>
  <c r="E79" i="62"/>
  <c r="O82" i="62"/>
  <c r="E72" i="62"/>
  <c r="O72" i="62"/>
  <c r="E63" i="62"/>
  <c r="E113" i="62"/>
  <c r="E116" i="62"/>
  <c r="E124" i="62"/>
  <c r="E99" i="62"/>
  <c r="E96" i="62"/>
  <c r="O83" i="62"/>
  <c r="O76" i="62"/>
  <c r="O63" i="62"/>
  <c r="E61" i="62"/>
  <c r="O59" i="62"/>
  <c r="O60" i="62"/>
  <c r="E67" i="62"/>
  <c r="O67" i="62"/>
  <c r="O64" i="62"/>
  <c r="E107" i="62"/>
  <c r="E88" i="62"/>
  <c r="E117" i="62"/>
  <c r="E84" i="62"/>
  <c r="O90" i="62"/>
  <c r="E80" i="62"/>
  <c r="O77" i="62"/>
  <c r="O75" i="62"/>
  <c r="E70" i="62"/>
  <c r="O62" i="62"/>
  <c r="E123" i="62"/>
  <c r="E75" i="62"/>
  <c r="O78" i="62"/>
  <c r="O81" i="62"/>
  <c r="O80" i="62"/>
  <c r="E121" i="62"/>
  <c r="E125" i="62"/>
  <c r="E105" i="62"/>
  <c r="E94" i="62"/>
  <c r="E89" i="62"/>
  <c r="E81" i="62"/>
  <c r="O85" i="62"/>
  <c r="O79" i="62"/>
  <c r="O84" i="62"/>
  <c r="E66" i="62"/>
  <c r="E114" i="62"/>
  <c r="E120" i="62"/>
  <c r="E112" i="62"/>
  <c r="E111" i="62"/>
  <c r="E108" i="62"/>
  <c r="E103" i="62"/>
  <c r="E100" i="62"/>
  <c r="E92" i="62"/>
  <c r="O86" i="62"/>
  <c r="E73" i="62"/>
  <c r="O74" i="62"/>
  <c r="E60" i="62"/>
  <c r="E59" i="62"/>
  <c r="E86" i="62"/>
  <c r="E85" i="62"/>
  <c r="E82" i="62"/>
  <c r="O69" i="62"/>
  <c r="J14" i="50"/>
  <c r="A16" i="46"/>
  <c r="E15" i="1" s="1"/>
  <c r="A116" i="46"/>
  <c r="A27" i="46"/>
  <c r="C25" i="1" s="1"/>
  <c r="A19" i="46"/>
  <c r="E18" i="1" s="1"/>
  <c r="A40" i="46"/>
  <c r="C43" i="1" s="1"/>
  <c r="F61" i="45"/>
  <c r="A29" i="46"/>
  <c r="G24" i="1"/>
  <c r="A10" i="46"/>
  <c r="A105" i="46"/>
  <c r="A41" i="46"/>
  <c r="E43" i="1" s="1"/>
  <c r="A109" i="46"/>
  <c r="A72" i="46"/>
  <c r="M35" i="45" s="1"/>
  <c r="A106" i="46"/>
  <c r="A60" i="46"/>
  <c r="A98" i="46"/>
  <c r="A85" i="46"/>
  <c r="L38" i="45" s="1"/>
  <c r="A81" i="46"/>
  <c r="K37" i="45" s="1"/>
  <c r="A36" i="46"/>
  <c r="E34" i="1" s="1"/>
  <c r="A11" i="46"/>
  <c r="A21" i="46"/>
  <c r="E20" i="1" s="1"/>
  <c r="A110" i="46"/>
  <c r="A68" i="46"/>
  <c r="L34" i="45" s="1"/>
  <c r="A9" i="46"/>
  <c r="A39" i="46"/>
  <c r="G36" i="1" s="1"/>
  <c r="A107" i="46"/>
  <c r="A93" i="46"/>
  <c r="A92" i="46"/>
  <c r="B58" i="45" s="1"/>
  <c r="A88" i="46"/>
  <c r="N38" i="45"/>
  <c r="A66" i="46"/>
  <c r="Q38" i="45" s="1"/>
  <c r="A118" i="46"/>
  <c r="A64" i="46"/>
  <c r="O34" i="45" s="1"/>
  <c r="A121" i="46"/>
  <c r="A86" i="46"/>
  <c r="M38" i="45" s="1"/>
  <c r="A89" i="46"/>
  <c r="A62" i="46"/>
  <c r="A28" i="46"/>
  <c r="E24" i="1" s="1"/>
  <c r="A111" i="46"/>
  <c r="A117" i="46"/>
  <c r="A13" i="46"/>
  <c r="A108" i="46"/>
  <c r="A20" i="46"/>
  <c r="C20" i="1" s="1"/>
  <c r="A34" i="46"/>
  <c r="G30" i="1" s="1"/>
  <c r="A74" i="46"/>
  <c r="N35" i="45" s="1"/>
  <c r="A80" i="46"/>
  <c r="R36" i="45" s="1"/>
  <c r="A84" i="46"/>
  <c r="K38" i="45" s="1"/>
  <c r="A87" i="46"/>
  <c r="N37" i="45" s="1"/>
  <c r="A35" i="46"/>
  <c r="G31" i="1" s="1"/>
  <c r="A44" i="46"/>
  <c r="A69" i="46"/>
  <c r="A42" i="46"/>
  <c r="F44" i="1" s="1"/>
  <c r="A99" i="46"/>
  <c r="A18" i="46"/>
  <c r="E17" i="1" s="1"/>
  <c r="A15" i="46"/>
  <c r="A63" i="46"/>
  <c r="A73" i="46"/>
  <c r="N34" i="45" s="1"/>
  <c r="A45" i="46"/>
  <c r="C39" i="1" s="1"/>
  <c r="A91" i="46"/>
  <c r="A78" i="46"/>
  <c r="A31" i="46"/>
  <c r="G26" i="1" s="1"/>
  <c r="A26" i="46"/>
  <c r="C24" i="1" s="1"/>
  <c r="A97" i="46"/>
  <c r="A112" i="46"/>
  <c r="A114" i="46"/>
  <c r="A67" i="46"/>
  <c r="K34" i="45" s="1"/>
  <c r="A32" i="46"/>
  <c r="E29" i="1" s="1"/>
  <c r="A70" i="46"/>
  <c r="K35" i="45" s="1"/>
  <c r="A46" i="46"/>
  <c r="E39" i="1" s="1"/>
  <c r="A83" i="46"/>
  <c r="M37" i="45"/>
  <c r="A77" i="46"/>
  <c r="Q36" i="45" s="1"/>
  <c r="A30" i="46"/>
  <c r="G25" i="1" s="1"/>
  <c r="A17" i="46"/>
  <c r="E16" i="1" s="1"/>
  <c r="A65" i="46"/>
  <c r="P38" i="45" s="1"/>
  <c r="A33" i="46"/>
  <c r="G29" i="1" s="1"/>
  <c r="A113" i="46"/>
  <c r="A115" i="46"/>
  <c r="A59" i="46"/>
  <c r="A71" i="46"/>
  <c r="A104" i="46"/>
  <c r="A75" i="46"/>
  <c r="A48" i="46"/>
  <c r="E41" i="1" s="1"/>
  <c r="A82" i="46"/>
  <c r="L37" i="45"/>
  <c r="U77" i="62"/>
  <c r="U73" i="62"/>
  <c r="K119" i="62"/>
  <c r="K111" i="62"/>
  <c r="K117" i="62"/>
  <c r="K110" i="62"/>
  <c r="K109" i="62"/>
  <c r="K107" i="62"/>
  <c r="K106" i="62"/>
  <c r="K92" i="62"/>
  <c r="K80" i="62"/>
  <c r="K78" i="62"/>
  <c r="K77" i="62"/>
  <c r="K70" i="62"/>
  <c r="K66" i="62"/>
  <c r="K120" i="62"/>
  <c r="K108" i="62"/>
  <c r="K96" i="62"/>
  <c r="K95" i="62"/>
  <c r="K79" i="62"/>
  <c r="U86" i="62"/>
  <c r="U81" i="62"/>
  <c r="U79" i="62"/>
  <c r="U76" i="62"/>
  <c r="U69" i="62"/>
  <c r="K113" i="62"/>
  <c r="K115" i="62"/>
  <c r="K124" i="62"/>
  <c r="K125" i="62"/>
  <c r="K97" i="62"/>
  <c r="K94" i="62"/>
  <c r="K93" i="62"/>
  <c r="K83" i="62"/>
  <c r="U90" i="62"/>
  <c r="K68" i="62"/>
  <c r="U70" i="62"/>
  <c r="K61" i="62"/>
  <c r="K122" i="62"/>
  <c r="K102" i="62"/>
  <c r="K88" i="62"/>
  <c r="K85" i="62"/>
  <c r="K74" i="62"/>
  <c r="U75" i="62"/>
  <c r="U61" i="62"/>
  <c r="K112" i="62"/>
  <c r="K103" i="62"/>
  <c r="K89" i="62"/>
  <c r="K87" i="62"/>
  <c r="K81" i="62"/>
  <c r="U84" i="62"/>
  <c r="U85" i="62"/>
  <c r="U82" i="62"/>
  <c r="K76" i="62"/>
  <c r="K75" i="62"/>
  <c r="K72" i="62"/>
  <c r="K67" i="62"/>
  <c r="K116" i="62"/>
  <c r="K105" i="62"/>
  <c r="K104" i="62"/>
  <c r="K91" i="62"/>
  <c r="K90" i="62"/>
  <c r="K84" i="62"/>
  <c r="U72" i="62"/>
  <c r="I126" i="62"/>
  <c r="S59" i="62"/>
  <c r="S66" i="62"/>
  <c r="S62" i="62"/>
  <c r="I72" i="62"/>
  <c r="I88" i="62"/>
  <c r="I99" i="62"/>
  <c r="I106" i="62"/>
  <c r="S74" i="62"/>
  <c r="S77" i="62"/>
  <c r="S78" i="62"/>
  <c r="I78" i="62"/>
  <c r="I80" i="62"/>
  <c r="I89" i="62"/>
  <c r="I100" i="62"/>
  <c r="I101" i="62"/>
  <c r="I107" i="62"/>
  <c r="I108" i="62"/>
  <c r="I110" i="62"/>
  <c r="I125" i="62"/>
  <c r="I121" i="62"/>
  <c r="I116" i="62"/>
  <c r="I123" i="62"/>
  <c r="S72" i="62"/>
  <c r="S82" i="62"/>
  <c r="I102" i="62"/>
  <c r="I61" i="62"/>
  <c r="S65" i="62"/>
  <c r="S61" i="62"/>
  <c r="S69" i="62"/>
  <c r="I95" i="62"/>
  <c r="S75" i="62"/>
  <c r="I83" i="62"/>
  <c r="I63" i="62"/>
  <c r="S76" i="62"/>
  <c r="S90" i="62"/>
  <c r="S67" i="62"/>
  <c r="S60" i="62"/>
  <c r="S58" i="62"/>
  <c r="I59" i="62"/>
  <c r="I67" i="62"/>
  <c r="I75" i="62"/>
  <c r="S80" i="62"/>
  <c r="S86" i="62"/>
  <c r="S84" i="62"/>
  <c r="I86" i="62"/>
  <c r="I92" i="62"/>
  <c r="I109" i="62"/>
  <c r="I118" i="62"/>
  <c r="S63" i="62"/>
  <c r="I57" i="62"/>
  <c r="S64" i="62"/>
  <c r="S85" i="62"/>
  <c r="I97" i="62"/>
  <c r="I74" i="62"/>
  <c r="I60" i="62"/>
  <c r="I64" i="62"/>
  <c r="I65" i="62"/>
  <c r="I66" i="62"/>
  <c r="S71" i="62"/>
  <c r="I69" i="62"/>
  <c r="I70" i="62"/>
  <c r="I73" i="62"/>
  <c r="S81" i="62"/>
  <c r="I79" i="62"/>
  <c r="I81" i="62"/>
  <c r="I84" i="62"/>
  <c r="I87" i="62"/>
  <c r="I98" i="62"/>
  <c r="I104" i="62"/>
  <c r="I122" i="62"/>
  <c r="I113" i="62"/>
  <c r="S68" i="62"/>
  <c r="I71" i="62"/>
  <c r="S79" i="62"/>
  <c r="I76" i="62"/>
  <c r="I82" i="62"/>
  <c r="I93" i="62"/>
  <c r="I94" i="62"/>
  <c r="I105" i="62"/>
  <c r="I117" i="62"/>
  <c r="I111" i="62"/>
  <c r="E104" i="62"/>
  <c r="E102" i="62"/>
  <c r="E97" i="62"/>
  <c r="E91" i="62"/>
  <c r="E90" i="62"/>
  <c r="E77" i="62"/>
  <c r="E69" i="62"/>
  <c r="E68" i="62"/>
  <c r="O70" i="62"/>
  <c r="E62" i="62"/>
  <c r="E58" i="62"/>
  <c r="E83" i="62"/>
  <c r="E76" i="62"/>
  <c r="E74" i="62"/>
  <c r="E71" i="62"/>
  <c r="O71" i="62"/>
  <c r="E65" i="62"/>
  <c r="O68" i="62"/>
  <c r="E64" i="62"/>
  <c r="O66" i="62"/>
  <c r="Q58" i="62"/>
  <c r="G98" i="62"/>
  <c r="G94" i="62"/>
  <c r="G79" i="62"/>
  <c r="Q85" i="62"/>
  <c r="G77" i="62"/>
  <c r="Q79" i="62"/>
  <c r="G67" i="62"/>
  <c r="Q70" i="62"/>
  <c r="Q69" i="62"/>
  <c r="F77" i="45"/>
  <c r="G106" i="62"/>
  <c r="G102" i="62"/>
  <c r="G101" i="62"/>
  <c r="G90" i="62"/>
  <c r="G89" i="62"/>
  <c r="G80" i="62"/>
  <c r="Q83" i="62"/>
  <c r="G78" i="62"/>
  <c r="Q78" i="62"/>
  <c r="Q71" i="62"/>
  <c r="Q61" i="62"/>
  <c r="Q62" i="62"/>
  <c r="Q64" i="62"/>
  <c r="G110" i="62"/>
  <c r="G105" i="62"/>
  <c r="G92" i="62"/>
  <c r="G88" i="62"/>
  <c r="Q90" i="62"/>
  <c r="Q38" i="62" s="1"/>
  <c r="G76" i="62"/>
  <c r="G64" i="62"/>
  <c r="G77" i="45"/>
  <c r="G60" i="62"/>
  <c r="G62" i="62"/>
  <c r="Q66" i="62"/>
  <c r="G115" i="62"/>
  <c r="G117" i="62"/>
  <c r="G121" i="62"/>
  <c r="G125" i="62"/>
  <c r="G107" i="62"/>
  <c r="G103" i="62"/>
  <c r="G100" i="62"/>
  <c r="G99" i="62"/>
  <c r="G91" i="62"/>
  <c r="Q84" i="62"/>
  <c r="Q86" i="62"/>
  <c r="Q74" i="62"/>
  <c r="G66" i="62"/>
  <c r="G65" i="62"/>
  <c r="Q59" i="62"/>
  <c r="G58" i="62"/>
  <c r="K63" i="62"/>
  <c r="U59" i="62"/>
  <c r="K59" i="62"/>
  <c r="U58" i="62"/>
  <c r="U66" i="62"/>
  <c r="U62" i="62"/>
  <c r="U64" i="62"/>
  <c r="K57" i="62"/>
  <c r="K60" i="62"/>
  <c r="K64" i="62"/>
  <c r="K62" i="62"/>
  <c r="U63" i="62"/>
  <c r="U68" i="62"/>
  <c r="K58" i="62"/>
  <c r="U65" i="62"/>
  <c r="U60" i="62"/>
  <c r="G126" i="62"/>
  <c r="U87" i="62"/>
  <c r="S87" i="62"/>
  <c r="O87" i="62"/>
  <c r="G37" i="1"/>
  <c r="G32" i="1"/>
  <c r="G27" i="1"/>
  <c r="N96" i="63"/>
  <c r="B118" i="58"/>
  <c r="G117" i="58"/>
  <c r="K117" i="58"/>
  <c r="I117" i="58"/>
  <c r="E117" i="58"/>
  <c r="S38" i="62"/>
  <c r="C55" i="63"/>
  <c r="C144" i="63"/>
  <c r="E36" i="63"/>
  <c r="O36" i="63" s="1"/>
  <c r="E56" i="63"/>
  <c r="O56" i="63" s="1"/>
  <c r="C11" i="63"/>
  <c r="F6" i="63"/>
  <c r="C145" i="63"/>
  <c r="F7" i="58"/>
  <c r="F148" i="63"/>
  <c r="F147" i="58"/>
  <c r="U60" i="63"/>
  <c r="Q60" i="63"/>
  <c r="O60" i="63"/>
  <c r="S60" i="63"/>
  <c r="B61" i="63"/>
  <c r="H60" i="63"/>
  <c r="L60" i="63"/>
  <c r="F60" i="63"/>
  <c r="J60" i="63"/>
  <c r="F3" i="63"/>
  <c r="F45" i="63"/>
  <c r="H3" i="50"/>
  <c r="H46" i="50"/>
  <c r="F45" i="58"/>
  <c r="M33" i="63"/>
  <c r="C33" i="63"/>
  <c r="F147" i="62"/>
  <c r="F45" i="62"/>
  <c r="F51" i="1"/>
  <c r="M54" i="58"/>
  <c r="M13" i="58"/>
  <c r="F3" i="62"/>
  <c r="F3" i="58"/>
  <c r="C143" i="58"/>
  <c r="M95" i="58"/>
  <c r="M33" i="58"/>
  <c r="C33" i="58"/>
  <c r="C53" i="58"/>
  <c r="C11" i="58"/>
  <c r="E55" i="58"/>
  <c r="O55" i="58" s="1"/>
  <c r="O36" i="58" s="1"/>
  <c r="F7" i="62"/>
  <c r="F6" i="58"/>
  <c r="M53" i="62"/>
  <c r="M11" i="62"/>
  <c r="M41" i="62"/>
  <c r="C11" i="62"/>
  <c r="C53" i="62"/>
  <c r="C13" i="1"/>
  <c r="C11" i="1"/>
  <c r="C15" i="1"/>
  <c r="M95" i="62"/>
  <c r="C143" i="62" s="1"/>
  <c r="C41" i="62" s="1"/>
  <c r="C33" i="62"/>
  <c r="M54" i="62"/>
  <c r="M13" i="62" s="1"/>
  <c r="C13" i="62"/>
  <c r="R34" i="45"/>
  <c r="G308" i="45"/>
  <c r="E55" i="62"/>
  <c r="E36" i="62" s="1"/>
  <c r="B42" i="45"/>
  <c r="B41" i="45"/>
  <c r="B43" i="45"/>
  <c r="R38" i="45"/>
  <c r="B48" i="45"/>
  <c r="O35" i="45"/>
  <c r="O38" i="45"/>
  <c r="M34" i="45"/>
  <c r="I51" i="58" s="1"/>
  <c r="L308" i="45"/>
  <c r="Q34" i="45"/>
  <c r="H56" i="58" s="1"/>
  <c r="R56" i="58" s="1"/>
  <c r="S37" i="58" s="1"/>
  <c r="C12" i="50"/>
  <c r="B57" i="45"/>
  <c r="R35" i="45"/>
  <c r="M36" i="45"/>
  <c r="B44" i="45"/>
  <c r="B52" i="45"/>
  <c r="B51" i="45"/>
  <c r="B50" i="45"/>
  <c r="B56" i="45"/>
  <c r="B55" i="45"/>
  <c r="B54" i="45"/>
  <c r="B47" i="45"/>
  <c r="B45" i="45"/>
  <c r="B46" i="45"/>
  <c r="L36" i="45"/>
  <c r="Q35" i="45"/>
  <c r="Q37" i="45"/>
  <c r="L35" i="45"/>
  <c r="P34" i="45"/>
  <c r="P35" i="45"/>
  <c r="P37" i="45"/>
  <c r="M33" i="62"/>
  <c r="O37" i="45"/>
  <c r="C41" i="63"/>
  <c r="M41" i="63"/>
  <c r="B119" i="58"/>
  <c r="I118" i="58"/>
  <c r="G118" i="58"/>
  <c r="K118" i="58"/>
  <c r="E118" i="58"/>
  <c r="C41" i="58"/>
  <c r="M41" i="58"/>
  <c r="I51" i="63"/>
  <c r="H51" i="63" s="1"/>
  <c r="I51" i="62"/>
  <c r="B62" i="63"/>
  <c r="J61" i="63"/>
  <c r="F61" i="63"/>
  <c r="H61" i="63"/>
  <c r="L61" i="63"/>
  <c r="O61" i="63"/>
  <c r="B120" i="58"/>
  <c r="E119" i="58"/>
  <c r="G119" i="58"/>
  <c r="I119" i="58"/>
  <c r="K119" i="58"/>
  <c r="B63" i="63"/>
  <c r="F62" i="63"/>
  <c r="L62" i="63"/>
  <c r="J62" i="63"/>
  <c r="H62" i="63"/>
  <c r="B121" i="58"/>
  <c r="E120" i="58"/>
  <c r="I120" i="58"/>
  <c r="G120" i="58"/>
  <c r="K120" i="58"/>
  <c r="B64" i="63"/>
  <c r="H63" i="63"/>
  <c r="L63" i="63"/>
  <c r="F63" i="63"/>
  <c r="J63" i="63"/>
  <c r="B122" i="58"/>
  <c r="E121" i="58"/>
  <c r="I121" i="58"/>
  <c r="G121" i="58"/>
  <c r="K121" i="58"/>
  <c r="B65" i="63"/>
  <c r="L65" i="63" s="1"/>
  <c r="H64" i="63"/>
  <c r="L64" i="63"/>
  <c r="J64" i="63"/>
  <c r="F64" i="63"/>
  <c r="B123" i="58"/>
  <c r="K122" i="58"/>
  <c r="G122" i="58"/>
  <c r="E122" i="58"/>
  <c r="I122" i="58"/>
  <c r="H65" i="63"/>
  <c r="B124" i="58"/>
  <c r="I123" i="58"/>
  <c r="G123" i="58"/>
  <c r="K123" i="58"/>
  <c r="E123" i="58"/>
  <c r="B125" i="58"/>
  <c r="G124" i="58"/>
  <c r="K124" i="58"/>
  <c r="E124" i="58"/>
  <c r="I124" i="58"/>
  <c r="B126" i="58"/>
  <c r="B127" i="58" s="1"/>
  <c r="E125" i="58"/>
  <c r="I125" i="58"/>
  <c r="G125" i="58"/>
  <c r="K125" i="58"/>
  <c r="I126" i="58"/>
  <c r="K126" i="58"/>
  <c r="N53" i="63" l="1"/>
  <c r="M11" i="63" s="1"/>
  <c r="M228" i="45"/>
  <c r="M235" i="45"/>
  <c r="E51" i="63"/>
  <c r="D51" i="63" s="1"/>
  <c r="E51" i="62"/>
  <c r="E51" i="58"/>
  <c r="D56" i="58"/>
  <c r="E37" i="58" s="1"/>
  <c r="E57" i="63"/>
  <c r="N57" i="63" s="1"/>
  <c r="D56" i="62"/>
  <c r="N56" i="62" s="1"/>
  <c r="O37" i="62" s="1"/>
  <c r="E37" i="63"/>
  <c r="O37" i="63" s="1"/>
  <c r="M237" i="45"/>
  <c r="M227" i="45"/>
  <c r="M53" i="58"/>
  <c r="M11" i="58"/>
  <c r="I37" i="63"/>
  <c r="S37" i="63" s="1"/>
  <c r="F56" i="58"/>
  <c r="G37" i="58" s="1"/>
  <c r="F56" i="62"/>
  <c r="P56" i="62" s="1"/>
  <c r="Q37" i="62" s="1"/>
  <c r="G57" i="63"/>
  <c r="P57" i="63" s="1"/>
  <c r="G51" i="63"/>
  <c r="F51" i="63" s="1"/>
  <c r="G51" i="62"/>
  <c r="G51" i="58"/>
  <c r="S51" i="1"/>
  <c r="U147" i="58"/>
  <c r="H4" i="50"/>
  <c r="F4" i="62"/>
  <c r="U147" i="62"/>
  <c r="T45" i="62"/>
  <c r="F4" i="58"/>
  <c r="F4" i="1"/>
  <c r="F4" i="63"/>
  <c r="H56" i="62"/>
  <c r="R56" i="62" s="1"/>
  <c r="S37" i="62" s="1"/>
  <c r="G37" i="63"/>
  <c r="Q37" i="63" s="1"/>
  <c r="C35" i="63"/>
  <c r="J56" i="62"/>
  <c r="K37" i="62" s="1"/>
  <c r="I57" i="63"/>
  <c r="R57" i="63" s="1"/>
  <c r="K51" i="63"/>
  <c r="J51" i="63" s="1"/>
  <c r="K51" i="62"/>
  <c r="K51" i="58"/>
  <c r="AC46" i="50"/>
  <c r="C35" i="58"/>
  <c r="U45" i="58"/>
  <c r="U148" i="63"/>
  <c r="K57" i="63"/>
  <c r="T57" i="63" s="1"/>
  <c r="U45" i="63"/>
  <c r="K37" i="63"/>
  <c r="U37" i="63" s="1"/>
  <c r="J56" i="58"/>
  <c r="T56" i="58" s="1"/>
  <c r="U37" i="58" s="1"/>
  <c r="M238" i="45"/>
  <c r="J59" i="63"/>
  <c r="O91" i="62"/>
  <c r="E135" i="62"/>
  <c r="E137" i="62"/>
  <c r="E138" i="62"/>
  <c r="E136" i="62"/>
  <c r="H217" i="45"/>
  <c r="I37" i="58"/>
  <c r="K37" i="58"/>
  <c r="E82" i="58"/>
  <c r="O91" i="58"/>
  <c r="E135" i="58"/>
  <c r="E134" i="58"/>
  <c r="P56" i="58"/>
  <c r="Q37" i="58" s="1"/>
  <c r="Q86" i="58"/>
  <c r="Q91" i="58"/>
  <c r="G134" i="58"/>
  <c r="G135" i="58"/>
  <c r="S86" i="58"/>
  <c r="S91" i="58"/>
  <c r="I134" i="58"/>
  <c r="I135" i="58"/>
  <c r="K112" i="58"/>
  <c r="U91" i="58"/>
  <c r="K134" i="58"/>
  <c r="K135" i="58"/>
  <c r="O58" i="63"/>
  <c r="O92" i="63"/>
  <c r="F137" i="63"/>
  <c r="F139" i="63"/>
  <c r="F136" i="63"/>
  <c r="F138" i="63"/>
  <c r="E136" i="58"/>
  <c r="H58" i="63"/>
  <c r="Q92" i="63"/>
  <c r="H137" i="63"/>
  <c r="H139" i="63"/>
  <c r="H136" i="63"/>
  <c r="H138" i="63"/>
  <c r="J58" i="63"/>
  <c r="S92" i="63"/>
  <c r="J136" i="63"/>
  <c r="J138" i="63"/>
  <c r="J137" i="63"/>
  <c r="J139" i="63"/>
  <c r="K136" i="58"/>
  <c r="U58" i="63"/>
  <c r="U92" i="63"/>
  <c r="L136" i="63"/>
  <c r="L138" i="63"/>
  <c r="L137" i="63"/>
  <c r="L139" i="63"/>
  <c r="I136" i="58"/>
  <c r="K93" i="58"/>
  <c r="G136" i="58"/>
  <c r="K77" i="58"/>
  <c r="L135" i="63"/>
  <c r="K103" i="58"/>
  <c r="J135" i="63"/>
  <c r="U61" i="58"/>
  <c r="K100" i="58"/>
  <c r="H135" i="63"/>
  <c r="U75" i="58"/>
  <c r="F135" i="63"/>
  <c r="E36" i="58"/>
  <c r="G72" i="58"/>
  <c r="N56" i="58"/>
  <c r="O37" i="58" s="1"/>
  <c r="G103" i="58"/>
  <c r="B137" i="63"/>
  <c r="F65" i="63"/>
  <c r="B66" i="63"/>
  <c r="J65" i="63"/>
  <c r="L66" i="63"/>
  <c r="G137" i="58"/>
  <c r="B138" i="58"/>
  <c r="I137" i="58"/>
  <c r="K137" i="58"/>
  <c r="E137" i="58"/>
  <c r="K61" i="58"/>
  <c r="Q59" i="58"/>
  <c r="K107" i="58"/>
  <c r="E72" i="58"/>
  <c r="K82" i="58"/>
  <c r="I94" i="58"/>
  <c r="I60" i="58"/>
  <c r="I73" i="58"/>
  <c r="S78" i="58"/>
  <c r="S62" i="58"/>
  <c r="Q67" i="58"/>
  <c r="G73" i="58"/>
  <c r="U78" i="58"/>
  <c r="S83" i="58"/>
  <c r="G110" i="58"/>
  <c r="O58" i="58"/>
  <c r="K78" i="58"/>
  <c r="K69" i="58"/>
  <c r="S67" i="58"/>
  <c r="G94" i="58"/>
  <c r="E96" i="58"/>
  <c r="K109" i="58"/>
  <c r="U77" i="58"/>
  <c r="I76" i="58"/>
  <c r="G78" i="58"/>
  <c r="E115" i="58"/>
  <c r="U83" i="58"/>
  <c r="K66" i="58"/>
  <c r="I103" i="58"/>
  <c r="G70" i="58"/>
  <c r="U67" i="58"/>
  <c r="U90" i="58"/>
  <c r="I87" i="58"/>
  <c r="G114" i="58"/>
  <c r="K106" i="58"/>
  <c r="U74" i="58"/>
  <c r="S58" i="58"/>
  <c r="E65" i="58"/>
  <c r="K90" i="58"/>
  <c r="K96" i="58"/>
  <c r="I67" i="58"/>
  <c r="E111" i="58"/>
  <c r="U65" i="58"/>
  <c r="U72" i="58"/>
  <c r="S89" i="58"/>
  <c r="E63" i="58"/>
  <c r="K72" i="58"/>
  <c r="K111" i="58"/>
  <c r="I66" i="58"/>
  <c r="O80" i="58"/>
  <c r="U80" i="58"/>
  <c r="K95" i="58"/>
  <c r="S88" i="58"/>
  <c r="E59" i="58"/>
  <c r="U64" i="58"/>
  <c r="K79" i="58"/>
  <c r="G64" i="58"/>
  <c r="E88" i="58"/>
  <c r="B128" i="58"/>
  <c r="K127" i="58"/>
  <c r="E127" i="58"/>
  <c r="G127" i="58"/>
  <c r="I127" i="58"/>
  <c r="K62" i="58"/>
  <c r="K91" i="58"/>
  <c r="K57" i="58"/>
  <c r="U62" i="58"/>
  <c r="U59" i="58"/>
  <c r="K80" i="58"/>
  <c r="I93" i="58"/>
  <c r="S79" i="58"/>
  <c r="I115" i="58"/>
  <c r="Q84" i="58"/>
  <c r="Q77" i="58"/>
  <c r="G98" i="58"/>
  <c r="O77" i="58"/>
  <c r="E67" i="58"/>
  <c r="U86" i="58"/>
  <c r="K75" i="58"/>
  <c r="K104" i="58"/>
  <c r="K101" i="58"/>
  <c r="K114" i="58"/>
  <c r="K64" i="58"/>
  <c r="I77" i="58"/>
  <c r="S63" i="58"/>
  <c r="I99" i="58"/>
  <c r="G79" i="58"/>
  <c r="Q61" i="58"/>
  <c r="Q69" i="58"/>
  <c r="O61" i="58"/>
  <c r="O85" i="58"/>
  <c r="U70" i="58"/>
  <c r="K59" i="58"/>
  <c r="K88" i="58"/>
  <c r="K85" i="58"/>
  <c r="K98" i="58"/>
  <c r="U88" i="58"/>
  <c r="I61" i="58"/>
  <c r="I57" i="58"/>
  <c r="I83" i="58"/>
  <c r="Q83" i="58"/>
  <c r="G57" i="58"/>
  <c r="E81" i="58"/>
  <c r="E113" i="58"/>
  <c r="O69" i="58"/>
  <c r="E126" i="58"/>
  <c r="G126" i="58"/>
  <c r="U85" i="58"/>
  <c r="K74" i="58"/>
  <c r="K87" i="58"/>
  <c r="K84" i="58"/>
  <c r="U58" i="58"/>
  <c r="K63" i="58"/>
  <c r="S82" i="58"/>
  <c r="S61" i="58"/>
  <c r="S72" i="58"/>
  <c r="G93" i="58"/>
  <c r="G85" i="58"/>
  <c r="O64" i="58"/>
  <c r="E103" i="58"/>
  <c r="U69" i="58"/>
  <c r="K58" i="58"/>
  <c r="K71" i="58"/>
  <c r="K68" i="58"/>
  <c r="K113" i="58"/>
  <c r="U87" i="58"/>
  <c r="S66" i="58"/>
  <c r="I102" i="58"/>
  <c r="I113" i="58"/>
  <c r="G60" i="58"/>
  <c r="G69" i="58"/>
  <c r="E97" i="58"/>
  <c r="O89" i="58"/>
  <c r="K108" i="58"/>
  <c r="U82" i="58"/>
  <c r="U79" i="58"/>
  <c r="U76" i="58"/>
  <c r="K97" i="58"/>
  <c r="U71" i="58"/>
  <c r="I107" i="58"/>
  <c r="I86" i="58"/>
  <c r="I65" i="58"/>
  <c r="G107" i="58"/>
  <c r="G100" i="58"/>
  <c r="E61" i="58"/>
  <c r="E70" i="58"/>
  <c r="K92" i="58"/>
  <c r="U66" i="58"/>
  <c r="U63" i="58"/>
  <c r="U60" i="58"/>
  <c r="K81" i="58"/>
  <c r="I111" i="58"/>
  <c r="I91" i="58"/>
  <c r="I70" i="58"/>
  <c r="I112" i="58"/>
  <c r="G91" i="58"/>
  <c r="Q72" i="58"/>
  <c r="O79" i="58"/>
  <c r="O88" i="58"/>
  <c r="K76" i="58"/>
  <c r="K105" i="58"/>
  <c r="K102" i="58"/>
  <c r="K115" i="58"/>
  <c r="K65" i="58"/>
  <c r="I95" i="58"/>
  <c r="I106" i="58"/>
  <c r="S76" i="58"/>
  <c r="I96" i="58"/>
  <c r="G75" i="58"/>
  <c r="G83" i="58"/>
  <c r="O63" i="58"/>
  <c r="E69" i="58"/>
  <c r="K60" i="58"/>
  <c r="K89" i="58"/>
  <c r="K86" i="58"/>
  <c r="K99" i="58"/>
  <c r="U89" i="58"/>
  <c r="S85" i="58"/>
  <c r="I90" i="58"/>
  <c r="I100" i="58"/>
  <c r="I80" i="58"/>
  <c r="G59" i="58"/>
  <c r="G67" i="58"/>
  <c r="E92" i="58"/>
  <c r="O87" i="58"/>
  <c r="K110" i="58"/>
  <c r="U84" i="58"/>
  <c r="K73" i="58"/>
  <c r="K70" i="58"/>
  <c r="K83" i="58"/>
  <c r="U73" i="58"/>
  <c r="S69" i="58"/>
  <c r="I74" i="58"/>
  <c r="I84" i="58"/>
  <c r="G96" i="58"/>
  <c r="Q79" i="58"/>
  <c r="Q87" i="58"/>
  <c r="E91" i="58"/>
  <c r="O71" i="58"/>
  <c r="K94" i="58"/>
  <c r="U68" i="58"/>
  <c r="U81" i="58"/>
  <c r="U57" i="58"/>
  <c r="K67" i="58"/>
  <c r="I110" i="58"/>
  <c r="I89" i="58"/>
  <c r="I68" i="58"/>
  <c r="G80" i="58"/>
  <c r="Q63" i="58"/>
  <c r="Q71" i="58"/>
  <c r="E75" i="58"/>
  <c r="E62" i="58"/>
  <c r="I62" i="58"/>
  <c r="I105" i="58"/>
  <c r="S59" i="58"/>
  <c r="S71" i="58"/>
  <c r="G76" i="58"/>
  <c r="G86" i="58"/>
  <c r="O66" i="58"/>
  <c r="O59" i="58"/>
  <c r="E83" i="58"/>
  <c r="I78" i="58"/>
  <c r="I58" i="58"/>
  <c r="S60" i="58"/>
  <c r="S87" i="58"/>
  <c r="Q81" i="58"/>
  <c r="G102" i="58"/>
  <c r="O83" i="58"/>
  <c r="E106" i="58"/>
  <c r="E99" i="58"/>
  <c r="I109" i="58"/>
  <c r="S81" i="58"/>
  <c r="I72" i="58"/>
  <c r="I69" i="58"/>
  <c r="I98" i="58"/>
  <c r="S70" i="58"/>
  <c r="Q66" i="58"/>
  <c r="G105" i="58"/>
  <c r="Q58" i="58"/>
  <c r="G65" i="58"/>
  <c r="E93" i="58"/>
  <c r="O60" i="58"/>
  <c r="E101" i="58"/>
  <c r="E114" i="58"/>
  <c r="S65" i="58"/>
  <c r="S57" i="58"/>
  <c r="S75" i="58"/>
  <c r="I82" i="58"/>
  <c r="G112" i="58"/>
  <c r="G109" i="58"/>
  <c r="G89" i="58"/>
  <c r="G101" i="58"/>
  <c r="Q85" i="58"/>
  <c r="E77" i="58"/>
  <c r="O75" i="58"/>
  <c r="E85" i="58"/>
  <c r="E66" i="58"/>
  <c r="I79" i="58"/>
  <c r="I108" i="58"/>
  <c r="S80" i="58"/>
  <c r="I71" i="58"/>
  <c r="S90" i="58"/>
  <c r="I97" i="58"/>
  <c r="Q68" i="58"/>
  <c r="Q80" i="58"/>
  <c r="G104" i="58"/>
  <c r="G115" i="58"/>
  <c r="O67" i="58"/>
  <c r="O62" i="58"/>
  <c r="O90" i="58"/>
  <c r="E84" i="58"/>
  <c r="L58" i="63"/>
  <c r="I63" i="58"/>
  <c r="I92" i="58"/>
  <c r="S64" i="58"/>
  <c r="S77" i="58"/>
  <c r="S74" i="58"/>
  <c r="I81" i="58"/>
  <c r="G111" i="58"/>
  <c r="Q64" i="58"/>
  <c r="G88" i="58"/>
  <c r="G99" i="58"/>
  <c r="O82" i="58"/>
  <c r="E107" i="58"/>
  <c r="O74" i="58"/>
  <c r="E78" i="58"/>
  <c r="D52" i="63"/>
  <c r="S84" i="58"/>
  <c r="I75" i="58"/>
  <c r="I104" i="58"/>
  <c r="I101" i="58"/>
  <c r="S73" i="58"/>
  <c r="I64" i="58"/>
  <c r="G62" i="58"/>
  <c r="G74" i="58"/>
  <c r="Q90" i="58"/>
  <c r="Q39" i="58" s="1"/>
  <c r="G82" i="58"/>
  <c r="E110" i="58"/>
  <c r="E90" i="58"/>
  <c r="O72" i="58"/>
  <c r="E64" i="58"/>
  <c r="S68" i="58"/>
  <c r="I59" i="58"/>
  <c r="I88" i="58"/>
  <c r="I85" i="58"/>
  <c r="I114" i="58"/>
  <c r="Q82" i="58"/>
  <c r="Q62" i="58"/>
  <c r="Q74" i="58"/>
  <c r="Q70" i="58"/>
  <c r="E109" i="58"/>
  <c r="E74" i="58"/>
  <c r="E112" i="58"/>
  <c r="E104" i="58"/>
  <c r="G95" i="58"/>
  <c r="Q65" i="58"/>
  <c r="G58" i="58"/>
  <c r="G87" i="58"/>
  <c r="G84" i="58"/>
  <c r="G113" i="58"/>
  <c r="O81" i="58"/>
  <c r="E76" i="58"/>
  <c r="E105" i="58"/>
  <c r="O73" i="58"/>
  <c r="E68" i="58"/>
  <c r="O84" i="58"/>
  <c r="F58" i="63"/>
  <c r="G108" i="58"/>
  <c r="Q57" i="58"/>
  <c r="G71" i="58"/>
  <c r="G68" i="58"/>
  <c r="G97" i="58"/>
  <c r="O65" i="58"/>
  <c r="E60" i="58"/>
  <c r="E89" i="58"/>
  <c r="E102" i="58"/>
  <c r="O86" i="58"/>
  <c r="O68" i="58"/>
  <c r="G63" i="58"/>
  <c r="G92" i="58"/>
  <c r="Q78" i="58"/>
  <c r="Q75" i="58"/>
  <c r="Q88" i="58"/>
  <c r="G81" i="58"/>
  <c r="E94" i="58"/>
  <c r="O78" i="58"/>
  <c r="E73" i="58"/>
  <c r="E86" i="58"/>
  <c r="O70" i="58"/>
  <c r="O57" i="58"/>
  <c r="F52" i="63"/>
  <c r="Q58" i="63"/>
  <c r="H52" i="63"/>
  <c r="S58" i="63"/>
  <c r="J52" i="63"/>
  <c r="O55" i="62"/>
  <c r="O36" i="62" s="1"/>
  <c r="U91" i="62"/>
  <c r="K134" i="62"/>
  <c r="K135" i="62"/>
  <c r="K136" i="62"/>
  <c r="K137" i="62"/>
  <c r="K138" i="62"/>
  <c r="K133" i="62"/>
  <c r="S91" i="62"/>
  <c r="S39" i="62" s="1"/>
  <c r="I135" i="62"/>
  <c r="I136" i="62"/>
  <c r="I137" i="62"/>
  <c r="I138" i="62"/>
  <c r="I133" i="62"/>
  <c r="I134" i="62"/>
  <c r="Q91" i="62"/>
  <c r="Q39" i="62" s="1"/>
  <c r="G135" i="62"/>
  <c r="G136" i="62"/>
  <c r="G137" i="62"/>
  <c r="G138" i="62"/>
  <c r="G133" i="62"/>
  <c r="G134" i="62"/>
  <c r="G77" i="58"/>
  <c r="G106" i="58"/>
  <c r="Q76" i="58"/>
  <c r="Q89" i="58"/>
  <c r="G66" i="58"/>
  <c r="E95" i="58"/>
  <c r="E80" i="58"/>
  <c r="E58" i="58"/>
  <c r="E87" i="58"/>
  <c r="E57" i="58"/>
  <c r="E98" i="58"/>
  <c r="O38" i="62"/>
  <c r="G61" i="58"/>
  <c r="G90" i="58"/>
  <c r="Q60" i="58"/>
  <c r="Q73" i="58"/>
  <c r="E79" i="58"/>
  <c r="E108" i="58"/>
  <c r="O76" i="58"/>
  <c r="E71" i="58"/>
  <c r="E100" i="58"/>
  <c r="T56" i="62"/>
  <c r="U37" i="62" s="1"/>
  <c r="E37" i="62"/>
  <c r="G37" i="62"/>
  <c r="K127" i="62"/>
  <c r="G127" i="62"/>
  <c r="B128" i="62"/>
  <c r="I127" i="62"/>
  <c r="U61" i="63"/>
  <c r="M62" i="63"/>
  <c r="O62" i="63" s="1"/>
  <c r="S61" i="63"/>
  <c r="Q61" i="63"/>
  <c r="U38" i="62"/>
  <c r="O39" i="62"/>
  <c r="I37" i="62" l="1"/>
  <c r="F142" i="63"/>
  <c r="F141" i="63"/>
  <c r="U39" i="62"/>
  <c r="I141" i="62"/>
  <c r="I140" i="62"/>
  <c r="K141" i="62"/>
  <c r="K140" i="62"/>
  <c r="G141" i="62"/>
  <c r="G140" i="62"/>
  <c r="E141" i="62"/>
  <c r="E39" i="62" s="1"/>
  <c r="E140" i="62"/>
  <c r="E38" i="62" s="1"/>
  <c r="S39" i="58"/>
  <c r="L142" i="63"/>
  <c r="J142" i="63"/>
  <c r="H142" i="63"/>
  <c r="H141" i="63"/>
  <c r="J141" i="63"/>
  <c r="K136" i="63"/>
  <c r="K138" i="63"/>
  <c r="K137" i="63"/>
  <c r="K139" i="63"/>
  <c r="K135" i="63"/>
  <c r="I136" i="63"/>
  <c r="I138" i="63"/>
  <c r="I137" i="63"/>
  <c r="I139" i="63"/>
  <c r="I135" i="63"/>
  <c r="L141" i="63"/>
  <c r="G137" i="63"/>
  <c r="G139" i="63"/>
  <c r="G136" i="63"/>
  <c r="G138" i="63"/>
  <c r="G135" i="63"/>
  <c r="E137" i="63"/>
  <c r="E139" i="63"/>
  <c r="E136" i="63"/>
  <c r="E138" i="63"/>
  <c r="E135" i="63"/>
  <c r="Q38" i="58"/>
  <c r="O39" i="58"/>
  <c r="O38" i="58"/>
  <c r="U39" i="58"/>
  <c r="U38" i="58"/>
  <c r="B138" i="63"/>
  <c r="F66" i="63"/>
  <c r="B67" i="63"/>
  <c r="J66" i="63"/>
  <c r="H66" i="63"/>
  <c r="G138" i="58"/>
  <c r="I138" i="58"/>
  <c r="E138" i="58"/>
  <c r="K138" i="58"/>
  <c r="S38" i="58"/>
  <c r="B129" i="58"/>
  <c r="I128" i="58"/>
  <c r="E128" i="58"/>
  <c r="K128" i="58"/>
  <c r="G128" i="58"/>
  <c r="E58" i="63"/>
  <c r="E67" i="63"/>
  <c r="E59" i="63"/>
  <c r="E66" i="63"/>
  <c r="E60" i="63"/>
  <c r="E65" i="63"/>
  <c r="E64" i="63"/>
  <c r="E62" i="63"/>
  <c r="E63" i="63"/>
  <c r="E61" i="63"/>
  <c r="K63" i="63"/>
  <c r="K62" i="63"/>
  <c r="K61" i="63"/>
  <c r="K58" i="63"/>
  <c r="K65" i="63"/>
  <c r="K67" i="63"/>
  <c r="K66" i="63"/>
  <c r="K60" i="63"/>
  <c r="K59" i="63"/>
  <c r="K64" i="63"/>
  <c r="I65" i="63"/>
  <c r="I66" i="63"/>
  <c r="I59" i="63"/>
  <c r="I61" i="63"/>
  <c r="I58" i="63"/>
  <c r="I64" i="63"/>
  <c r="I67" i="63"/>
  <c r="I63" i="63"/>
  <c r="I60" i="63"/>
  <c r="I62" i="63"/>
  <c r="G59" i="63"/>
  <c r="G64" i="63"/>
  <c r="G61" i="63"/>
  <c r="G58" i="63"/>
  <c r="G65" i="63"/>
  <c r="G66" i="63"/>
  <c r="G60" i="63"/>
  <c r="G63" i="63"/>
  <c r="G62" i="63"/>
  <c r="G67" i="63"/>
  <c r="G128" i="62"/>
  <c r="K128" i="62"/>
  <c r="B129" i="62"/>
  <c r="I128" i="62"/>
  <c r="M63" i="63"/>
  <c r="O63" i="63" s="1"/>
  <c r="S62" i="63"/>
  <c r="Q62" i="63"/>
  <c r="U62" i="63"/>
  <c r="E142" i="63" l="1"/>
  <c r="E141" i="63"/>
  <c r="E141" i="58"/>
  <c r="E140" i="58"/>
  <c r="K140" i="58"/>
  <c r="K141" i="58"/>
  <c r="I142" i="63"/>
  <c r="I141" i="63"/>
  <c r="K142" i="63"/>
  <c r="K141" i="63"/>
  <c r="G142" i="63"/>
  <c r="G141" i="63"/>
  <c r="I141" i="58"/>
  <c r="I140" i="58"/>
  <c r="G141" i="58"/>
  <c r="G140" i="58"/>
  <c r="B139" i="63"/>
  <c r="B68" i="63"/>
  <c r="F67" i="63"/>
  <c r="L67" i="63"/>
  <c r="J67" i="63"/>
  <c r="H67" i="63"/>
  <c r="K129" i="58"/>
  <c r="E129" i="58"/>
  <c r="I129" i="58"/>
  <c r="B130" i="58"/>
  <c r="G129" i="58"/>
  <c r="G129" i="62"/>
  <c r="K129" i="62"/>
  <c r="B130" i="62"/>
  <c r="I129" i="62"/>
  <c r="M64" i="63"/>
  <c r="O64" i="63" s="1"/>
  <c r="S63" i="63"/>
  <c r="U63" i="63"/>
  <c r="Q63" i="63"/>
  <c r="B69" i="63" l="1"/>
  <c r="H68" i="63"/>
  <c r="L68" i="63"/>
  <c r="F68" i="63"/>
  <c r="J68" i="63"/>
  <c r="K68" i="63"/>
  <c r="I68" i="63"/>
  <c r="G68" i="63"/>
  <c r="E68" i="63"/>
  <c r="B131" i="58"/>
  <c r="I130" i="58"/>
  <c r="E130" i="58"/>
  <c r="K130" i="58"/>
  <c r="G130" i="58"/>
  <c r="G130" i="62"/>
  <c r="B131" i="62"/>
  <c r="I130" i="62"/>
  <c r="K130" i="62"/>
  <c r="M65" i="63"/>
  <c r="O65" i="63" s="1"/>
  <c r="S64" i="63"/>
  <c r="U64" i="63"/>
  <c r="Q64" i="63"/>
  <c r="H69" i="63" l="1"/>
  <c r="L69" i="63"/>
  <c r="B70" i="63"/>
  <c r="J69" i="63"/>
  <c r="I69" i="63"/>
  <c r="F69" i="63"/>
  <c r="K69" i="63"/>
  <c r="E69" i="63"/>
  <c r="G69" i="63"/>
  <c r="B132" i="58"/>
  <c r="G131" i="58"/>
  <c r="K131" i="58"/>
  <c r="I131" i="58"/>
  <c r="E131" i="58"/>
  <c r="G131" i="62"/>
  <c r="I131" i="62"/>
  <c r="B132" i="62"/>
  <c r="K131" i="62"/>
  <c r="M66" i="63"/>
  <c r="O66" i="63" s="1"/>
  <c r="Q65" i="63"/>
  <c r="U65" i="63"/>
  <c r="S65" i="63"/>
  <c r="G70" i="63" l="1"/>
  <c r="I70" i="63"/>
  <c r="K70" i="63"/>
  <c r="E70" i="63"/>
  <c r="B71" i="63"/>
  <c r="J70" i="63"/>
  <c r="L70" i="63"/>
  <c r="F70" i="63"/>
  <c r="H70" i="63"/>
  <c r="B133" i="58"/>
  <c r="I132" i="58"/>
  <c r="E132" i="58"/>
  <c r="K132" i="58"/>
  <c r="G132" i="58"/>
  <c r="K132" i="62"/>
  <c r="G132" i="62"/>
  <c r="I132" i="62"/>
  <c r="M67" i="63"/>
  <c r="O67" i="63" s="1"/>
  <c r="S66" i="63"/>
  <c r="Q66" i="63"/>
  <c r="U66" i="63"/>
  <c r="G71" i="63" l="1"/>
  <c r="I71" i="63"/>
  <c r="L71" i="63"/>
  <c r="J71" i="63"/>
  <c r="H71" i="63"/>
  <c r="B72" i="63"/>
  <c r="F71" i="63"/>
  <c r="K71" i="63"/>
  <c r="E71" i="63"/>
  <c r="I133" i="58"/>
  <c r="E133" i="58"/>
  <c r="G133" i="58"/>
  <c r="K133" i="58"/>
  <c r="S67" i="63"/>
  <c r="U67" i="63"/>
  <c r="M68" i="63"/>
  <c r="O68" i="63" s="1"/>
  <c r="Q67" i="63"/>
  <c r="E72" i="63" l="1"/>
  <c r="K72" i="63"/>
  <c r="B73" i="63"/>
  <c r="H72" i="63"/>
  <c r="L72" i="63"/>
  <c r="F72" i="63"/>
  <c r="J72" i="63"/>
  <c r="I72" i="63"/>
  <c r="G72" i="63"/>
  <c r="M69" i="63"/>
  <c r="O69" i="63" s="1"/>
  <c r="S68" i="63"/>
  <c r="Q68" i="63"/>
  <c r="U68" i="63"/>
  <c r="E73" i="63" l="1"/>
  <c r="I73" i="63"/>
  <c r="L73" i="63"/>
  <c r="B74" i="63"/>
  <c r="J73" i="63"/>
  <c r="F73" i="63"/>
  <c r="H73" i="63"/>
  <c r="K73" i="63"/>
  <c r="G73" i="63"/>
  <c r="M70" i="63"/>
  <c r="O70" i="63" s="1"/>
  <c r="U69" i="63"/>
  <c r="S69" i="63"/>
  <c r="Q69" i="63"/>
  <c r="G74" i="63" l="1"/>
  <c r="I74" i="63"/>
  <c r="B75" i="63"/>
  <c r="J74" i="63"/>
  <c r="H74" i="63"/>
  <c r="F74" i="63"/>
  <c r="L74" i="63"/>
  <c r="E74" i="63"/>
  <c r="K74" i="63"/>
  <c r="I39" i="58"/>
  <c r="I38" i="58"/>
  <c r="K39" i="58"/>
  <c r="K38" i="58"/>
  <c r="G39" i="58"/>
  <c r="G38" i="58"/>
  <c r="E38" i="58"/>
  <c r="E39" i="58"/>
  <c r="K38" i="62"/>
  <c r="K39" i="62"/>
  <c r="I39" i="62"/>
  <c r="I38" i="62"/>
  <c r="G39" i="62"/>
  <c r="G38" i="62"/>
  <c r="S70" i="63"/>
  <c r="U70" i="63"/>
  <c r="Q70" i="63"/>
  <c r="M71" i="63"/>
  <c r="O71" i="63" s="1"/>
  <c r="K75" i="63" l="1"/>
  <c r="E75" i="63"/>
  <c r="B76" i="63"/>
  <c r="H75" i="63"/>
  <c r="J75" i="63"/>
  <c r="F75" i="63"/>
  <c r="L75" i="63"/>
  <c r="G75" i="63"/>
  <c r="I75" i="63"/>
  <c r="S71" i="63"/>
  <c r="M72" i="63"/>
  <c r="O72" i="63" s="1"/>
  <c r="U71" i="63"/>
  <c r="Q71" i="63"/>
  <c r="K76" i="63" l="1"/>
  <c r="I76" i="63"/>
  <c r="L76" i="63"/>
  <c r="B77" i="63"/>
  <c r="F76" i="63"/>
  <c r="J76" i="63"/>
  <c r="H76" i="63"/>
  <c r="E76" i="63"/>
  <c r="G76" i="63"/>
  <c r="Q72" i="63"/>
  <c r="S72" i="63"/>
  <c r="U72" i="63"/>
  <c r="M73" i="63"/>
  <c r="O73" i="63" s="1"/>
  <c r="G77" i="63" l="1"/>
  <c r="I77" i="63"/>
  <c r="B78" i="63"/>
  <c r="J77" i="63"/>
  <c r="F77" i="63"/>
  <c r="H77" i="63"/>
  <c r="L77" i="63"/>
  <c r="E77" i="63"/>
  <c r="K77" i="63"/>
  <c r="Q73" i="63"/>
  <c r="S73" i="63"/>
  <c r="U73" i="63"/>
  <c r="M74" i="63"/>
  <c r="O74" i="63" s="1"/>
  <c r="E78" i="63" l="1"/>
  <c r="J78" i="63"/>
  <c r="L78" i="63"/>
  <c r="H78" i="63"/>
  <c r="F78" i="63"/>
  <c r="B79" i="63"/>
  <c r="K78" i="63"/>
  <c r="I78" i="63"/>
  <c r="G78" i="63"/>
  <c r="S74" i="63"/>
  <c r="U74" i="63"/>
  <c r="M75" i="63"/>
  <c r="O75" i="63" s="1"/>
  <c r="Q74" i="63"/>
  <c r="G79" i="63" l="1"/>
  <c r="K79" i="63"/>
  <c r="B80" i="63"/>
  <c r="H79" i="63"/>
  <c r="F79" i="63"/>
  <c r="L79" i="63"/>
  <c r="J79" i="63"/>
  <c r="I79" i="63"/>
  <c r="E79" i="63"/>
  <c r="U75" i="63"/>
  <c r="Q75" i="63"/>
  <c r="S75" i="63"/>
  <c r="M76" i="63"/>
  <c r="O76" i="63" s="1"/>
  <c r="G80" i="63" l="1"/>
  <c r="I80" i="63"/>
  <c r="J80" i="63"/>
  <c r="B81" i="63"/>
  <c r="H80" i="63"/>
  <c r="L80" i="63"/>
  <c r="F80" i="63"/>
  <c r="K80" i="63"/>
  <c r="E80" i="63"/>
  <c r="M77" i="63"/>
  <c r="O77" i="63" s="1"/>
  <c r="S76" i="63"/>
  <c r="U76" i="63"/>
  <c r="Q76" i="63"/>
  <c r="K81" i="63" l="1"/>
  <c r="G81" i="63"/>
  <c r="B82" i="63"/>
  <c r="J81" i="63"/>
  <c r="H81" i="63"/>
  <c r="L81" i="63"/>
  <c r="F81" i="63"/>
  <c r="I81" i="63"/>
  <c r="E81" i="63"/>
  <c r="M78" i="63"/>
  <c r="O78" i="63" s="1"/>
  <c r="S77" i="63"/>
  <c r="Q77" i="63"/>
  <c r="U77" i="63"/>
  <c r="E82" i="63" l="1"/>
  <c r="I82" i="63"/>
  <c r="B83" i="63"/>
  <c r="F82" i="63"/>
  <c r="J82" i="63"/>
  <c r="L82" i="63"/>
  <c r="H82" i="63"/>
  <c r="G82" i="63"/>
  <c r="K82" i="63"/>
  <c r="M79" i="63"/>
  <c r="O79" i="63" s="1"/>
  <c r="S78" i="63"/>
  <c r="Q78" i="63"/>
  <c r="U78" i="63"/>
  <c r="G83" i="63" l="1"/>
  <c r="E83" i="63"/>
  <c r="L83" i="63"/>
  <c r="J83" i="63"/>
  <c r="B84" i="63"/>
  <c r="H83" i="63"/>
  <c r="F83" i="63"/>
  <c r="I83" i="63"/>
  <c r="K83" i="63"/>
  <c r="M80" i="63"/>
  <c r="O80" i="63" s="1"/>
  <c r="Q79" i="63"/>
  <c r="S79" i="63"/>
  <c r="U79" i="63"/>
  <c r="G84" i="63" l="1"/>
  <c r="E84" i="63"/>
  <c r="B85" i="63"/>
  <c r="L84" i="63"/>
  <c r="F84" i="63"/>
  <c r="J84" i="63"/>
  <c r="H84" i="63"/>
  <c r="K84" i="63"/>
  <c r="I84" i="63"/>
  <c r="Q80" i="63"/>
  <c r="S80" i="63"/>
  <c r="U80" i="63"/>
  <c r="M81" i="63"/>
  <c r="O81" i="63" s="1"/>
  <c r="G85" i="63" l="1"/>
  <c r="I85" i="63"/>
  <c r="B86" i="63"/>
  <c r="F85" i="63"/>
  <c r="J85" i="63"/>
  <c r="H85" i="63"/>
  <c r="L85" i="63"/>
  <c r="K85" i="63"/>
  <c r="E85" i="63"/>
  <c r="S81" i="63"/>
  <c r="Q81" i="63"/>
  <c r="M82" i="63"/>
  <c r="O82" i="63" s="1"/>
  <c r="U81" i="63"/>
  <c r="G86" i="63" l="1"/>
  <c r="E86" i="63"/>
  <c r="J86" i="63"/>
  <c r="F86" i="63"/>
  <c r="L86" i="63"/>
  <c r="H86" i="63"/>
  <c r="B87" i="63"/>
  <c r="K86" i="63"/>
  <c r="I86" i="63"/>
  <c r="M83" i="63"/>
  <c r="O83" i="63" s="1"/>
  <c r="S82" i="63"/>
  <c r="Q82" i="63"/>
  <c r="U82" i="63"/>
  <c r="I87" i="63" l="1"/>
  <c r="G87" i="63"/>
  <c r="B88" i="63"/>
  <c r="F87" i="63"/>
  <c r="J87" i="63"/>
  <c r="L87" i="63"/>
  <c r="H87" i="63"/>
  <c r="E87" i="63"/>
  <c r="K87" i="63"/>
  <c r="M84" i="63"/>
  <c r="O84" i="63" s="1"/>
  <c r="U83" i="63"/>
  <c r="Q83" i="63"/>
  <c r="S83" i="63"/>
  <c r="G88" i="63" l="1"/>
  <c r="E88" i="63"/>
  <c r="B89" i="63"/>
  <c r="H88" i="63"/>
  <c r="L88" i="63"/>
  <c r="F88" i="63"/>
  <c r="J88" i="63"/>
  <c r="K88" i="63"/>
  <c r="I88" i="63"/>
  <c r="Q84" i="63"/>
  <c r="M85" i="63"/>
  <c r="O85" i="63" s="1"/>
  <c r="S84" i="63"/>
  <c r="U84" i="63"/>
  <c r="E89" i="63" l="1"/>
  <c r="I89" i="63"/>
  <c r="B90" i="63"/>
  <c r="J89" i="63"/>
  <c r="F89" i="63"/>
  <c r="H89" i="63"/>
  <c r="L89" i="63"/>
  <c r="G89" i="63"/>
  <c r="K89" i="63"/>
  <c r="U85" i="63"/>
  <c r="S85" i="63"/>
  <c r="Q85" i="63"/>
  <c r="M86" i="63"/>
  <c r="O86" i="63" s="1"/>
  <c r="K90" i="63" l="1"/>
  <c r="G90" i="63"/>
  <c r="B91" i="63"/>
  <c r="F90" i="63"/>
  <c r="L90" i="63"/>
  <c r="H90" i="63"/>
  <c r="J90" i="63"/>
  <c r="E90" i="63"/>
  <c r="I90" i="63"/>
  <c r="S86" i="63"/>
  <c r="U86" i="63"/>
  <c r="Q86" i="63"/>
  <c r="M87" i="63"/>
  <c r="O87" i="63" s="1"/>
  <c r="O95" i="63" s="1"/>
  <c r="G91" i="63" l="1"/>
  <c r="L91" i="63"/>
  <c r="B92" i="63"/>
  <c r="F91" i="63"/>
  <c r="H91" i="63"/>
  <c r="J91" i="63"/>
  <c r="K91" i="63"/>
  <c r="I91" i="63"/>
  <c r="E91" i="63"/>
  <c r="S87" i="63"/>
  <c r="S95" i="63" s="1"/>
  <c r="U87" i="63"/>
  <c r="U95" i="63" s="1"/>
  <c r="M88" i="63"/>
  <c r="O88" i="63" s="1"/>
  <c r="Q87" i="63"/>
  <c r="Q95" i="63" s="1"/>
  <c r="G92" i="63" l="1"/>
  <c r="B93" i="63"/>
  <c r="H92" i="63"/>
  <c r="L92" i="63"/>
  <c r="F92" i="63"/>
  <c r="J92" i="63"/>
  <c r="I92" i="63"/>
  <c r="E92" i="63"/>
  <c r="K92" i="63"/>
  <c r="Q88" i="63"/>
  <c r="S88" i="63"/>
  <c r="M89" i="63"/>
  <c r="O89" i="63" s="1"/>
  <c r="U88" i="63"/>
  <c r="K93" i="63" l="1"/>
  <c r="G93" i="63"/>
  <c r="I93" i="63"/>
  <c r="B94" i="63"/>
  <c r="H93" i="63"/>
  <c r="L93" i="63"/>
  <c r="J93" i="63"/>
  <c r="F93" i="63"/>
  <c r="E93" i="63"/>
  <c r="U89" i="63"/>
  <c r="M90" i="63"/>
  <c r="O90" i="63" s="1"/>
  <c r="Q89" i="63"/>
  <c r="S89" i="63"/>
  <c r="E94" i="63" l="1"/>
  <c r="H94" i="63"/>
  <c r="F94" i="63"/>
  <c r="J94" i="63"/>
  <c r="B95" i="63"/>
  <c r="L94" i="63"/>
  <c r="G94" i="63"/>
  <c r="K94" i="63"/>
  <c r="I94" i="63"/>
  <c r="Q90" i="63"/>
  <c r="S90" i="63"/>
  <c r="U90" i="63"/>
  <c r="O91" i="63"/>
  <c r="O94" i="63" s="1"/>
  <c r="O39" i="63" l="1"/>
  <c r="O38" i="63"/>
  <c r="G95" i="63"/>
  <c r="B96" i="63"/>
  <c r="F95" i="63"/>
  <c r="J95" i="63"/>
  <c r="L95" i="63"/>
  <c r="H95" i="63"/>
  <c r="E95" i="63"/>
  <c r="K95" i="63"/>
  <c r="I95" i="63"/>
  <c r="U91" i="63"/>
  <c r="U94" i="63" s="1"/>
  <c r="Q91" i="63"/>
  <c r="Q94" i="63" s="1"/>
  <c r="S91" i="63"/>
  <c r="S94" i="63" s="1"/>
  <c r="I96" i="63" l="1"/>
  <c r="G96" i="63"/>
  <c r="B97" i="63"/>
  <c r="L96" i="63"/>
  <c r="E96" i="63"/>
  <c r="J96" i="63"/>
  <c r="F96" i="63"/>
  <c r="K96" i="63"/>
  <c r="H96" i="63"/>
  <c r="Q38" i="63"/>
  <c r="Q39" i="63"/>
  <c r="S38" i="63"/>
  <c r="S39" i="63"/>
  <c r="U38" i="63"/>
  <c r="U39" i="63"/>
  <c r="I97" i="63" l="1"/>
  <c r="J97" i="63"/>
  <c r="B98" i="63"/>
  <c r="H97" i="63"/>
  <c r="L97" i="63"/>
  <c r="F97" i="63"/>
  <c r="E97" i="63"/>
  <c r="G97" i="63"/>
  <c r="K97" i="63"/>
  <c r="K98" i="63" l="1"/>
  <c r="E98" i="63"/>
  <c r="I98" i="63"/>
  <c r="B99" i="63"/>
  <c r="J98" i="63"/>
  <c r="L98" i="63"/>
  <c r="G98" i="63"/>
  <c r="H98" i="63"/>
  <c r="F98" i="63"/>
  <c r="K99" i="63" l="1"/>
  <c r="J99" i="63"/>
  <c r="B100" i="63"/>
  <c r="F99" i="63"/>
  <c r="L99" i="63"/>
  <c r="H99" i="63"/>
  <c r="G99" i="63"/>
  <c r="I99" i="63"/>
  <c r="E99" i="63"/>
  <c r="I100" i="63" l="1"/>
  <c r="G100" i="63"/>
  <c r="H100" i="63"/>
  <c r="B101" i="63"/>
  <c r="L100" i="63"/>
  <c r="F100" i="63"/>
  <c r="J100" i="63"/>
  <c r="K100" i="63"/>
  <c r="E100" i="63"/>
  <c r="E101" i="63" l="1"/>
  <c r="B102" i="63"/>
  <c r="H101" i="63"/>
  <c r="L101" i="63"/>
  <c r="F101" i="63"/>
  <c r="K101" i="63"/>
  <c r="J101" i="63"/>
  <c r="I101" i="63"/>
  <c r="G101" i="63"/>
  <c r="I102" i="63" l="1"/>
  <c r="E102" i="63"/>
  <c r="B103" i="63"/>
  <c r="L102" i="63"/>
  <c r="H102" i="63"/>
  <c r="J102" i="63"/>
  <c r="F102" i="63"/>
  <c r="K102" i="63"/>
  <c r="G102" i="63"/>
  <c r="K103" i="63" l="1"/>
  <c r="G103" i="63"/>
  <c r="B104" i="63"/>
  <c r="F103" i="63"/>
  <c r="J103" i="63"/>
  <c r="L103" i="63"/>
  <c r="H103" i="63"/>
  <c r="I103" i="63"/>
  <c r="E103" i="63"/>
  <c r="E104" i="63" l="1"/>
  <c r="B105" i="63"/>
  <c r="L104" i="63"/>
  <c r="F104" i="63"/>
  <c r="J104" i="63"/>
  <c r="H104" i="63"/>
  <c r="K104" i="63"/>
  <c r="I104" i="63"/>
  <c r="G104" i="63"/>
  <c r="I105" i="63" l="1"/>
  <c r="G105" i="63"/>
  <c r="B106" i="63"/>
  <c r="H105" i="63"/>
  <c r="L105" i="63"/>
  <c r="J105" i="63"/>
  <c r="E105" i="63"/>
  <c r="F105" i="63"/>
  <c r="K105" i="63"/>
  <c r="G106" i="63" l="1"/>
  <c r="K106" i="63"/>
  <c r="B107" i="63"/>
  <c r="L106" i="63"/>
  <c r="H106" i="63"/>
  <c r="J106" i="63"/>
  <c r="F106" i="63"/>
  <c r="I106" i="63"/>
  <c r="E106" i="63"/>
  <c r="I107" i="63" l="1"/>
  <c r="F107" i="63"/>
  <c r="J107" i="63"/>
  <c r="L107" i="63"/>
  <c r="H107" i="63"/>
  <c r="B108" i="63"/>
  <c r="G107" i="63"/>
  <c r="K107" i="63"/>
  <c r="E107" i="63"/>
  <c r="G108" i="63" l="1"/>
  <c r="K108" i="63"/>
  <c r="B109" i="63"/>
  <c r="L108" i="63"/>
  <c r="F108" i="63"/>
  <c r="J108" i="63"/>
  <c r="H108" i="63"/>
  <c r="I108" i="63"/>
  <c r="E108" i="63"/>
  <c r="G109" i="63" l="1"/>
  <c r="B110" i="63"/>
  <c r="H109" i="63"/>
  <c r="L109" i="63"/>
  <c r="J109" i="63"/>
  <c r="F109" i="63"/>
  <c r="K109" i="63"/>
  <c r="I109" i="63"/>
  <c r="E109" i="63"/>
  <c r="H110" i="63" l="1"/>
  <c r="F110" i="63"/>
  <c r="J110" i="63"/>
  <c r="B111" i="63"/>
  <c r="K110" i="63"/>
  <c r="L110" i="63"/>
  <c r="I110" i="63"/>
  <c r="E110" i="63"/>
  <c r="G110" i="63"/>
  <c r="I111" i="63" l="1"/>
  <c r="G111" i="63"/>
  <c r="B112" i="63"/>
  <c r="F111" i="63"/>
  <c r="J111" i="63"/>
  <c r="L111" i="63"/>
  <c r="H111" i="63"/>
  <c r="E111" i="63"/>
  <c r="K111" i="63"/>
  <c r="E112" i="63" l="1"/>
  <c r="B113" i="63"/>
  <c r="L112" i="63"/>
  <c r="J112" i="63"/>
  <c r="F112" i="63"/>
  <c r="H112" i="63"/>
  <c r="K112" i="63"/>
  <c r="I112" i="63"/>
  <c r="G112" i="63"/>
  <c r="I113" i="63" l="1"/>
  <c r="L113" i="63"/>
  <c r="J113" i="63"/>
  <c r="B114" i="63"/>
  <c r="G113" i="63"/>
  <c r="H113" i="63"/>
  <c r="F113" i="63"/>
  <c r="E113" i="63"/>
  <c r="K113" i="63"/>
  <c r="E114" i="63" l="1"/>
  <c r="B115" i="63"/>
  <c r="L114" i="63"/>
  <c r="H114" i="63"/>
  <c r="F114" i="63"/>
  <c r="J114" i="63"/>
  <c r="K114" i="63"/>
  <c r="I114" i="63"/>
  <c r="G114" i="63"/>
  <c r="I115" i="63" l="1"/>
  <c r="B116" i="63"/>
  <c r="J115" i="63"/>
  <c r="G115" i="63"/>
  <c r="F115" i="63"/>
  <c r="L115" i="63"/>
  <c r="H115" i="63"/>
  <c r="K115" i="63"/>
  <c r="E115" i="63"/>
  <c r="I116" i="63" l="1"/>
  <c r="G116" i="63"/>
  <c r="H116" i="63"/>
  <c r="B117" i="63"/>
  <c r="L116" i="63"/>
  <c r="F116" i="63"/>
  <c r="J116" i="63"/>
  <c r="K116" i="63"/>
  <c r="E116" i="63"/>
  <c r="E117" i="63" l="1"/>
  <c r="I117" i="63"/>
  <c r="B118" i="63"/>
  <c r="H117" i="63"/>
  <c r="L117" i="63"/>
  <c r="F117" i="63"/>
  <c r="J117" i="63"/>
  <c r="G117" i="63"/>
  <c r="K117" i="63"/>
  <c r="K118" i="63" l="1"/>
  <c r="E118" i="63"/>
  <c r="B119" i="63"/>
  <c r="H118" i="63"/>
  <c r="J118" i="63"/>
  <c r="F118" i="63"/>
  <c r="L118" i="63"/>
  <c r="G118" i="63"/>
  <c r="I118" i="63"/>
  <c r="E119" i="63" l="1"/>
  <c r="B120" i="63"/>
  <c r="F119" i="63"/>
  <c r="J119" i="63"/>
  <c r="L119" i="63"/>
  <c r="H119" i="63"/>
  <c r="K119" i="63"/>
  <c r="I119" i="63"/>
  <c r="G119" i="63"/>
  <c r="G120" i="63" l="1"/>
  <c r="B121" i="63"/>
  <c r="F120" i="63"/>
  <c r="J120" i="63"/>
  <c r="H120" i="63"/>
  <c r="L120" i="63"/>
  <c r="I120" i="63"/>
  <c r="E120" i="63"/>
  <c r="K120" i="63"/>
  <c r="K121" i="63" l="1"/>
  <c r="I121" i="63"/>
  <c r="B122" i="63"/>
  <c r="H121" i="63"/>
  <c r="L121" i="63"/>
  <c r="F121" i="63"/>
  <c r="J121" i="63"/>
  <c r="G121" i="63"/>
  <c r="E121" i="63"/>
  <c r="G122" i="63" l="1"/>
  <c r="B123" i="63"/>
  <c r="H122" i="63"/>
  <c r="J122" i="63"/>
  <c r="F122" i="63"/>
  <c r="L122" i="63"/>
  <c r="I122" i="63"/>
  <c r="E122" i="63"/>
  <c r="K122" i="63"/>
  <c r="I123" i="63" l="1"/>
  <c r="G123" i="63"/>
  <c r="J123" i="63"/>
  <c r="F123" i="63"/>
  <c r="L123" i="63"/>
  <c r="H123" i="63"/>
  <c r="B124" i="63"/>
  <c r="E123" i="63"/>
  <c r="K123" i="63"/>
  <c r="K124" i="63" l="1"/>
  <c r="G124" i="63"/>
  <c r="B125" i="63"/>
  <c r="F124" i="63"/>
  <c r="J124" i="63"/>
  <c r="H124" i="63"/>
  <c r="L124" i="63"/>
  <c r="I124" i="63"/>
  <c r="E124" i="63"/>
  <c r="E125" i="63" l="1"/>
  <c r="B126" i="63"/>
  <c r="H125" i="63"/>
  <c r="J125" i="63"/>
  <c r="L125" i="63"/>
  <c r="F125" i="63"/>
  <c r="I125" i="63"/>
  <c r="G125" i="63"/>
  <c r="K125" i="63"/>
  <c r="G126" i="63" l="1"/>
  <c r="K126" i="63"/>
  <c r="J126" i="63"/>
  <c r="L126" i="63"/>
  <c r="B127" i="63"/>
  <c r="H126" i="63"/>
  <c r="F126" i="63"/>
  <c r="E126" i="63"/>
  <c r="I126" i="63"/>
  <c r="E127" i="63" l="1"/>
  <c r="K127" i="63"/>
  <c r="B128" i="63"/>
  <c r="F127" i="63"/>
  <c r="J127" i="63"/>
  <c r="L127" i="63"/>
  <c r="H127" i="63"/>
  <c r="G127" i="63"/>
  <c r="I127" i="63"/>
  <c r="G128" i="63" l="1"/>
  <c r="J128" i="63"/>
  <c r="B129" i="63"/>
  <c r="F128" i="63"/>
  <c r="H128" i="63"/>
  <c r="L128" i="63"/>
  <c r="I128" i="63"/>
  <c r="E128" i="63"/>
  <c r="K128" i="63"/>
  <c r="I129" i="63" l="1"/>
  <c r="L129" i="63"/>
  <c r="J129" i="63"/>
  <c r="B130" i="63"/>
  <c r="G129" i="63"/>
  <c r="H129" i="63"/>
  <c r="F129" i="63"/>
  <c r="E129" i="63"/>
  <c r="K129" i="63"/>
  <c r="E130" i="63" l="1"/>
  <c r="B131" i="63"/>
  <c r="H130" i="63"/>
  <c r="F130" i="63"/>
  <c r="J130" i="63"/>
  <c r="L130" i="63"/>
  <c r="G130" i="63"/>
  <c r="K130" i="63"/>
  <c r="I130" i="63"/>
  <c r="E131" i="63" l="1"/>
  <c r="L131" i="63"/>
  <c r="B132" i="63"/>
  <c r="F131" i="63"/>
  <c r="H131" i="63"/>
  <c r="J131" i="63"/>
  <c r="K131" i="63"/>
  <c r="G131" i="63"/>
  <c r="I131" i="63"/>
  <c r="K132" i="63" l="1"/>
  <c r="I132" i="63"/>
  <c r="L132" i="63"/>
  <c r="H132" i="63"/>
  <c r="J132" i="63"/>
  <c r="G132" i="63"/>
  <c r="F132" i="63"/>
  <c r="E132" i="63"/>
  <c r="G133" i="63" l="1"/>
  <c r="L133" i="63"/>
  <c r="F133" i="63"/>
  <c r="J133" i="63"/>
  <c r="K133" i="63"/>
  <c r="H133" i="63"/>
  <c r="I133" i="63"/>
  <c r="E133" i="63"/>
  <c r="K134" i="63" l="1"/>
  <c r="F134" i="63"/>
  <c r="H134" i="63"/>
  <c r="J134" i="63"/>
  <c r="G134" i="63"/>
  <c r="L134" i="63"/>
  <c r="E134" i="63"/>
  <c r="I134" i="63"/>
  <c r="K38" i="63" l="1"/>
  <c r="K39" i="63"/>
  <c r="E38" i="63"/>
  <c r="E39" i="63"/>
  <c r="G39" i="63"/>
  <c r="G38" i="63"/>
  <c r="I39" i="63"/>
  <c r="I38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<sst xmlns="http://schemas.openxmlformats.org/spreadsheetml/2006/main" count="8098" uniqueCount="4012">
  <si>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</si>
  <si>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</si>
  <si>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</si>
  <si>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</si>
  <si>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</si>
  <si>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</si>
  <si>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</si>
  <si>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</si>
  <si>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Unteres:</t>
  </si>
  <si>
    <t>Mittleres:</t>
  </si>
  <si>
    <t>Gehobenes: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</si>
  <si>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</si>
  <si>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</si>
  <si>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</si>
  <si>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</si>
  <si>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1985</t>
  </si>
  <si>
    <t>2000:1</t>
  </si>
  <si>
    <t>2000:2</t>
  </si>
  <si>
    <t>2000:3</t>
  </si>
  <si>
    <t>2000:4</t>
  </si>
  <si>
    <t>2001:1</t>
  </si>
  <si>
    <t>2001:2</t>
  </si>
  <si>
    <t>2001:3</t>
  </si>
  <si>
    <t>2001:4</t>
  </si>
  <si>
    <t>2002:1</t>
  </si>
  <si>
    <t>2002:2</t>
  </si>
  <si>
    <t>2002:3</t>
  </si>
  <si>
    <t>2002:4</t>
  </si>
  <si>
    <t>2003:1</t>
  </si>
  <si>
    <t>2003:2</t>
  </si>
  <si>
    <t>2003:3</t>
  </si>
  <si>
    <t>2003:4</t>
  </si>
  <si>
    <t>2004:1</t>
  </si>
  <si>
    <t>2004:2</t>
  </si>
  <si>
    <t>2004:3</t>
  </si>
  <si>
    <t>2004:4</t>
  </si>
  <si>
    <t>2005:1</t>
  </si>
  <si>
    <t>2005:2</t>
  </si>
  <si>
    <t>2005:3</t>
  </si>
  <si>
    <t>2005:4</t>
  </si>
  <si>
    <t>2006:1</t>
  </si>
  <si>
    <t>2006:2</t>
  </si>
  <si>
    <t>2006:3</t>
  </si>
  <si>
    <t>2006:4</t>
  </si>
  <si>
    <t>2007:1</t>
  </si>
  <si>
    <t>2007:2</t>
  </si>
  <si>
    <t>2007:3</t>
  </si>
  <si>
    <t>2007:4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</si>
  <si>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</si>
  <si>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</si>
  <si>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</si>
  <si>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</si>
  <si>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</si>
  <si>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</si>
  <si>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</si>
  <si>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</si>
  <si>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</si>
  <si>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</si>
  <si>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</si>
  <si>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EWG (u)</t>
  </si>
  <si>
    <t>EWG (m)</t>
  </si>
  <si>
    <t>EFH (u)</t>
  </si>
  <si>
    <t>EFH (m)</t>
  </si>
  <si>
    <t>EFH (g)</t>
  </si>
  <si>
    <t>EWG (g)</t>
  </si>
  <si>
    <t>Neubau, durchschnittlich ausgebaut, gute Mikrolage.</t>
  </si>
  <si>
    <t>Neubau, luxuriös ausgebaut, beste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</si>
  <si>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</si>
  <si>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</si>
  <si>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</si>
  <si>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</si>
  <si>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</si>
  <si>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</si>
  <si>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</si>
  <si>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</si>
  <si>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</si>
  <si>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</si>
  <si>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</si>
  <si>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</si>
  <si>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</si>
  <si>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</si>
  <si>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</si>
  <si>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Index (1. Quartal 2000 = 100)</t>
  </si>
  <si>
    <t>Index (1985 = 100)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</si>
  <si>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</si>
  <si>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</si>
  <si>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</si>
  <si>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</si>
  <si>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</si>
  <si>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</si>
  <si>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</si>
  <si>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</si>
  <si>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</si>
  <si>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</si>
  <si>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</si>
  <si>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</si>
  <si>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 xml:space="preserve">Nouvelle construction, aménagement de luxe, meilleure micro-situation. </t>
  </si>
  <si>
    <t>Bibliographie:</t>
  </si>
  <si>
    <t>Indice (1985 = 100)</t>
  </si>
  <si>
    <t>inférieur</t>
  </si>
  <si>
    <t>moyen</t>
  </si>
  <si>
    <t>supérieur</t>
  </si>
  <si>
    <t>PPE (m)</t>
  </si>
  <si>
    <t>PPE (inf)</t>
  </si>
  <si>
    <t>PPE (sup)</t>
  </si>
  <si>
    <t>MI (inf)</t>
  </si>
  <si>
    <t>MI (m)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</si>
  <si>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</si>
  <si>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</si>
  <si>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</si>
  <si>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</si>
  <si>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</si>
  <si>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</si>
  <si>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</si>
  <si>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</si>
  <si>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</si>
  <si>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</si>
  <si>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</si>
  <si>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</si>
  <si>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</si>
  <si>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</si>
  <si>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</si>
  <si>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</si>
  <si>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(nouvelle construction)</t>
  </si>
  <si>
    <t xml:space="preserve"> </t>
  </si>
  <si>
    <t>Etat d. données:</t>
  </si>
  <si>
    <t>inférieur:</t>
  </si>
  <si>
    <t>moyen:</t>
  </si>
  <si>
    <t>supérieur: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</si>
  <si>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</si>
  <si>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</si>
  <si>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</si>
  <si>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</si>
  <si>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</si>
  <si>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</si>
  <si>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</si>
  <si>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</si>
  <si>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</si>
  <si>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</si>
  <si>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</si>
  <si>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</si>
  <si>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</si>
  <si>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</si>
  <si>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</si>
  <si>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</si>
  <si>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</si>
  <si>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</si>
  <si>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</si>
  <si>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</si>
  <si>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</si>
  <si>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</si>
  <si>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</si>
  <si>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</si>
  <si>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</si>
  <si>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</si>
  <si>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</si>
  <si>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</si>
  <si>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</si>
  <si>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</si>
  <si>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</si>
  <si>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</si>
  <si>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</si>
  <si>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</si>
  <si>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</si>
  <si>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</si>
  <si>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</si>
  <si>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</si>
  <si>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</si>
  <si>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</si>
  <si>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</si>
  <si>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</si>
  <si>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</si>
  <si>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</si>
  <si>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</si>
  <si>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</si>
  <si>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</si>
  <si>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</si>
  <si>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</si>
  <si>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</si>
  <si>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</si>
  <si>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</si>
  <si>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</si>
  <si>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</si>
  <si>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</si>
  <si>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</si>
  <si>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</si>
  <si>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</si>
  <si>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</si>
  <si>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</si>
  <si>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</si>
  <si>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</si>
  <si>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</si>
  <si>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</si>
  <si>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</si>
  <si>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</si>
  <si>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</si>
  <si>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</si>
  <si>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</si>
  <si>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</si>
  <si>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</si>
  <si>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</si>
  <si>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</si>
  <si>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</si>
  <si>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</si>
  <si>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</si>
  <si>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</si>
  <si>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</si>
  <si>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</si>
  <si>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</si>
  <si>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</si>
  <si>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</si>
  <si>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</si>
  <si>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</si>
  <si>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</si>
  <si>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</si>
  <si>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</si>
  <si>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</si>
  <si>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</si>
  <si>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</si>
  <si>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</si>
  <si>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</si>
  <si>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</si>
  <si>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</si>
  <si>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</si>
  <si>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</si>
  <si>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</si>
  <si>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</si>
  <si>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</si>
  <si>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</si>
  <si>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</si>
  <si>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</si>
  <si>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</si>
  <si>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</si>
  <si>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</si>
  <si>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</si>
  <si>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</si>
  <si>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</si>
  <si>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</si>
  <si>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</si>
  <si>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</si>
  <si>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>Segments</t>
  </si>
  <si>
    <t xml:space="preserve">de prix: </t>
  </si>
  <si>
    <t>Switzerland</t>
  </si>
  <si>
    <t>Quelle: Transaktionspreisindizes Fahrländer Partner.</t>
  </si>
  <si>
    <t>Source: Indices prix de transaction Fahrländer Partner.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</si>
  <si>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</si>
  <si>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</si>
  <si>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</si>
  <si>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</si>
  <si>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</si>
  <si>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</si>
  <si>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</si>
  <si>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</si>
  <si>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</si>
  <si>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</si>
  <si>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</si>
  <si>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(Jahresmittel 1985 = 100)</t>
  </si>
  <si>
    <t>(1. Quartal 2000 = 100)</t>
  </si>
  <si>
    <t>(moyen 1985 = 100)</t>
  </si>
  <si>
    <t>(1er trimestre 2000 = 100)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</si>
  <si>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</si>
  <si>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</si>
  <si>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</si>
  <si>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</si>
  <si>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</si>
  <si>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</si>
  <si>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</si>
  <si>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</si>
  <si>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</si>
  <si>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</si>
  <si>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</si>
  <si>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</si>
  <si>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</si>
  <si>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</si>
  <si>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</si>
  <si>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</si>
  <si>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</si>
  <si>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</si>
  <si>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</si>
  <si>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</si>
  <si>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</si>
  <si>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</si>
  <si>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</si>
  <si>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</si>
  <si>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</si>
  <si>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</si>
  <si>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</si>
  <si>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</si>
  <si>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</si>
  <si>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</si>
  <si>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</si>
  <si>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</si>
  <si>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</si>
  <si>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</si>
  <si>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</si>
  <si>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</si>
  <si>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</si>
  <si>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</si>
  <si>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</si>
  <si>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</si>
  <si>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</si>
  <si>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</si>
  <si>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</si>
  <si>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</si>
  <si>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</si>
  <si>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</si>
  <si>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</si>
  <si>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</si>
  <si>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</si>
  <si>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</si>
  <si>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</si>
  <si>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</si>
  <si>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</si>
  <si>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</si>
  <si>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</si>
  <si>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</si>
  <si>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</si>
  <si>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</si>
  <si>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</si>
  <si>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</si>
  <si>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</si>
  <si>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</si>
  <si>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</si>
  <si>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</si>
  <si>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</si>
  <si>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</si>
  <si>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</si>
  <si>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</si>
  <si>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</si>
  <si>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</si>
  <si>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</si>
  <si>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</si>
  <si>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</si>
  <si>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</si>
  <si>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</si>
  <si>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</si>
  <si>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</si>
  <si>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</si>
  <si>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</si>
  <si>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</si>
  <si>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</si>
  <si>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</si>
  <si>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</si>
  <si>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</si>
  <si>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</si>
  <si>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</si>
  <si>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</si>
  <si>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</si>
  <si>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</si>
  <si>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</si>
  <si>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</si>
  <si>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</si>
  <si>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</si>
  <si>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</si>
  <si>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</si>
  <si>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</si>
  <si>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</si>
  <si>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</si>
  <si>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</si>
  <si>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</si>
  <si>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</si>
  <si>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</si>
  <si>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</si>
  <si>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</si>
  <si>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</si>
  <si>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</si>
  <si>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</si>
  <si>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</si>
  <si>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</si>
  <si>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</si>
  <si>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</si>
  <si>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</si>
  <si>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</si>
  <si>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</si>
  <si>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</si>
  <si>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</si>
  <si>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</si>
  <si>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</si>
  <si>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</si>
  <si>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</si>
  <si>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</si>
  <si>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</si>
  <si>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</si>
  <si>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</si>
  <si>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</si>
  <si>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</si>
  <si>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</si>
  <si>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</si>
  <si>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</si>
  <si>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Indice (1er trim. 2000 = 100)</t>
  </si>
  <si>
    <t>Rép. et Canton de Neuchâtel</t>
  </si>
  <si>
    <t>Rép. et Canton de Genève</t>
  </si>
  <si>
    <t>Canton de Jura</t>
  </si>
  <si>
    <t>Indices suisses (nouvelle construction)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</si>
  <si>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</si>
  <si>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</si>
  <si>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</si>
  <si>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</si>
  <si>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</si>
  <si>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</si>
  <si>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</si>
  <si>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</si>
  <si>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</si>
  <si>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</si>
  <si>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</si>
  <si>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</si>
  <si>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</si>
  <si>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</si>
  <si>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</si>
  <si>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</si>
  <si>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Index (1st quarter 2000 = 100)</t>
  </si>
  <si>
    <t>Method:</t>
  </si>
  <si>
    <t>Indexes</t>
  </si>
  <si>
    <t>(average 1985 = 100)</t>
  </si>
  <si>
    <t>(1st quarter 2000 = 100)</t>
  </si>
  <si>
    <t>average</t>
  </si>
  <si>
    <t>upper</t>
  </si>
  <si>
    <t>lower</t>
  </si>
  <si>
    <t>CON (low)</t>
  </si>
  <si>
    <t>CON (av)</t>
  </si>
  <si>
    <t>CON (up)</t>
  </si>
  <si>
    <t>SFH (low)</t>
  </si>
  <si>
    <t>SFH (av)</t>
  </si>
  <si>
    <t>SFH (up)</t>
  </si>
  <si>
    <t>Indice (1. trim. 2000 = 100)</t>
  </si>
  <si>
    <t>(nuova costruzione)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</si>
  <si>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</si>
  <si>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</si>
  <si>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</si>
  <si>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</si>
  <si>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Fonte: Indice dei prezzi di transazione Fahrländer Partner.</t>
  </si>
  <si>
    <t>Aggregati</t>
  </si>
  <si>
    <t>(altri aggregati su domanda).</t>
  </si>
  <si>
    <t>L'aggregazione è ponderata con il valore di transazione.</t>
  </si>
  <si>
    <t>Segmenti</t>
  </si>
  <si>
    <t>dei prezzi:</t>
  </si>
  <si>
    <t>inferiore:</t>
  </si>
  <si>
    <t>medio:</t>
  </si>
  <si>
    <t>superiore:</t>
  </si>
  <si>
    <t>Bibliografia:</t>
  </si>
  <si>
    <t>Sommario degli indici (nuova costruzione)</t>
  </si>
  <si>
    <t>Indici svizzeri (nuova costruzione)</t>
  </si>
  <si>
    <t>inferiore</t>
  </si>
  <si>
    <t>superiore</t>
  </si>
  <si>
    <t>medio</t>
  </si>
  <si>
    <t>Indici</t>
  </si>
  <si>
    <t>(1. trimestre 2000 = 100)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</si>
  <si>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</si>
  <si>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</si>
  <si>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</si>
  <si>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</si>
  <si>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</si>
  <si>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</si>
  <si>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</si>
  <si>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</si>
  <si>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</si>
  <si>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</si>
  <si>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</si>
  <si>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</si>
  <si>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</si>
  <si>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</si>
  <si>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</si>
  <si>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</si>
  <si>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</si>
  <si>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</si>
  <si>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</si>
  <si>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</si>
  <si>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</si>
  <si>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</si>
  <si>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</si>
  <si>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</si>
  <si>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</si>
  <si>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</si>
  <si>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</si>
  <si>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</si>
  <si>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</si>
  <si>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</si>
  <si>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</si>
  <si>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</si>
  <si>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(med)</t>
  </si>
  <si>
    <t>PPP (sup)</t>
  </si>
  <si>
    <t>PPP (inf)</t>
  </si>
  <si>
    <t>CU (inf)</t>
  </si>
  <si>
    <t>CU (med)</t>
  </si>
  <si>
    <t>CU (sup)</t>
  </si>
  <si>
    <t>Nuova costruzione, standard medio,  buona posizione micro</t>
  </si>
  <si>
    <t>Nuova costruzione, rifacimento lussuoso,  buona posizione micro</t>
  </si>
  <si>
    <t>2011:3</t>
  </si>
  <si>
    <t>2011:4</t>
  </si>
  <si>
    <t>Segments:</t>
  </si>
  <si>
    <t>Lower:</t>
  </si>
  <si>
    <t>Average:</t>
  </si>
  <si>
    <t>Upper: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</si>
  <si>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</si>
  <si>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</si>
  <si>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</si>
  <si>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</si>
  <si>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</si>
  <si>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</si>
  <si>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</si>
  <si>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</si>
  <si>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</si>
  <si>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</si>
  <si>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</si>
  <si>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</si>
  <si>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</si>
  <si>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</si>
  <si>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</si>
  <si>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Schweiz, FPRE-Regionen, Kantone</t>
  </si>
  <si>
    <t>Suisse, régions FPRE, cantons</t>
  </si>
  <si>
    <t>Svizzera, regioni FPRE, cantoni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</si>
  <si>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</si>
  <si>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</si>
  <si>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</si>
  <si>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</si>
  <si>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</si>
  <si>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</si>
  <si>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</si>
  <si>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</si>
  <si>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</si>
  <si>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</si>
  <si>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</si>
  <si>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</si>
  <si>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</si>
  <si>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</si>
  <si>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</si>
  <si>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</si>
  <si>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</si>
  <si>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</si>
  <si>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</si>
  <si>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</si>
  <si>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</si>
  <si>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</si>
  <si>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</si>
  <si>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</si>
  <si>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</si>
  <si>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</si>
  <si>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</si>
  <si>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</si>
  <si>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</si>
  <si>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</si>
  <si>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</si>
  <si>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</si>
  <si>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</si>
  <si>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</si>
  <si>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</si>
  <si>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</si>
  <si>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</si>
  <si>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</si>
  <si>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</si>
  <si>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</si>
  <si>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</si>
  <si>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</si>
  <si>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</si>
  <si>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</si>
  <si>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</si>
  <si>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</si>
  <si>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</si>
  <si>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</si>
  <si>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</si>
  <si>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(quarterly estimation) with variable hedonic prices.</t>
  </si>
  <si>
    <t>Aggregates:</t>
  </si>
  <si>
    <t>Switzerland, FPRE regions, Cantons</t>
  </si>
  <si>
    <t>(additional aggregates are available on request).</t>
  </si>
  <si>
    <t>New construction, average standard, good micro-location</t>
  </si>
  <si>
    <t>New construction, luxurious standard, best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</si>
  <si>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</si>
  <si>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</si>
  <si>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</si>
  <si>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</si>
  <si>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</si>
  <si>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</si>
  <si>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</si>
  <si>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Source: Transaction price indexes Fahrländer Partner.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</si>
  <si>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</si>
  <si>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</si>
  <si>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</si>
  <si>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</si>
  <si>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</si>
  <si>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</si>
  <si>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</si>
  <si>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</si>
  <si>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</si>
  <si>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</si>
  <si>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</si>
  <si>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</si>
  <si>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</si>
  <si>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</si>
  <si>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</si>
  <si>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</si>
  <si>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</si>
  <si>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Propriétés par étage PPE</t>
  </si>
  <si>
    <t>Maisons individuelles MI</t>
  </si>
  <si>
    <t>Appartamenti di proprietà PPP</t>
  </si>
  <si>
    <t>Case unifamiliari CU</t>
  </si>
  <si>
    <t>Condominiums CON</t>
  </si>
  <si>
    <t>Single family houses SFH</t>
  </si>
  <si>
    <t>Einfamilienhäuser EFH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</si>
  <si>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</si>
  <si>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</si>
  <si>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</si>
  <si>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</si>
  <si>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</si>
  <si>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</si>
  <si>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</si>
  <si>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</si>
  <si>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</si>
  <si>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</si>
  <si>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</si>
  <si>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</si>
  <si>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</si>
  <si>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</si>
  <si>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</si>
  <si>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</si>
  <si>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</si>
  <si>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</si>
  <si>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Eigentumswohnungen EWG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</si>
  <si>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</si>
  <si>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</si>
  <si>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</si>
  <si>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</si>
  <si>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geglättet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</si>
  <si>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</si>
  <si>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</si>
  <si>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</si>
  <si>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</si>
  <si>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</si>
  <si>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</si>
  <si>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</si>
  <si>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</si>
  <si>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</si>
  <si>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</si>
  <si>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</si>
  <si>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</si>
  <si>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</si>
  <si>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</si>
  <si>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</si>
  <si>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</si>
  <si>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</si>
  <si>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</si>
  <si>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</si>
  <si>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</si>
  <si>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</si>
  <si>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</si>
  <si>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</si>
  <si>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</si>
  <si>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</si>
  <si>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</si>
  <si>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</si>
  <si>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</si>
  <si>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</si>
  <si>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</si>
  <si>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</si>
  <si>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</si>
  <si>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</si>
  <si>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EWG: 75m2 HNF SIA 416.</t>
  </si>
  <si>
    <t>PPE: 75m2 SUP SIA 416.</t>
  </si>
  <si>
    <t>Appartamento di proprietà (PPP): 75m2 SUP SIA 416.</t>
  </si>
  <si>
    <t>CON: 75m2 main floor area SIA 416.</t>
  </si>
  <si>
    <t>EFH: einseitig angebaut, 350m2 Grundstückfläche, 650m3 SIA 416.</t>
  </si>
  <si>
    <t>MI: adossée d'un côté, 350m2 surface du terrain, 650m3 SIA 416.</t>
  </si>
  <si>
    <t>Casa unifam. (CU): contigua con facciata comune, 350m2 superficie terreno, 650m3 SIA</t>
  </si>
  <si>
    <t>SFH: semi-detached, 350m2 land surface, 650m3 SIA 416.</t>
  </si>
  <si>
    <t>Neubau, durchschnittlich ausgebaut, durchschnittliche Mikrolage.</t>
  </si>
  <si>
    <t xml:space="preserve">Nouvelle construction, aménagement moyen, moyenne micro-situation. </t>
  </si>
  <si>
    <t>New construction, average standard, average micro-location</t>
  </si>
  <si>
    <t>EWG: 115m2 HNF SIA 416.</t>
  </si>
  <si>
    <t xml:space="preserve">PPE: 115m2 SUP SIA 416. </t>
  </si>
  <si>
    <t>CON: 115m2 main floor area SIA 416.</t>
  </si>
  <si>
    <t>EFH: freistehend, 500m2 Grundstückfläche, 710m3 SIA 416.</t>
  </si>
  <si>
    <t xml:space="preserve">MI: autonome, 500m2 surface du terrain, 710m3 SIA 416. </t>
  </si>
  <si>
    <t xml:space="preserve">CU: indipendente, 500m2 superficie del terreno, 710m3 SIA 416. </t>
  </si>
  <si>
    <t>SFH: detached, 500m2 land surface, 710m3 SIA 416.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</si>
  <si>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</si>
  <si>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</si>
  <si>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</si>
  <si>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</si>
  <si>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</si>
  <si>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</si>
  <si>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</si>
  <si>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</si>
  <si>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</si>
  <si>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</si>
  <si>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</si>
  <si>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</si>
  <si>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</si>
  <si>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</si>
  <si>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</si>
  <si>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</si>
  <si>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</si>
  <si>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</si>
  <si>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</si>
  <si>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</si>
  <si>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</si>
  <si>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</si>
  <si>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</si>
  <si>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</si>
  <si>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</si>
  <si>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</si>
  <si>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</si>
  <si>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</si>
  <si>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</si>
  <si>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</si>
  <si>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</si>
  <si>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</si>
  <si>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</si>
  <si>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</si>
  <si>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</si>
  <si>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</si>
  <si>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</si>
  <si>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</si>
  <si>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</si>
  <si>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</si>
  <si>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</si>
  <si>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</si>
  <si>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</si>
  <si>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</si>
  <si>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</si>
  <si>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</si>
  <si>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</si>
  <si>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</si>
  <si>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</si>
  <si>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</si>
  <si>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</si>
  <si>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</si>
  <si>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</si>
  <si>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</si>
  <si>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</si>
  <si>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</si>
  <si>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</si>
  <si>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</si>
  <si>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</si>
  <si>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</si>
  <si>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</si>
  <si>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</si>
  <si>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</si>
  <si>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</si>
  <si>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</si>
  <si>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</si>
  <si>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</si>
  <si>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</si>
  <si>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</si>
  <si>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</si>
  <si>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</si>
  <si>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</si>
  <si>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</si>
  <si>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</si>
  <si>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</si>
  <si>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</si>
  <si>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</si>
  <si>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</si>
  <si>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</si>
  <si>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</si>
  <si>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</si>
  <si>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</si>
  <si>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</si>
  <si>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</si>
  <si>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</si>
  <si>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</si>
  <si>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</si>
  <si>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</si>
  <si>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</si>
  <si>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</si>
  <si>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</si>
  <si>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</si>
  <si>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</si>
  <si>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</si>
  <si>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</si>
  <si>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</si>
  <si>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</si>
  <si>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</si>
  <si>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</si>
  <si>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</si>
  <si>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</si>
  <si>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</si>
  <si>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</si>
  <si>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</si>
  <si>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</si>
  <si>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</si>
  <si>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</si>
  <si>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</si>
  <si>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</si>
  <si>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</si>
  <si>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</si>
  <si>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</si>
  <si>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</si>
  <si>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</si>
  <si>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</si>
  <si>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</si>
  <si>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</si>
  <si>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</si>
  <si>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</si>
  <si>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</si>
  <si>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</si>
  <si>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</si>
  <si>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</si>
  <si>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</si>
  <si>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</si>
  <si>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</si>
  <si>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</si>
  <si>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</si>
  <si>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</si>
  <si>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</si>
  <si>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</si>
  <si>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</si>
  <si>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</si>
  <si>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</si>
  <si>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</si>
  <si>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</si>
  <si>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</si>
  <si>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</si>
  <si>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</si>
  <si>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</si>
  <si>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</si>
  <si>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</si>
  <si>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</si>
  <si>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</si>
  <si>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</si>
  <si>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</si>
  <si>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</si>
  <si>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</si>
  <si>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</si>
  <si>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</si>
  <si>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</si>
  <si>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</si>
  <si>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</si>
  <si>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</si>
  <si>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</si>
  <si>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</si>
  <si>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</si>
  <si>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</si>
  <si>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</si>
  <si>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</si>
  <si>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</si>
  <si>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</si>
  <si>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</si>
  <si>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</si>
  <si>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</si>
  <si>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</si>
  <si>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</si>
  <si>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</si>
  <si>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</si>
  <si>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</si>
  <si>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</si>
  <si>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</si>
  <si>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</si>
  <si>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</si>
  <si>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</si>
  <si>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</si>
  <si>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</si>
  <si>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</si>
  <si>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</si>
  <si>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</si>
  <si>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</si>
  <si>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</si>
  <si>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</si>
  <si>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</si>
  <si>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</si>
  <si>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</si>
  <si>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</si>
  <si>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</si>
  <si>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</si>
  <si>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</si>
  <si>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</si>
  <si>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</si>
  <si>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</si>
  <si>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</si>
  <si>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</si>
  <si>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</si>
  <si>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</si>
  <si>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</si>
  <si>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</si>
  <si>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</si>
  <si>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</si>
  <si>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</si>
  <si>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</si>
  <si>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</si>
  <si>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</si>
  <si>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</si>
  <si>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</si>
  <si>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</si>
  <si>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</si>
  <si>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</si>
  <si>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</si>
  <si>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</si>
  <si>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</si>
  <si>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</si>
  <si>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</si>
  <si>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</si>
  <si>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</si>
  <si>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</si>
  <si>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</si>
  <si>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</si>
  <si>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</si>
  <si>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</si>
  <si>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</si>
  <si>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</si>
  <si>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</si>
  <si>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</si>
  <si>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</si>
  <si>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</si>
  <si>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</si>
  <si>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</si>
  <si>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</si>
  <si>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</si>
  <si>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</si>
  <si>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</si>
  <si>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</si>
  <si>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</si>
  <si>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</si>
  <si>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</si>
  <si>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</si>
  <si>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</si>
  <si>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</si>
  <si>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</si>
  <si>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</si>
  <si>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</si>
  <si>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</si>
  <si>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</si>
  <si>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</si>
  <si>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</si>
  <si>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</si>
  <si>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</si>
  <si>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</si>
  <si>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</si>
  <si>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</si>
  <si>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</si>
  <si>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</si>
  <si>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</si>
  <si>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</si>
  <si>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</si>
  <si>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</si>
  <si>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</si>
  <si>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</si>
  <si>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</si>
  <si>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</si>
  <si>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</si>
  <si>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</si>
  <si>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</si>
  <si>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</si>
  <si>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</si>
  <si>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</si>
  <si>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</si>
  <si>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</si>
  <si>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</si>
  <si>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</si>
  <si>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</si>
  <si>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</si>
  <si>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</si>
  <si>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</si>
  <si>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</si>
  <si>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</si>
  <si>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</si>
  <si>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</si>
  <si>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</si>
  <si>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</si>
  <si>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</si>
  <si>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</si>
  <si>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</si>
  <si>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</si>
  <si>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</si>
  <si>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</si>
  <si>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</si>
  <si>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</si>
  <si>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</si>
  <si>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</si>
  <si>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</si>
  <si>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</si>
  <si>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</si>
  <si>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</si>
  <si>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</si>
  <si>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</si>
  <si>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</si>
  <si>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</si>
  <si>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</si>
  <si>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</si>
  <si>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</si>
  <si>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</si>
  <si>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</si>
  <si>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</si>
  <si>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</si>
  <si>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</si>
  <si>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</si>
  <si>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</si>
  <si>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</si>
  <si>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</si>
  <si>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</si>
  <si>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</si>
  <si>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</si>
  <si>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</si>
  <si>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</si>
  <si>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</si>
  <si>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</si>
  <si>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</si>
  <si>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</si>
  <si>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</si>
  <si>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</si>
  <si>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</si>
  <si>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</si>
  <si>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</si>
  <si>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</si>
  <si>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</si>
  <si>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</si>
  <si>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</si>
  <si>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</si>
  <si>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</si>
  <si>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</si>
  <si>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</si>
  <si>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</si>
  <si>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</si>
  <si>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</si>
  <si>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</si>
  <si>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</si>
  <si>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</si>
  <si>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</si>
  <si>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</si>
  <si>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</si>
  <si>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</si>
  <si>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</si>
  <si>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</si>
  <si>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</si>
  <si>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</si>
  <si>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</si>
  <si>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</si>
  <si>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</si>
  <si>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</si>
  <si>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</si>
  <si>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</si>
  <si>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</si>
  <si>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</si>
  <si>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</si>
  <si>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</si>
  <si>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</si>
  <si>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</si>
  <si>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</si>
  <si>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</si>
  <si>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</si>
  <si>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</si>
  <si>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</si>
  <si>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</si>
  <si>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</si>
  <si>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</si>
  <si>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</si>
  <si>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</si>
  <si>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</si>
  <si>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</si>
  <si>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</si>
  <si>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</si>
  <si>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</si>
  <si>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</si>
  <si>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</si>
  <si>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</si>
  <si>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</si>
  <si>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</si>
  <si>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</si>
  <si>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</si>
  <si>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</si>
  <si>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</si>
  <si>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</si>
  <si>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</si>
  <si>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</si>
  <si>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</si>
  <si>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</si>
  <si>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</si>
  <si>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</si>
  <si>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</si>
  <si>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</si>
  <si>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</si>
  <si>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</si>
  <si>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</si>
  <si>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</si>
  <si>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</si>
  <si>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</si>
  <si>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</si>
  <si>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</si>
  <si>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</si>
  <si>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</si>
  <si>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</si>
  <si>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</si>
  <si>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</si>
  <si>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</si>
  <si>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</si>
  <si>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</si>
  <si>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</si>
  <si>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</si>
  <si>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</si>
  <si>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</si>
  <si>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</si>
  <si>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</si>
  <si>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</si>
  <si>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</si>
  <si>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</si>
  <si>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</si>
  <si>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</si>
  <si>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</si>
  <si>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</si>
  <si>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</si>
  <si>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</si>
  <si>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</si>
  <si>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</si>
  <si>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</si>
  <si>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</si>
  <si>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</si>
  <si>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</si>
  <si>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</si>
  <si>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</si>
  <si>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</si>
  <si>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</si>
  <si>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</si>
  <si>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</si>
  <si>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</si>
  <si>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</si>
  <si>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</si>
  <si>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</si>
  <si>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</si>
  <si>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</si>
  <si>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</si>
  <si>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</si>
  <si>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</si>
  <si>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</si>
  <si>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</si>
  <si>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</si>
  <si>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</si>
  <si>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</si>
  <si>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</si>
  <si>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</si>
  <si>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</si>
  <si>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</si>
  <si>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</si>
  <si>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</si>
  <si>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</si>
  <si>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</si>
  <si>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</si>
  <si>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</si>
  <si>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</si>
  <si>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</si>
  <si>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</si>
  <si>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</si>
  <si>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</si>
  <si>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</si>
  <si>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</si>
  <si>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</si>
  <si>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</si>
  <si>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</si>
  <si>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</si>
  <si>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</si>
  <si>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</si>
  <si>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</si>
  <si>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</si>
  <si>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</si>
  <si>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</si>
  <si>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</si>
  <si>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</si>
  <si>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</si>
  <si>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</si>
  <si>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</si>
  <si>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</si>
  <si>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</si>
  <si>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</si>
  <si>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</si>
  <si>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</si>
  <si>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</si>
  <si>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</si>
  <si>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</si>
  <si>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</si>
  <si>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</si>
  <si>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</si>
  <si>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</si>
  <si>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</si>
  <si>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</si>
  <si>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</si>
  <si>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</si>
  <si>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</si>
  <si>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</si>
  <si>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</si>
  <si>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</si>
  <si>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</si>
  <si>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</si>
  <si>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</si>
  <si>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</si>
  <si>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</si>
  <si>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</si>
  <si>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</si>
  <si>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</si>
  <si>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</si>
  <si>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</si>
  <si>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</si>
  <si>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</si>
  <si>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</si>
  <si>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</si>
  <si>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</si>
  <si>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</si>
  <si>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</si>
  <si>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</si>
  <si>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</si>
  <si>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</si>
  <si>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</si>
  <si>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</si>
  <si>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</si>
  <si>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</si>
  <si>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</si>
  <si>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</si>
  <si>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</si>
  <si>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</si>
  <si>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</si>
  <si>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</si>
  <si>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</si>
  <si>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</si>
  <si>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</si>
  <si>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</si>
  <si>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</si>
  <si>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</si>
  <si>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</si>
  <si>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</si>
  <si>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</si>
  <si>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</si>
  <si>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</si>
  <si>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</si>
  <si>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</si>
  <si>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</si>
  <si>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</si>
  <si>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</si>
  <si>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</si>
  <si>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</si>
  <si>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</si>
  <si>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</si>
  <si>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</si>
  <si>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</si>
  <si>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</si>
  <si>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</si>
  <si>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</si>
  <si>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</si>
  <si>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</si>
  <si>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</si>
  <si>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</si>
  <si>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</si>
  <si>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</si>
  <si>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</si>
  <si>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</si>
  <si>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</si>
  <si>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</si>
  <si>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</si>
  <si>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</si>
  <si>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</si>
  <si>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</si>
  <si>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</si>
  <si>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</si>
  <si>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</si>
  <si>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</si>
  <si>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</si>
  <si>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</si>
  <si>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</si>
  <si>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</si>
  <si>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</si>
  <si>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</si>
  <si>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</si>
  <si>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</si>
  <si>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</si>
  <si>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</si>
  <si>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</si>
  <si>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</si>
  <si>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</si>
  <si>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</si>
  <si>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</si>
  <si>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</si>
  <si>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</si>
  <si>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</si>
  <si>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</si>
  <si>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</si>
  <si>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</si>
  <si>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</si>
  <si>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</si>
  <si>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</si>
  <si>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</si>
  <si>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</si>
  <si>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</si>
  <si>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</si>
  <si>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</si>
  <si>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</si>
  <si>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</si>
  <si>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</si>
  <si>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</si>
  <si>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</si>
  <si>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</si>
  <si>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</si>
  <si>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</si>
  <si>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</si>
  <si>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</si>
  <si>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</si>
  <si>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</si>
  <si>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</si>
  <si>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</si>
  <si>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</si>
  <si>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</si>
  <si>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</si>
  <si>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</si>
  <si>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</si>
  <si>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</si>
  <si>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</si>
  <si>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</si>
  <si>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</si>
  <si>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</si>
  <si>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</si>
  <si>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</si>
  <si>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</si>
  <si>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</si>
  <si>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</si>
  <si>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</si>
  <si>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</si>
  <si>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</si>
  <si>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</si>
  <si>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</si>
  <si>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</si>
  <si>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</si>
  <si>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</si>
  <si>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</si>
  <si>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</si>
  <si>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</si>
  <si>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</si>
  <si>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</si>
  <si>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</si>
  <si>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</si>
  <si>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</si>
  <si>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</si>
  <si>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</si>
  <si>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</si>
  <si>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</si>
  <si>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</si>
  <si>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</si>
  <si>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</si>
  <si>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</si>
  <si>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</si>
  <si>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</si>
  <si>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</si>
  <si>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</si>
  <si>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</si>
  <si>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</si>
  <si>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</si>
  <si>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</si>
  <si>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</si>
  <si>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</si>
  <si>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</si>
  <si>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</si>
  <si>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</si>
  <si>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</si>
  <si>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</si>
  <si>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</si>
  <si>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</si>
  <si>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</si>
  <si>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</si>
  <si>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</si>
  <si>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</si>
  <si>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</si>
  <si>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</si>
  <si>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</si>
  <si>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</si>
  <si>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</si>
  <si>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</si>
  <si>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</si>
  <si>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</si>
  <si>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</si>
  <si>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</si>
  <si>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</si>
  <si>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</si>
  <si>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</si>
  <si>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</si>
  <si>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</si>
  <si>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</si>
  <si>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</si>
  <si>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</si>
  <si>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</si>
  <si>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</si>
  <si>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</si>
  <si>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</si>
  <si>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</si>
  <si>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</si>
  <si>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</si>
  <si>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</si>
  <si>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</si>
  <si>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</si>
  <si>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</si>
  <si>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</si>
  <si>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</si>
  <si>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</si>
  <si>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</si>
  <si>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</si>
  <si>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</si>
  <si>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</si>
  <si>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</si>
  <si>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</si>
  <si>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</si>
  <si>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</si>
  <si>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</si>
  <si>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</si>
  <si>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</si>
  <si>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</si>
  <si>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</si>
  <si>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</si>
  <si>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</si>
  <si>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</si>
  <si>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</si>
  <si>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</si>
  <si>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</si>
  <si>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</si>
  <si>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</si>
  <si>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</si>
  <si>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</si>
  <si>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</si>
  <si>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</si>
  <si>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</si>
  <si>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</si>
  <si>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</si>
  <si>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</si>
  <si>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</si>
  <si>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</si>
  <si>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</si>
  <si>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</si>
  <si>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</si>
  <si>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</si>
  <si>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</si>
  <si>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</si>
  <si>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</si>
  <si>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</si>
  <si>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</si>
  <si>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</si>
  <si>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</si>
  <si>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</si>
  <si>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</si>
  <si>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</si>
  <si>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</si>
  <si>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</si>
  <si>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</si>
  <si>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</si>
  <si>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</si>
  <si>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</si>
  <si>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</si>
  <si>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</si>
  <si>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</si>
  <si>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</si>
  <si>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</si>
  <si>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</si>
  <si>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</si>
  <si>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</si>
  <si>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</si>
  <si>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</si>
  <si>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</si>
  <si>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</si>
  <si>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</si>
  <si>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</si>
  <si>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</si>
  <si>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</si>
  <si>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</si>
  <si>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</si>
  <si>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</si>
  <si>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</si>
  <si>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</si>
  <si>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</si>
  <si>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</si>
  <si>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</si>
  <si>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</si>
  <si>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</si>
  <si>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</si>
  <si>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</si>
  <si>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</si>
  <si>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</si>
  <si>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</si>
  <si>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</si>
  <si>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</si>
  <si>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</si>
  <si>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</si>
  <si>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</si>
  <si>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</si>
  <si>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</si>
  <si>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</si>
  <si>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</si>
  <si>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</si>
  <si>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</si>
  <si>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</si>
  <si>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</si>
  <si>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</si>
  <si>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</si>
  <si>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</si>
  <si>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</si>
  <si>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</si>
  <si>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</si>
  <si>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</si>
  <si>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</si>
  <si>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</si>
  <si>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</si>
  <si>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</si>
  <si>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</si>
  <si>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</si>
  <si>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</si>
  <si>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</si>
  <si>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</si>
  <si>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</si>
  <si>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</si>
  <si>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</si>
  <si>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</si>
  <si>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</si>
  <si>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</si>
  <si>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</si>
  <si>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</si>
  <si>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</si>
  <si>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</si>
  <si>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</si>
  <si>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</si>
  <si>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</si>
  <si>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</si>
  <si>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</si>
  <si>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</si>
  <si>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</si>
  <si>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</si>
  <si>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</si>
  <si>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</si>
  <si>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</si>
  <si>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</si>
  <si>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</si>
  <si>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</si>
  <si>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</si>
  <si>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</si>
  <si>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</si>
  <si>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</si>
  <si>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</si>
  <si>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</si>
  <si>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</si>
  <si>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</si>
  <si>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</si>
  <si>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</si>
  <si>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</si>
  <si>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</si>
  <si>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</si>
  <si>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</si>
  <si>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</si>
  <si>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</si>
  <si>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</si>
  <si>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</si>
  <si>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</si>
  <si>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</si>
  <si>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</si>
  <si>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</si>
  <si>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</si>
  <si>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</si>
  <si>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</si>
  <si>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</si>
  <si>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</si>
  <si>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</si>
  <si>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</si>
  <si>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</si>
  <si>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</si>
  <si>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</si>
  <si>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</si>
  <si>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</si>
  <si>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</si>
  <si>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</si>
  <si>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</si>
  <si>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</si>
  <si>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</si>
  <si>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</si>
  <si>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</si>
  <si>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</si>
  <si>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</si>
  <si>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</si>
  <si>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</si>
  <si>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</si>
  <si>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</si>
  <si>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</si>
  <si>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</si>
  <si>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</si>
  <si>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</si>
  <si>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</si>
  <si>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</si>
  <si>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</si>
  <si>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</si>
  <si>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</si>
  <si>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</si>
  <si>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</si>
  <si>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</si>
  <si>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</si>
  <si>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</si>
  <si>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</si>
  <si>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</si>
  <si>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</si>
  <si>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</si>
  <si>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</si>
  <si>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</si>
  <si>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</si>
  <si>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</si>
  <si>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</si>
  <si>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</si>
  <si>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</si>
  <si>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</si>
  <si>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</si>
  <si>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</si>
  <si>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</si>
  <si>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</si>
  <si>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</si>
  <si>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</si>
  <si>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</si>
  <si>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</si>
  <si>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</si>
  <si>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</si>
  <si>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</si>
  <si>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</si>
  <si>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</si>
  <si>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</si>
  <si>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</si>
  <si>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</si>
  <si>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</si>
  <si>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</si>
  <si>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</si>
  <si>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</si>
  <si>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</si>
  <si>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</si>
  <si>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</si>
  <si>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</si>
  <si>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</si>
  <si>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</si>
  <si>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</si>
  <si>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</si>
  <si>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</si>
  <si>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</si>
  <si>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</si>
  <si>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</si>
  <si>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</si>
  <si>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</si>
  <si>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</si>
  <si>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</si>
  <si>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</si>
  <si>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</si>
  <si>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</si>
  <si>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</si>
  <si>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</si>
  <si>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</si>
  <si>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</si>
  <si>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</si>
  <si>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</si>
  <si>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</si>
  <si>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</si>
  <si>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</si>
  <si>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</si>
  <si>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</si>
  <si>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</si>
  <si>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</si>
  <si>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</si>
  <si>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</si>
  <si>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</si>
  <si>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</si>
  <si>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</si>
  <si>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</si>
  <si>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</si>
  <si>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</si>
  <si>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</si>
  <si>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</si>
  <si>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</si>
  <si>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</si>
  <si>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</si>
  <si>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</si>
  <si>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</si>
  <si>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</si>
  <si>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</si>
  <si>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</si>
  <si>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</si>
  <si>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</si>
  <si>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</si>
  <si>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</si>
  <si>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</si>
  <si>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</si>
  <si>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</si>
  <si>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</si>
  <si>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</si>
  <si>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</si>
  <si>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</si>
  <si>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</si>
  <si>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</si>
  <si>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</si>
  <si>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</si>
  <si>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</si>
  <si>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</si>
  <si>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</si>
  <si>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</si>
  <si>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</si>
  <si>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</si>
  <si>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</si>
  <si>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</si>
  <si>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</si>
  <si>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</si>
  <si>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</si>
  <si>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</si>
  <si>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</si>
  <si>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</si>
  <si>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</si>
  <si>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</si>
  <si>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</si>
  <si>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</si>
  <si>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</si>
  <si>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</si>
  <si>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</si>
  <si>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</si>
  <si>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</si>
  <si>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</si>
  <si>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</si>
  <si>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</si>
  <si>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</si>
  <si>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</si>
  <si>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</si>
  <si>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</si>
  <si>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</si>
  <si>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</si>
  <si>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</si>
  <si>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</si>
  <si>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</si>
  <si>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</si>
  <si>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</si>
  <si>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</si>
  <si>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</si>
  <si>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</si>
  <si>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</si>
  <si>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</si>
  <si>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</si>
  <si>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</si>
  <si>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</si>
  <si>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</si>
  <si>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</si>
  <si>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</si>
  <si>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</si>
  <si>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</si>
  <si>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</si>
  <si>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</si>
  <si>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</si>
  <si>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</si>
  <si>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</si>
  <si>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</si>
  <si>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</si>
  <si>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</si>
  <si>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</si>
  <si>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</si>
  <si>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</si>
  <si>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</si>
  <si>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</si>
  <si>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</si>
  <si>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</si>
  <si>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</si>
  <si>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</si>
  <si>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</si>
  <si>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</si>
  <si>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</si>
  <si>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</si>
  <si>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</si>
  <si>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</si>
  <si>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</si>
  <si>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</si>
  <si>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</si>
  <si>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</si>
  <si>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</si>
  <si>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</si>
  <si>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</si>
  <si>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</si>
  <si>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</si>
  <si>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</si>
  <si>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</si>
  <si>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</si>
  <si>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</si>
  <si>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</si>
  <si>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</si>
  <si>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</si>
  <si>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</si>
  <si>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</si>
  <si>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</si>
  <si>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</si>
  <si>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</si>
  <si>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</si>
  <si>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</si>
  <si>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</si>
  <si>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</si>
  <si>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</si>
  <si>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</si>
  <si>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</si>
  <si>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</si>
  <si>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</si>
  <si>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</si>
  <si>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</si>
  <si>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</si>
  <si>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</si>
  <si>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</si>
  <si>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</si>
  <si>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</si>
  <si>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</si>
  <si>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</si>
  <si>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</si>
  <si>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</si>
  <si>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</si>
  <si>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</si>
  <si>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</si>
  <si>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</si>
  <si>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</si>
  <si>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</si>
  <si>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</si>
  <si>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</si>
  <si>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</si>
  <si>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</si>
  <si>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</si>
  <si>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</si>
  <si>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</si>
  <si>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</si>
  <si>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</si>
  <si>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</si>
  <si>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</si>
  <si>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</si>
  <si>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</si>
  <si>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</si>
  <si>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</si>
  <si>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</si>
  <si>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</si>
  <si>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</si>
  <si>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</si>
  <si>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</si>
  <si>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</si>
  <si>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</si>
  <si>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</si>
  <si>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</si>
  <si>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</si>
  <si>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</si>
  <si>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</si>
  <si>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</si>
  <si>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</si>
  <si>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</si>
  <si>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</si>
  <si>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</si>
  <si>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</si>
  <si>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</si>
  <si>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</si>
  <si>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</si>
  <si>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</si>
  <si>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</si>
  <si>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</si>
  <si>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</si>
  <si>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</si>
  <si>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</si>
  <si>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</si>
  <si>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</si>
  <si>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</si>
  <si>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</si>
  <si>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</si>
  <si>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</si>
  <si>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</si>
  <si>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</si>
  <si>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</si>
  <si>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</si>
  <si>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</si>
  <si>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</si>
  <si>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</si>
  <si>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</si>
  <si>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</si>
  <si>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</si>
  <si>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</si>
  <si>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</si>
  <si>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</si>
  <si>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</si>
  <si>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</si>
  <si>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</si>
  <si>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</si>
  <si>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</si>
  <si>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</si>
  <si>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</si>
  <si>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</si>
  <si>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</si>
  <si>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</si>
  <si>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</si>
  <si>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</si>
  <si>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</si>
  <si>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</si>
  <si>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</si>
  <si>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</si>
  <si>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</si>
  <si>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</si>
  <si>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</si>
  <si>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</si>
  <si>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</si>
  <si>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</si>
  <si>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</si>
  <si>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</si>
  <si>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</si>
  <si>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</si>
  <si>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</si>
  <si>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</si>
  <si>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</si>
  <si>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</si>
  <si>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</si>
  <si>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</si>
  <si>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</si>
  <si>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</si>
  <si>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</si>
  <si>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</si>
  <si>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</si>
  <si>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</si>
  <si>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</si>
  <si>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</si>
  <si>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</si>
  <si>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</si>
  <si>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</si>
  <si>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</si>
  <si>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</si>
  <si>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</si>
  <si>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</si>
  <si>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</si>
  <si>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</si>
  <si>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</si>
  <si>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</si>
  <si>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</si>
  <si>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</si>
  <si>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</si>
  <si>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</si>
  <si>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</si>
  <si>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</si>
  <si>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</si>
  <si>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</si>
  <si>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</si>
  <si>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</si>
  <si>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</si>
  <si>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</si>
  <si>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</si>
  <si>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</si>
  <si>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</si>
  <si>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</si>
  <si>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</si>
  <si>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</si>
  <si>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</si>
  <si>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</si>
  <si>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</si>
  <si>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</si>
  <si>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</si>
  <si>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</si>
  <si>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</si>
  <si>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</si>
  <si>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</si>
  <si>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</si>
  <si>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</si>
  <si>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</si>
  <si>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</si>
  <si>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</si>
  <si>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</si>
  <si>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</si>
  <si>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</si>
  <si>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</si>
  <si>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</si>
  <si>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</si>
  <si>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</si>
  <si>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</si>
  <si>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</si>
  <si>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</si>
  <si>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</si>
  <si>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</si>
  <si>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</si>
  <si>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</si>
  <si>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</si>
  <si>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</si>
  <si>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</si>
  <si>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</si>
  <si>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</si>
  <si>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</si>
  <si>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</si>
  <si>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</si>
  <si>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</si>
  <si>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</si>
  <si>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</si>
  <si>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</si>
  <si>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</si>
  <si>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</si>
  <si>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</si>
  <si>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</si>
  <si>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</si>
  <si>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</si>
  <si>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</si>
  <si>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</si>
  <si>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</si>
  <si>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</si>
  <si>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</si>
  <si>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</si>
  <si>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</si>
  <si>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</si>
  <si>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</si>
  <si>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</si>
  <si>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</si>
  <si>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</si>
  <si>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</si>
  <si>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</si>
  <si>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</si>
  <si>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</si>
  <si>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</si>
  <si>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</si>
  <si>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</si>
  <si>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</si>
  <si>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</si>
  <si>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</si>
  <si>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</si>
  <si>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</si>
  <si>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</si>
  <si>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</si>
  <si>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</si>
  <si>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</si>
  <si>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</si>
  <si>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</si>
  <si>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</si>
  <si>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</si>
  <si>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</si>
  <si>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</si>
  <si>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</si>
  <si>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</si>
  <si>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</si>
  <si>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</si>
  <si>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</si>
  <si>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</si>
  <si>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</si>
  <si>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</si>
  <si>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</si>
  <si>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</si>
  <si>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</si>
  <si>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</si>
  <si>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</si>
  <si>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</si>
  <si>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</si>
  <si>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</si>
  <si>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</si>
  <si>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</si>
  <si>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</si>
  <si>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</si>
  <si>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</si>
  <si>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</si>
  <si>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</si>
  <si>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</si>
  <si>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</si>
  <si>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</si>
  <si>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</si>
  <si>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</si>
  <si>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</si>
  <si>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</si>
  <si>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</si>
  <si>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</si>
  <si>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</si>
  <si>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</si>
  <si>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</si>
  <si>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</si>
  <si>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</si>
  <si>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</si>
  <si>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</si>
  <si>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</si>
  <si>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</si>
  <si>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</si>
  <si>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</si>
  <si>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</si>
  <si>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</si>
  <si>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</si>
  <si>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</si>
  <si>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</si>
  <si>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</si>
  <si>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</si>
  <si>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</si>
  <si>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</si>
  <si>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</si>
  <si>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</si>
  <si>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</si>
  <si>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</si>
  <si>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</si>
  <si>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</si>
  <si>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</si>
  <si>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</si>
  <si>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</si>
  <si>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</si>
  <si>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</si>
  <si>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</si>
  <si>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</si>
  <si>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</si>
  <si>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</si>
  <si>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</si>
  <si>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</si>
  <si>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</si>
  <si>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</si>
  <si>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</si>
  <si>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</si>
  <si>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</si>
  <si>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</si>
  <si>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</si>
  <si>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</si>
  <si>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</si>
  <si>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</si>
  <si>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</si>
  <si>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</si>
  <si>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</si>
  <si>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</si>
  <si>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</si>
  <si>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</si>
  <si>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</si>
  <si>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</si>
  <si>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</si>
  <si>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</si>
  <si>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</si>
  <si>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</si>
  <si>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</si>
  <si>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</si>
  <si>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</si>
  <si>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</si>
  <si>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</si>
  <si>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</si>
  <si>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</si>
  <si>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</si>
  <si>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</si>
  <si>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</si>
  <si>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</si>
  <si>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</si>
  <si>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</si>
  <si>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</si>
  <si>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</si>
  <si>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</si>
  <si>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</si>
  <si>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</si>
  <si>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</si>
  <si>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</si>
  <si>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</si>
  <si>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</si>
  <si>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</si>
  <si>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</si>
  <si>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</si>
  <si>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</si>
  <si>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</si>
  <si>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</si>
  <si>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</si>
  <si>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</si>
  <si>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</si>
  <si>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</si>
  <si>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</si>
  <si>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</si>
  <si>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</si>
  <si>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</si>
  <si>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</si>
  <si>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</si>
  <si>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</si>
  <si>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</si>
  <si>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</si>
  <si>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</si>
  <si>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</si>
  <si>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</si>
  <si>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</si>
  <si>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</si>
  <si>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</si>
  <si>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</si>
  <si>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</si>
  <si>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</si>
  <si>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</si>
  <si>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</si>
  <si>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</si>
  <si>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</si>
  <si>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</si>
  <si>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</si>
  <si>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</si>
  <si>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</si>
  <si>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</si>
  <si>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</si>
  <si>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</si>
  <si>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</si>
  <si>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</si>
  <si>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</si>
  <si>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</si>
  <si>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</si>
  <si>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</si>
  <si>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</si>
  <si>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</si>
  <si>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</si>
  <si>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</si>
  <si>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</si>
  <si>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</si>
  <si>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</si>
  <si>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</si>
  <si>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</si>
  <si>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</si>
  <si>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</si>
  <si>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</si>
  <si>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</si>
  <si>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</si>
  <si>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</si>
  <si>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</si>
  <si>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</si>
  <si>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</si>
  <si>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</si>
  <si>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</si>
  <si>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</si>
  <si>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</si>
  <si>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</si>
  <si>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</si>
  <si>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</si>
  <si>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</si>
  <si>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</si>
  <si>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</si>
  <si>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</si>
  <si>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</si>
  <si>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</si>
  <si>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</si>
  <si>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</si>
  <si>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</si>
  <si>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</si>
  <si>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</si>
  <si>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</si>
  <si>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</si>
  <si>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</si>
  <si>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</si>
  <si>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</si>
  <si>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</si>
  <si>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</si>
  <si>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</si>
  <si>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</si>
  <si>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</si>
  <si>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</si>
  <si>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</si>
  <si>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</si>
  <si>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</si>
  <si>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</si>
  <si>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</si>
  <si>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</si>
  <si>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</si>
  <si>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</si>
  <si>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</si>
  <si>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</si>
  <si>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</si>
  <si>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</si>
  <si>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</si>
  <si>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</si>
  <si>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</si>
  <si>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</si>
  <si>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</si>
  <si>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</si>
  <si>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</si>
  <si>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</si>
  <si>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</si>
  <si>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</si>
  <si>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</si>
  <si>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</si>
  <si>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</si>
  <si>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</si>
  <si>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</si>
  <si>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</si>
  <si>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</si>
  <si>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</si>
  <si>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</si>
  <si>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</si>
  <si>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</si>
  <si>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</si>
  <si>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</si>
  <si>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</si>
  <si>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</si>
  <si>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</si>
  <si>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</si>
  <si>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</si>
  <si>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</si>
  <si>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</si>
  <si>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</si>
  <si>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</si>
  <si>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</si>
  <si>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</si>
  <si>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</si>
  <si>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</si>
  <si>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</si>
  <si>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</si>
  <si>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</si>
  <si>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</si>
  <si>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</si>
  <si>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</si>
  <si>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</si>
  <si>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</si>
  <si>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</si>
  <si>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</si>
  <si>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</si>
  <si>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</si>
  <si>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</si>
  <si>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</si>
  <si>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</si>
  <si>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</si>
  <si>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</si>
  <si>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</si>
  <si>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</si>
  <si>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</si>
  <si>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</si>
  <si>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</si>
  <si>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</si>
  <si>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</si>
  <si>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</si>
  <si>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</si>
  <si>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</si>
  <si>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</si>
  <si>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</si>
  <si>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</si>
  <si>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</si>
  <si>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</si>
  <si>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</si>
  <si>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</si>
  <si>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</si>
  <si>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</si>
  <si>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</si>
  <si>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</si>
  <si>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</si>
  <si>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</si>
  <si>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</si>
  <si>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</si>
  <si>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</si>
  <si>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</si>
  <si>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</si>
  <si>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</si>
  <si>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</si>
  <si>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</si>
  <si>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</si>
  <si>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</si>
  <si>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</si>
  <si>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</si>
  <si>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</si>
  <si>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</si>
  <si>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</si>
  <si>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</si>
  <si>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</si>
  <si>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</si>
  <si>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</si>
  <si>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</si>
  <si>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</si>
  <si>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</si>
  <si>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</si>
  <si>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</si>
  <si>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</si>
  <si>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</si>
  <si>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</si>
  <si>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</si>
  <si>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</si>
  <si>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</si>
  <si>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</si>
  <si>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</si>
  <si>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</si>
  <si>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</si>
  <si>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</si>
  <si>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</si>
  <si>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</si>
  <si>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</si>
  <si>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</si>
  <si>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</si>
  <si>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</si>
  <si>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</si>
  <si>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</si>
  <si>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</si>
  <si>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</si>
  <si>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</si>
  <si>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</si>
  <si>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</si>
  <si>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</si>
  <si>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</si>
  <si>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</si>
  <si>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</si>
  <si>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</si>
  <si>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</si>
  <si>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</si>
  <si>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</si>
  <si>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</si>
  <si>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</si>
  <si>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</si>
  <si>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</si>
  <si>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</si>
  <si>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</si>
  <si>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</si>
  <si>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</si>
  <si>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</si>
  <si>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</si>
  <si>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</si>
  <si>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</si>
  <si>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</si>
  <si>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</si>
  <si>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</si>
  <si>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</si>
  <si>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</si>
  <si>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</si>
  <si>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</si>
  <si>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</si>
  <si>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</si>
  <si>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</si>
  <si>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</si>
  <si>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</si>
  <si>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</si>
  <si>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</si>
  <si>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</si>
  <si>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</si>
  <si>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</si>
  <si>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</si>
  <si>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</si>
  <si>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</si>
  <si>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</si>
  <si>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</si>
  <si>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</si>
  <si>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</si>
  <si>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</si>
  <si>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</si>
  <si>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</si>
  <si>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</si>
  <si>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</si>
  <si>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</si>
  <si>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</si>
  <si>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</si>
  <si>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</si>
  <si>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</si>
  <si>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</si>
  <si>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</si>
  <si>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</si>
  <si>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</si>
  <si>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</si>
  <si>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</si>
  <si>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</si>
  <si>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</si>
  <si>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</si>
  <si>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</si>
  <si>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</si>
  <si>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</si>
  <si>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</si>
  <si>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</si>
  <si>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</si>
  <si>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</si>
  <si>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</si>
  <si>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</si>
  <si>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</si>
  <si>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</si>
  <si>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</si>
  <si>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</si>
  <si>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</si>
  <si>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</si>
  <si>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</si>
  <si>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</si>
  <si>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</si>
  <si>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</si>
  <si>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</si>
  <si>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</si>
  <si>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</si>
  <si>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</si>
  <si>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</si>
  <si>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</si>
  <si>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</si>
  <si>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</si>
  <si>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</si>
  <si>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</si>
  <si>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</si>
  <si>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</si>
  <si>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</si>
  <si>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</si>
  <si>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</si>
  <si>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</si>
  <si>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</si>
  <si>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</si>
  <si>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</si>
  <si>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</si>
  <si>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</si>
  <si>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</si>
  <si>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</si>
  <si>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</si>
  <si>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</si>
  <si>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</si>
  <si>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</si>
  <si>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</si>
  <si>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</si>
  <si>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</si>
  <si>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</si>
  <si>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</si>
  <si>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</si>
  <si>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</si>
  <si>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</si>
  <si>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</si>
  <si>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</si>
  <si>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</si>
  <si>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</si>
  <si>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</si>
  <si>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</si>
  <si>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</si>
  <si>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</si>
  <si>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</si>
  <si>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</si>
  <si>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</si>
  <si>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</si>
  <si>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</si>
  <si>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</si>
  <si>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</si>
  <si>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</si>
  <si>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</si>
  <si>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</si>
  <si>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</si>
  <si>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</si>
  <si>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</si>
  <si>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</si>
  <si>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</si>
  <si>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</si>
  <si>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</si>
  <si>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</si>
  <si>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</si>
  <si>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</si>
  <si>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</si>
  <si>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</si>
  <si>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</si>
  <si>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</si>
  <si>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</si>
  <si>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</si>
  <si>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</si>
  <si>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</si>
  <si>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</si>
  <si>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</si>
  <si>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</si>
  <si>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</si>
  <si>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</si>
  <si>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</si>
  <si>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</si>
  <si>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</si>
  <si>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</si>
  <si>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</si>
  <si>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</si>
  <si>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</si>
  <si>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</si>
  <si>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</si>
  <si>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</si>
  <si>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</si>
  <si>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</si>
  <si>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</si>
  <si>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</si>
  <si>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</si>
  <si>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</si>
  <si>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</si>
  <si>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</si>
  <si>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</si>
  <si>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</si>
  <si>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</si>
  <si>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</si>
  <si>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</si>
  <si>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</si>
  <si>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</si>
  <si>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</si>
  <si>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</si>
  <si>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</si>
  <si>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</si>
  <si>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</si>
  <si>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</si>
  <si>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</si>
  <si>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</si>
  <si>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</si>
  <si>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</si>
  <si>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</si>
  <si>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</si>
  <si>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</si>
  <si>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</si>
  <si>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</si>
  <si>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</si>
  <si>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</si>
  <si>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</si>
  <si>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</si>
  <si>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</si>
  <si>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</si>
  <si>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</si>
  <si>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</si>
  <si>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</si>
  <si>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</si>
  <si>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</si>
  <si>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</si>
  <si>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</si>
  <si>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</si>
  <si>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</si>
  <si>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</si>
  <si>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</si>
  <si>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</si>
  <si>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</si>
  <si>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</si>
  <si>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</si>
  <si>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</si>
  <si>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</si>
  <si>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</si>
  <si>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</si>
  <si>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</si>
  <si>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</si>
  <si>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</si>
  <si>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</si>
  <si>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</si>
  <si>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</si>
  <si>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</si>
  <si>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</si>
  <si>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</si>
  <si>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</si>
  <si>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</si>
  <si>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</si>
  <si>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</si>
  <si>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</si>
  <si>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</si>
  <si>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</si>
  <si>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</si>
  <si>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</si>
  <si>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</si>
  <si>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</si>
  <si>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</si>
  <si>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</si>
  <si>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</si>
  <si>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</si>
  <si>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</si>
  <si>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</si>
  <si>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</si>
  <si>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</si>
  <si>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</si>
  <si>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</si>
  <si>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</si>
  <si>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</si>
  <si>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</si>
  <si>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</si>
  <si>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</si>
  <si>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</si>
  <si>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</si>
  <si>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</si>
  <si>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</si>
  <si>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</si>
  <si>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</si>
  <si>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</si>
  <si>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</si>
  <si>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</si>
  <si>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</si>
  <si>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</si>
  <si>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</si>
  <si>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</si>
  <si>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</si>
  <si>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</si>
  <si>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</si>
  <si>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</si>
  <si>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</si>
  <si>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</si>
  <si>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</si>
  <si>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</si>
  <si>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</si>
  <si>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</si>
  <si>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</si>
  <si>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</si>
  <si>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</si>
  <si>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</si>
  <si>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</si>
  <si>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</si>
  <si>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</si>
  <si>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</si>
  <si>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</si>
  <si>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</si>
  <si>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</si>
  <si>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</si>
  <si>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</si>
  <si>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</si>
  <si>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</si>
  <si>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</si>
  <si>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</si>
  <si>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</si>
  <si>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</si>
  <si>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</si>
  <si>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</si>
  <si>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</si>
  <si>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</si>
  <si>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</si>
  <si>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</si>
  <si>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</si>
  <si>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</si>
  <si>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</si>
  <si>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</si>
  <si>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</si>
  <si>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</si>
  <si>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</si>
  <si>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</si>
  <si>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</si>
  <si>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</si>
  <si>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</si>
  <si>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</si>
  <si>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</si>
  <si>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</si>
  <si>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</si>
  <si>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</si>
  <si>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</si>
  <si>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</si>
  <si>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</si>
  <si>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</si>
  <si>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</si>
  <si>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</si>
  <si>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</si>
  <si>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</si>
  <si>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</si>
  <si>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</si>
  <si>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</si>
  <si>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</si>
  <si>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</si>
  <si>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</si>
  <si>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</si>
  <si>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</si>
  <si>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</si>
  <si>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</si>
  <si>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</si>
  <si>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</si>
  <si>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</si>
  <si>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</si>
  <si>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</si>
  <si>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</si>
  <si>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</si>
  <si>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</si>
  <si>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</si>
  <si>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</si>
  <si>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</si>
  <si>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</si>
  <si>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</si>
  <si>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</si>
  <si>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</si>
  <si>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</si>
  <si>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</si>
  <si>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</si>
  <si>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</si>
  <si>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</si>
  <si>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</si>
  <si>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</si>
  <si>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</si>
  <si>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</si>
  <si>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</si>
  <si>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</si>
  <si>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</si>
  <si>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</si>
  <si>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</si>
  <si>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</si>
  <si>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</si>
  <si>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</si>
  <si>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</si>
  <si>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</si>
  <si>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</si>
  <si>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</si>
  <si>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</si>
  <si>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</si>
  <si>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</si>
  <si>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</si>
  <si>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</si>
  <si>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</si>
  <si>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</si>
  <si>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</si>
  <si>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</si>
  <si>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</si>
  <si>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</si>
  <si>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</si>
  <si>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</si>
  <si>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</si>
  <si>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</si>
  <si>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</si>
  <si>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</si>
  <si>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</si>
  <si>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</si>
  <si>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</si>
  <si>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</si>
  <si>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</si>
  <si>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</si>
  <si>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</si>
  <si>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</si>
  <si>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</si>
  <si>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</si>
  <si>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</si>
  <si>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</si>
  <si>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</si>
  <si>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</si>
  <si>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</si>
  <si>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</si>
  <si>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</si>
  <si>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</si>
  <si>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</si>
  <si>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</si>
  <si>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</si>
  <si>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</si>
  <si>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</si>
  <si>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</si>
  <si>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</si>
  <si>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</si>
  <si>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</si>
  <si>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</si>
  <si>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</si>
  <si>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</si>
  <si>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</si>
  <si>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</si>
  <si>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</si>
  <si>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</si>
  <si>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</si>
  <si>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</si>
  <si>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</si>
  <si>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</si>
  <si>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</si>
  <si>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</si>
  <si>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</si>
  <si>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</si>
  <si>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</si>
  <si>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</si>
  <si>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</si>
  <si>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</si>
  <si>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</si>
  <si>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</si>
  <si>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</si>
  <si>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</si>
  <si>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</si>
  <si>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</si>
  <si>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</si>
  <si>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</si>
  <si>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</si>
  <si>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</si>
  <si>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</si>
  <si>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</si>
  <si>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</si>
  <si>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</si>
  <si>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</si>
  <si>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</si>
  <si>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</si>
  <si>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</si>
  <si>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</si>
  <si>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</si>
  <si>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</si>
  <si>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</si>
  <si>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</si>
  <si>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</si>
  <si>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</si>
  <si>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</si>
  <si>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</si>
  <si>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</si>
  <si>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</si>
  <si>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</si>
  <si>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</si>
  <si>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</si>
  <si>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</si>
  <si>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</si>
  <si>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</si>
  <si>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</si>
  <si>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</si>
  <si>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</si>
  <si>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</si>
  <si>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</si>
  <si>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</si>
  <si>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</si>
  <si>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</si>
  <si>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</si>
  <si>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</si>
  <si>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</si>
  <si>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</si>
  <si>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</si>
  <si>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</si>
  <si>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</si>
  <si>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</si>
  <si>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</si>
  <si>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</si>
  <si>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</si>
  <si>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</si>
  <si>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</si>
  <si>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</si>
  <si>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</si>
  <si>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</si>
  <si>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</si>
  <si>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</si>
  <si>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</si>
  <si>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</si>
  <si>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</si>
  <si>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</si>
  <si>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</si>
  <si>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</si>
  <si>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</si>
  <si>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</si>
  <si>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</si>
  <si>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</si>
  <si>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</si>
  <si>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</si>
  <si>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</si>
  <si>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</si>
  <si>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</si>
  <si>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</si>
  <si>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</si>
  <si>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</si>
  <si>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</si>
  <si>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</si>
  <si>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</si>
  <si>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</si>
  <si>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</si>
  <si>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</si>
  <si>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</si>
  <si>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</si>
  <si>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</si>
  <si>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</si>
  <si>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</si>
  <si>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</si>
  <si>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</si>
  <si>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</si>
  <si>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</si>
  <si>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</si>
  <si>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</si>
  <si>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</si>
  <si>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</si>
  <si>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</si>
  <si>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</si>
  <si>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</si>
  <si>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</si>
  <si>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</si>
  <si>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</si>
  <si>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</si>
  <si>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</si>
  <si>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</si>
  <si>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</si>
  <si>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</si>
  <si>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</si>
  <si>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</si>
  <si>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</si>
  <si>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</si>
  <si>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</si>
  <si>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</si>
  <si>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</si>
  <si>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</si>
  <si>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</si>
  <si>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</si>
  <si>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</si>
  <si>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</si>
  <si>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</si>
  <si>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</si>
  <si>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</si>
  <si>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</si>
  <si>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</si>
  <si>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</si>
  <si>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</si>
  <si>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</si>
  <si>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</si>
  <si>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</si>
  <si>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</si>
  <si>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</si>
  <si>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</si>
  <si>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</si>
  <si>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</si>
  <si>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</si>
  <si>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</si>
  <si>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</si>
  <si>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</si>
  <si>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</si>
  <si>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</si>
  <si>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</si>
  <si>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</si>
  <si>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</si>
  <si>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</si>
  <si>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</si>
  <si>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</si>
  <si>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</si>
  <si>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</si>
  <si>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</si>
  <si>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</si>
  <si>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</si>
  <si>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</si>
  <si>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</si>
  <si>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</si>
  <si>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</si>
  <si>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</si>
  <si>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</si>
  <si>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</si>
  <si>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</si>
  <si>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</si>
  <si>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</si>
  <si>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</si>
  <si>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</si>
  <si>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</si>
  <si>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</si>
  <si>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</si>
  <si>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</si>
  <si>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</si>
  <si>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</si>
  <si>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</si>
  <si>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</si>
  <si>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</si>
  <si>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</si>
  <si>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</si>
  <si>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</si>
  <si>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</si>
  <si>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</si>
  <si>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</si>
  <si>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</si>
  <si>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</si>
  <si>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</si>
  <si>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</si>
  <si>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</si>
  <si>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</si>
  <si>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</si>
  <si>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</si>
  <si>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</si>
  <si>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</si>
  <si>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</si>
  <si>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</si>
  <si>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</si>
  <si>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</si>
  <si>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</si>
  <si>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</si>
  <si>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</si>
  <si>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</si>
  <si>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</si>
  <si>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</si>
  <si>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</si>
  <si>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</si>
  <si>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</si>
  <si>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</si>
  <si>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</si>
  <si>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</si>
  <si>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</si>
  <si>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</si>
  <si>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</si>
  <si>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</si>
  <si>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</si>
  <si>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</si>
  <si>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</si>
  <si>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</si>
  <si>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</si>
  <si>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</si>
  <si>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</si>
  <si>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</si>
  <si>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</si>
  <si>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</si>
  <si>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</si>
  <si>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</si>
  <si>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</si>
  <si>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</si>
  <si>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</si>
  <si>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</si>
  <si>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</si>
  <si>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</si>
  <si>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</si>
  <si>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</si>
  <si>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</si>
  <si>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</si>
  <si>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</si>
  <si>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</si>
  <si>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</si>
  <si>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</si>
  <si>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</si>
  <si>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</si>
  <si>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</si>
  <si>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</si>
  <si>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</si>
  <si>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</si>
  <si>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</si>
  <si>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</si>
  <si>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</si>
  <si>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</si>
  <si>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</si>
  <si>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</si>
  <si>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</si>
  <si>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</si>
  <si>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</si>
  <si>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</si>
  <si>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</si>
  <si>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</si>
  <si>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</si>
  <si>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</si>
  <si>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</si>
  <si>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</si>
  <si>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</si>
  <si>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</si>
  <si>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</si>
  <si>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</si>
  <si>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</si>
  <si>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</si>
  <si>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</si>
  <si>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</si>
  <si>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</si>
  <si>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</si>
  <si>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</si>
  <si>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</si>
  <si>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</si>
  <si>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</si>
  <si>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</si>
  <si>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</si>
  <si>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</si>
  <si>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</si>
  <si>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</si>
  <si>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</si>
  <si>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</si>
  <si>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</si>
  <si>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</si>
  <si>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</si>
  <si>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</si>
  <si>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</si>
  <si>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</si>
  <si>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</si>
  <si>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</si>
  <si>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</si>
  <si>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</si>
  <si>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</si>
  <si>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</si>
  <si>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</si>
  <si>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</si>
  <si>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</si>
  <si>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</si>
  <si>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</si>
  <si>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</si>
  <si>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</si>
  <si>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</si>
  <si>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</si>
  <si>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</si>
  <si>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</si>
  <si>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</si>
  <si>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</si>
  <si>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</si>
  <si>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</si>
  <si>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</si>
  <si>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</si>
  <si>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</si>
  <si>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</si>
  <si>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</si>
  <si>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</si>
  <si>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</si>
  <si>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</si>
  <si>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</si>
  <si>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</si>
  <si>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</si>
  <si>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</si>
  <si>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</si>
  <si>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</si>
  <si>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</si>
  <si>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</si>
  <si>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</si>
  <si>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</si>
  <si>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</si>
  <si>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</si>
  <si>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</si>
  <si>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</si>
  <si>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</si>
  <si>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</si>
  <si>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</si>
  <si>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</si>
  <si>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</si>
  <si>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</si>
  <si>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</si>
  <si>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</si>
  <si>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</si>
  <si>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</si>
  <si>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</si>
  <si>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</si>
  <si>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</si>
  <si>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</si>
  <si>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</si>
  <si>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</si>
  <si>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</si>
  <si>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</si>
  <si>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</si>
  <si>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</si>
  <si>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</si>
  <si>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</si>
  <si>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</si>
  <si>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</si>
  <si>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</si>
  <si>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</si>
  <si>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</si>
  <si>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</si>
  <si>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</si>
  <si>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</si>
  <si>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</si>
  <si>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</si>
  <si>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</si>
  <si>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</si>
  <si>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</si>
  <si>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</si>
  <si>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</si>
  <si>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</si>
  <si>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</si>
  <si>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</si>
  <si>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</si>
  <si>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</si>
  <si>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</si>
  <si>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</si>
  <si>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</si>
  <si>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</si>
  <si>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</si>
  <si>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</si>
  <si>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</si>
  <si>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</si>
  <si>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</si>
  <si>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</si>
  <si>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</si>
  <si>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</si>
  <si>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</si>
  <si>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</si>
  <si>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</si>
  <si>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</si>
  <si>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</si>
  <si>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</si>
  <si>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</si>
  <si>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</si>
  <si>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</si>
  <si>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</si>
  <si>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</si>
  <si>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</si>
  <si>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</si>
  <si>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</si>
  <si>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</si>
  <si>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</si>
  <si>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</si>
  <si>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</si>
  <si>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</si>
  <si>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</si>
  <si>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</si>
  <si>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</si>
  <si>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</si>
  <si>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</si>
  <si>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</si>
  <si>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</si>
  <si>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</si>
  <si>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</si>
  <si>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</si>
  <si>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</si>
  <si>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</si>
  <si>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</si>
  <si>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</si>
  <si>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</si>
  <si>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</si>
  <si>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</si>
  <si>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</si>
  <si>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</si>
  <si>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</si>
  <si>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</si>
  <si>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</si>
  <si>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</si>
  <si>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</si>
  <si>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</si>
  <si>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</si>
  <si>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</si>
  <si>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</si>
  <si>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</si>
  <si>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</si>
  <si>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</si>
  <si>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</si>
  <si>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</si>
  <si>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</si>
  <si>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</si>
  <si>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</si>
  <si>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</si>
  <si>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</si>
  <si>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</si>
  <si>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</si>
  <si>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</si>
  <si>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</si>
  <si>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</si>
  <si>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</si>
  <si>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</si>
  <si>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</si>
  <si>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</si>
  <si>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</si>
  <si>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</si>
  <si>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</si>
  <si>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</si>
  <si>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</si>
  <si>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</si>
  <si>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</si>
  <si>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</si>
  <si>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</si>
  <si>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</si>
  <si>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</si>
  <si>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</si>
  <si>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</si>
  <si>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</si>
  <si>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</si>
  <si>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</si>
  <si>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</si>
  <si>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</si>
  <si>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</si>
  <si>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</si>
  <si>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</si>
  <si>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</si>
  <si>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</si>
  <si>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</si>
  <si>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</si>
  <si>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</si>
  <si>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</si>
  <si>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</si>
  <si>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</si>
  <si>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</si>
  <si>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</si>
  <si>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</si>
  <si>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</si>
  <si>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</si>
  <si>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</si>
  <si>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</si>
  <si>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</si>
  <si>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</si>
  <si>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</si>
  <si>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</si>
  <si>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</si>
  <si>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</si>
  <si>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</si>
  <si>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</si>
  <si>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</si>
  <si>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</si>
  <si>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</si>
  <si>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</si>
  <si>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</si>
  <si>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</si>
  <si>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</si>
  <si>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</si>
  <si>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</si>
  <si>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</si>
  <si>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</si>
  <si>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</si>
  <si>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</si>
  <si>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</si>
  <si>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</si>
  <si>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</si>
  <si>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</si>
  <si>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</si>
  <si>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</si>
  <si>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</si>
  <si>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</si>
  <si>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</si>
  <si>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</si>
  <si>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</si>
  <si>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</si>
  <si>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</si>
  <si>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</si>
  <si>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</si>
  <si>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</si>
  <si>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</si>
  <si>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</si>
  <si>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</si>
  <si>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</si>
  <si>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</si>
  <si>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</si>
  <si>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</si>
  <si>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</si>
  <si>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</si>
  <si>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</si>
  <si>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</si>
  <si>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</si>
  <si>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</si>
  <si>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</si>
  <si>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</si>
  <si>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</si>
  <si>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</si>
  <si>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</si>
  <si>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</si>
  <si>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</si>
  <si>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</si>
  <si>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</si>
  <si>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</si>
  <si>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</si>
  <si>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</si>
  <si>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</si>
  <si>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</si>
  <si>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</si>
  <si>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</si>
  <si>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</si>
  <si>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</si>
  <si>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</si>
  <si>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</si>
  <si>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</si>
  <si>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</si>
  <si>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</si>
  <si>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</si>
  <si>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</si>
  <si>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</si>
  <si>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</si>
  <si>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</si>
  <si>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</si>
  <si>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</si>
  <si>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</si>
  <si>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</si>
  <si>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</si>
  <si>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</si>
  <si>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</si>
  <si>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</si>
  <si>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</si>
  <si>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</si>
  <si>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</si>
  <si>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</si>
  <si>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</si>
  <si>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</si>
  <si>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</si>
  <si>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</si>
  <si>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</si>
  <si>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</si>
  <si>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</si>
  <si>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</si>
  <si>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</si>
  <si>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</si>
  <si>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</si>
  <si>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</si>
  <si>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</si>
  <si>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</si>
  <si>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</si>
  <si>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</si>
  <si>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</si>
  <si>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</si>
  <si>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</si>
  <si>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</si>
  <si>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</si>
  <si>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</si>
  <si>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</si>
  <si>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</si>
  <si>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</si>
  <si>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</si>
  <si>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</si>
  <si>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</si>
  <si>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</si>
  <si>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</si>
  <si>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</si>
  <si>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</si>
  <si>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</si>
  <si>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</si>
  <si>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</si>
  <si>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</si>
  <si>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</si>
  <si>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</si>
  <si>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</si>
  <si>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</si>
  <si>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</si>
  <si>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</si>
  <si>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</si>
  <si>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</si>
  <si>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</si>
  <si>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</si>
  <si>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</si>
  <si>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</si>
  <si>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</si>
  <si>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</si>
  <si>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</si>
  <si>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</si>
  <si>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</si>
  <si>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</si>
  <si>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</si>
  <si>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</si>
  <si>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</si>
  <si>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</si>
  <si>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</si>
  <si>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</si>
  <si>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</si>
  <si>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</si>
  <si>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</si>
  <si>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</si>
  <si>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</si>
  <si>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</si>
  <si>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</si>
  <si>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</si>
  <si>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</si>
  <si>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</si>
  <si>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</si>
  <si>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</si>
  <si>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</si>
  <si>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</si>
  <si>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</si>
  <si>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</si>
  <si>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</si>
  <si>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</si>
  <si>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</si>
  <si>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</si>
  <si>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</si>
  <si>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</si>
  <si>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</si>
  <si>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</si>
  <si>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</si>
  <si>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</si>
  <si>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</si>
  <si>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</si>
  <si>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</si>
  <si>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</si>
  <si>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</si>
  <si>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</si>
  <si>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</si>
  <si>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</si>
  <si>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</si>
  <si>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</si>
  <si>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</si>
  <si>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</si>
  <si>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</si>
  <si>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</si>
  <si>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</si>
  <si>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</si>
  <si>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</si>
  <si>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</si>
  <si>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</si>
  <si>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</si>
  <si>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</si>
  <si>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</si>
  <si>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</si>
  <si>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</si>
  <si>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</si>
  <si>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</si>
  <si>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</si>
  <si>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</si>
  <si>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</si>
  <si>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</si>
  <si>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</si>
  <si>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</si>
  <si>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</si>
  <si>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</si>
  <si>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</si>
  <si>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</si>
  <si>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</si>
  <si>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</si>
  <si>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</si>
  <si>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</si>
  <si>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</si>
  <si>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</si>
  <si>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</si>
  <si>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</si>
  <si>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</si>
  <si>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</si>
  <si>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</si>
  <si>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</si>
  <si>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</si>
  <si>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</si>
  <si>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</si>
  <si>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</si>
  <si>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</si>
  <si>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</si>
  <si>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</si>
  <si>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</si>
  <si>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</si>
  <si>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</si>
  <si>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</si>
  <si>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</si>
  <si>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</si>
  <si>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</si>
  <si>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</si>
  <si>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</si>
  <si>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</si>
  <si>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</si>
  <si>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</si>
  <si>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</si>
  <si>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</si>
  <si>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</si>
  <si>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</si>
  <si>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</si>
  <si>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</si>
  <si>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</si>
  <si>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</si>
  <si>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</si>
  <si>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</si>
  <si>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</si>
  <si>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</si>
  <si>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</si>
  <si>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</si>
  <si>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</si>
  <si>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</si>
  <si>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</si>
  <si>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</si>
  <si>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</si>
  <si>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</si>
  <si>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</si>
  <si>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</si>
  <si>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</si>
  <si>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</si>
  <si>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</si>
  <si>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</si>
  <si>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</si>
  <si>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</si>
  <si>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</si>
  <si>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</si>
  <si>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</si>
  <si>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</si>
  <si>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</si>
  <si>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</si>
  <si>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</si>
  <si>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</si>
  <si>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</si>
  <si>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</si>
  <si>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</si>
  <si>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</si>
  <si>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</si>
  <si>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</si>
  <si>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</si>
  <si>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</si>
  <si>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</si>
  <si>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</si>
  <si>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</si>
  <si>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</si>
  <si>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</si>
  <si>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</si>
  <si>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</si>
  <si>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</si>
  <si>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</si>
  <si>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</si>
  <si>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</si>
  <si>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</si>
  <si>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</si>
  <si>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</si>
  <si>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</si>
  <si>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</si>
  <si>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</si>
  <si>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</si>
  <si>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</si>
  <si>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</si>
  <si>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</si>
  <si>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</si>
  <si>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</si>
  <si>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</si>
  <si>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</si>
  <si>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</si>
  <si>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</si>
  <si>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</si>
  <si>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</si>
  <si>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</si>
  <si>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</si>
  <si>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</si>
  <si>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</si>
  <si>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</si>
  <si>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</si>
  <si>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</si>
  <si>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</si>
  <si>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</si>
  <si>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</si>
  <si>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</si>
  <si>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</si>
  <si>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</si>
  <si>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</si>
  <si>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</si>
  <si>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</si>
  <si>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</si>
  <si>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</si>
  <si>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</si>
  <si>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</si>
  <si>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</si>
  <si>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</si>
  <si>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</si>
  <si>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</si>
  <si>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</si>
  <si>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</si>
  <si>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</si>
  <si>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</si>
  <si>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</si>
  <si>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</si>
  <si>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</si>
  <si>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</si>
  <si>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</si>
  <si>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</si>
  <si>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</si>
  <si>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</si>
  <si>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</si>
  <si>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</si>
  <si>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</si>
  <si>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</si>
  <si>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</si>
  <si>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</si>
  <si>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</si>
  <si>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</si>
  <si>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</si>
  <si>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</si>
  <si>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</si>
  <si>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</si>
  <si>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</si>
  <si>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</si>
  <si>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</si>
  <si>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</si>
  <si>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</si>
  <si>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</si>
  <si>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</si>
  <si>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</si>
  <si>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</si>
  <si>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</si>
  <si>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</si>
  <si>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</si>
  <si>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</si>
  <si>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</si>
  <si>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</si>
  <si>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</si>
  <si>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</si>
  <si>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</si>
  <si>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</si>
  <si>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</si>
  <si>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</si>
  <si>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</si>
  <si>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</si>
  <si>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</si>
  <si>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</si>
  <si>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</si>
  <si>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</si>
  <si>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</si>
  <si>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Logements en propriété</t>
  </si>
  <si>
    <t>Immobili di proprietà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</si>
  <si>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</si>
  <si>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</si>
  <si>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</si>
  <si>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</si>
  <si>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</si>
  <si>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</si>
  <si>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</si>
  <si>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</si>
  <si>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</si>
  <si>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</si>
  <si>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</si>
  <si>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</si>
  <si>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</si>
  <si>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</si>
  <si>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</si>
  <si>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</si>
  <si>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</si>
  <si>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Marktsegemente: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</si>
  <si>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</si>
  <si>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</si>
  <si>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</si>
  <si>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</si>
  <si>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</si>
  <si>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</si>
  <si>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</si>
  <si>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</si>
  <si>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</si>
  <si>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</si>
  <si>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</si>
  <si>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</si>
  <si>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</si>
  <si>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</si>
  <si>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</si>
  <si>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</si>
  <si>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</si>
  <si>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</si>
  <si>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</si>
  <si>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</si>
  <si>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</si>
  <si>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</si>
  <si>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</si>
  <si>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</si>
  <si>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</si>
  <si>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</si>
  <si>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Case unifamigliari (aggregato ponderato dei tre segmenti di mercato di CU)</t>
  </si>
  <si>
    <t>media annuale 1985 = 100)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</si>
  <si>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</si>
  <si>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</si>
  <si>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</si>
  <si>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</si>
  <si>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</si>
  <si>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</si>
  <si>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</si>
  <si>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</si>
  <si>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</si>
  <si>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</si>
  <si>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</si>
  <si>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</si>
  <si>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</si>
  <si>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</si>
  <si>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</si>
  <si>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</si>
  <si>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</si>
  <si>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</si>
  <si>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</si>
  <si>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</si>
  <si>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</si>
  <si>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</si>
  <si>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</si>
  <si>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</si>
  <si>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</si>
  <si>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</si>
  <si>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</si>
  <si>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</si>
  <si>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</si>
  <si>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</si>
  <si>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</si>
  <si>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</si>
  <si>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</si>
  <si>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</si>
  <si>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Bauland für Einfamilienhäuser</t>
  </si>
  <si>
    <t>Bauland für Mehrfamilienhäuser mit EWG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</si>
  <si>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</si>
  <si>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</si>
  <si>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</si>
  <si>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</si>
  <si>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</si>
  <si>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</si>
  <si>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</si>
  <si>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</si>
  <si>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</si>
  <si>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</si>
  <si>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</si>
  <si>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</si>
  <si>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Terrain à bâtir pour les maisons individuelles</t>
  </si>
  <si>
    <t>Terrain à bâtir pour les immeubles (PPE)</t>
  </si>
  <si>
    <t>Building land for single family houses</t>
  </si>
  <si>
    <t>Building land for apartment buildings (CON)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</si>
  <si>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</si>
  <si>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</si>
  <si>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</si>
  <si>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</si>
  <si>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</si>
  <si>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</si>
  <si>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</si>
  <si>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</si>
  <si>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</si>
  <si>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</si>
  <si>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</si>
  <si>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</si>
  <si>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</si>
  <si>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</si>
  <si>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</si>
  <si>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</si>
  <si>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</si>
  <si>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</si>
  <si>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</si>
  <si>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</si>
  <si>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</si>
  <si>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</si>
  <si>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</si>
  <si>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</si>
  <si>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</si>
  <si>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</si>
  <si>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</si>
  <si>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</si>
  <si>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</si>
  <si>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</si>
  <si>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</si>
  <si>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</si>
  <si>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</si>
  <si>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</si>
  <si>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</si>
  <si>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</si>
  <si>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Terreno edificio per case unifamigliari</t>
  </si>
  <si>
    <t>Terreno edificio per case plurifamiliari (PPP)</t>
  </si>
  <si>
    <t>Bauland MFH: mit 8 EWG und einer Ausnützungsziffer von 0.6</t>
  </si>
  <si>
    <t>2016:1</t>
  </si>
  <si>
    <t>EFHt_gg</t>
  </si>
  <si>
    <t>EWGt_gg</t>
  </si>
  <si>
    <t>EIG_gg</t>
  </si>
  <si>
    <t>EFHgL_gg</t>
  </si>
  <si>
    <t>EFHtL_gg</t>
  </si>
  <si>
    <t>EFHmL_gg</t>
  </si>
  <si>
    <t>EFHuL_gg</t>
  </si>
  <si>
    <t>EWGgL_gg</t>
  </si>
  <si>
    <t>EWGtL_gg</t>
  </si>
  <si>
    <t>EWGmL_gg</t>
  </si>
  <si>
    <t>EWGuL_gg</t>
  </si>
  <si>
    <t>EIGL_gg</t>
  </si>
  <si>
    <t>Terrain à bâtir immeuble rés: 8 PPE, un coefficient d'utilisation de sol: 0.6</t>
  </si>
  <si>
    <t>Terreno edificabile CPF: 8 APP, indice di sfruttamento: 0.6</t>
  </si>
  <si>
    <t>Building land MFH: 8 CON, utilisation factor: 0.6</t>
  </si>
  <si>
    <t>Fahrländer Partner (2016)</t>
  </si>
  <si>
    <t>2016:2</t>
  </si>
  <si>
    <t>2016:3</t>
  </si>
  <si>
    <t>2016:4</t>
  </si>
  <si>
    <t>Seebahnstrasse 89</t>
  </si>
  <si>
    <t>8003 Zürich</t>
  </si>
  <si>
    <t>2017:1</t>
  </si>
  <si>
    <t>Münzrain 10</t>
  </si>
  <si>
    <t>3005 Bern</t>
  </si>
  <si>
    <t>+41 31 348 70 00</t>
  </si>
  <si>
    <t>bern@fpre.ch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</si>
  <si>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</si>
  <si>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</si>
  <si>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</si>
  <si>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</si>
  <si>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</si>
  <si>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</si>
  <si>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</si>
  <si>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</si>
  <si>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</si>
  <si>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</si>
  <si>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</si>
  <si>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</si>
  <si>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</si>
  <si>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</si>
  <si>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</si>
  <si>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</si>
  <si>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</si>
  <si>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</si>
  <si>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</si>
  <si>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</si>
  <si>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</si>
  <si>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</si>
  <si>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</si>
  <si>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</si>
  <si>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</si>
  <si>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</si>
  <si>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</si>
  <si>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</si>
  <si>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</si>
  <si>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</si>
  <si>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</si>
  <si>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</si>
  <si>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</si>
  <si>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</si>
  <si>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</si>
  <si>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</si>
  <si>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</si>
  <si>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</si>
  <si>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</si>
  <si>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</si>
  <si>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</si>
  <si>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</si>
  <si>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</si>
  <si>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</si>
  <si>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</si>
  <si>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</si>
  <si>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</si>
  <si>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</si>
  <si>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</si>
  <si>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</si>
  <si>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</si>
  <si>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</si>
  <si>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</si>
  <si>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</si>
  <si>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</si>
  <si>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</si>
  <si>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</si>
  <si>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</si>
  <si>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</si>
  <si>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</si>
  <si>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</si>
  <si>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</si>
  <si>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</si>
  <si>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</si>
  <si>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</si>
  <si>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</si>
  <si>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</si>
  <si>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</si>
  <si>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</si>
  <si>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</si>
  <si>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</si>
  <si>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</si>
  <si>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</si>
  <si>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</si>
  <si>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</si>
  <si>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</si>
  <si>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</si>
  <si>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</si>
  <si>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</si>
  <si>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</si>
  <si>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</si>
  <si>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</si>
  <si>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</si>
  <si>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</si>
  <si>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</si>
  <si>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</si>
  <si>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</si>
  <si>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</si>
  <si>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</si>
  <si>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</si>
  <si>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</si>
  <si>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</si>
  <si>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</si>
  <si>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</si>
  <si>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</si>
  <si>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</si>
  <si>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</si>
  <si>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</si>
  <si>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</si>
  <si>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</si>
  <si>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</si>
  <si>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</si>
  <si>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</si>
  <si>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</si>
  <si>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</si>
  <si>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</si>
  <si>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</si>
  <si>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</si>
  <si>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</si>
  <si>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</si>
  <si>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</si>
  <si>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Indexreihen Schweiz (1. Quartal 2000 = 100, quartalsweise)</t>
  </si>
  <si>
    <t>Indexreihen Schweiz (Jahresmittel 1985 = 100, jährlich)</t>
  </si>
  <si>
    <t>Sprache:</t>
  </si>
  <si>
    <t>Jahresvergleich</t>
  </si>
  <si>
    <t>5-Jahresvergleich</t>
  </si>
  <si>
    <t>Index series Switzerland (average 1985 = 100, annual series)</t>
  </si>
  <si>
    <t>Index series Switzerland (1st quarter 2000 = 100, quarterly series)</t>
  </si>
  <si>
    <t>Indices suisses (1er trimestre 2000 = 100, trimestriel)</t>
  </si>
  <si>
    <t>Indici svizzeri (1. trimestre 2000 = 100, trimestrale)</t>
  </si>
  <si>
    <t>Indici svizzeri (giorno centrale dell'anno 1985 = 100, annuale)</t>
  </si>
  <si>
    <t>Indices suisses (moyen 1985 = 100, annuel)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</si>
  <si>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</si>
  <si>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</si>
  <si>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</si>
  <si>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</si>
  <si>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</si>
  <si>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</si>
  <si>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Kennzahlen</t>
  </si>
  <si>
    <t>Chiffres clés</t>
  </si>
  <si>
    <t>Cifre chiave</t>
  </si>
  <si>
    <t>Key figures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</si>
  <si>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</si>
  <si>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</si>
  <si>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</si>
  <si>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</si>
  <si>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</si>
  <si>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</si>
  <si>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</si>
  <si>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</si>
  <si>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</si>
  <si>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</si>
  <si>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</si>
  <si>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</si>
  <si>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</si>
  <si>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</si>
  <si>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</si>
  <si>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</si>
  <si>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</si>
  <si>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</si>
  <si>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</si>
  <si>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</si>
  <si>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</si>
  <si>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</si>
  <si>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</si>
  <si>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</si>
  <si>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</si>
  <si>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</si>
  <si>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</si>
  <si>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</si>
  <si>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</si>
  <si>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</si>
  <si>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</si>
  <si>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</si>
  <si>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</si>
  <si>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https://www.fpre.ch/de/produkte/immobilien-preisindizes/</t>
  </si>
  <si>
    <t>Région:</t>
  </si>
  <si>
    <t>Regione</t>
  </si>
  <si>
    <t>x</t>
  </si>
  <si>
    <t>Kanton:</t>
  </si>
  <si>
    <t>Canton:</t>
  </si>
  <si>
    <t>Cantone:</t>
  </si>
  <si>
    <t>Veränderungsraten</t>
  </si>
  <si>
    <t>Taux de changement</t>
  </si>
  <si>
    <t>Tassi di variazione</t>
  </si>
  <si>
    <t>Rates of change</t>
  </si>
  <si>
    <t>Transaktionspreis- und Baulandindizes für Wohneigentum</t>
  </si>
  <si>
    <t>Indices prix de transaction et terrain à bâtir pour propriété privée</t>
  </si>
  <si>
    <t>Indice dei prezzi di transazione e di terreno edificabile per la proprietà privata</t>
  </si>
  <si>
    <t>Transaction price and building land indexes for private property</t>
  </si>
  <si>
    <t>2019:4</t>
  </si>
  <si>
    <t>2020:1</t>
  </si>
  <si>
    <t>2020:2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</si>
</sst>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0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/>
      <top/>
      <bottom/>
      <diagonal/>
    </border>
  </borders>
  <cellStyleXfs count="101">
    <xf numFmtId="0" fontId="0" fillId="0" borderId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5" fillId="22" borderId="0" applyNumberFormat="0" applyBorder="0" applyAlignment="0" applyProtection="0"/>
    <xf numFmtId="0" fontId="14" fillId="22" borderId="0" applyNumberFormat="0" applyBorder="0" applyAlignment="0" applyProtection="0"/>
    <xf numFmtId="0" fontId="15" fillId="23" borderId="0" applyNumberFormat="0" applyBorder="0" applyAlignment="0" applyProtection="0"/>
    <xf numFmtId="0" fontId="14" fillId="23" borderId="0" applyNumberFormat="0" applyBorder="0" applyAlignment="0" applyProtection="0"/>
    <xf numFmtId="0" fontId="15" fillId="24" borderId="0" applyNumberFormat="0" applyBorder="0" applyAlignment="0" applyProtection="0"/>
    <xf numFmtId="0" fontId="14" fillId="24" borderId="0" applyNumberFormat="0" applyBorder="0" applyAlignment="0" applyProtection="0"/>
    <xf numFmtId="0" fontId="15" fillId="25" borderId="0" applyNumberFormat="0" applyBorder="0" applyAlignment="0" applyProtection="0"/>
    <xf numFmtId="0" fontId="14" fillId="25" borderId="0" applyNumberFormat="0" applyBorder="0" applyAlignment="0" applyProtection="0"/>
    <xf numFmtId="0" fontId="15" fillId="26" borderId="0" applyNumberFormat="0" applyBorder="0" applyAlignment="0" applyProtection="0"/>
    <xf numFmtId="0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4" fillId="27" borderId="0" applyNumberFormat="0" applyBorder="0" applyAlignment="0" applyProtection="0"/>
    <xf numFmtId="0" fontId="16" fillId="28" borderId="4" applyNumberFormat="0" applyAlignment="0" applyProtection="0"/>
    <xf numFmtId="0" fontId="17" fillId="28" borderId="4" applyNumberFormat="0" applyAlignment="0" applyProtection="0"/>
    <xf numFmtId="0" fontId="18" fillId="28" borderId="5" applyNumberFormat="0" applyAlignment="0" applyProtection="0"/>
    <xf numFmtId="0" fontId="19" fillId="28" borderId="5" applyNumberFormat="0" applyAlignment="0" applyProtection="0"/>
    <xf numFmtId="0" fontId="20" fillId="29" borderId="5" applyNumberFormat="0" applyAlignment="0" applyProtection="0"/>
    <xf numFmtId="0" fontId="21" fillId="29" borderId="5" applyNumberFormat="0" applyAlignment="0" applyProtection="0"/>
    <xf numFmtId="0" fontId="22" fillId="0" borderId="6" applyNumberFormat="0" applyFill="0" applyAlignment="0" applyProtection="0"/>
    <xf numFmtId="0" fontId="23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0" borderId="0" applyNumberFormat="0" applyBorder="0" applyAlignment="0" applyProtection="0"/>
    <xf numFmtId="0" fontId="27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8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13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9" fontId="1" fillId="0" borderId="0" applyFont="0" applyFill="0" applyBorder="0" applyAlignment="0" applyProtection="0"/>
    <xf numFmtId="0" fontId="31" fillId="33" borderId="0" applyNumberFormat="0" applyBorder="0" applyAlignment="0" applyProtection="0"/>
    <xf numFmtId="0" fontId="32" fillId="3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3" fillId="0" borderId="0" applyNumberFormat="0" applyFill="0" applyBorder="0" applyAlignment="0" applyProtection="0"/>
    <xf numFmtId="0" fontId="34" fillId="0" borderId="8" applyNumberFormat="0" applyFill="0" applyAlignment="0" applyProtection="0"/>
    <xf numFmtId="0" fontId="35" fillId="0" borderId="8" applyNumberFormat="0" applyFill="0" applyAlignment="0" applyProtection="0"/>
    <xf numFmtId="0" fontId="36" fillId="0" borderId="9" applyNumberFormat="0" applyFill="0" applyAlignment="0" applyProtection="0"/>
    <xf numFmtId="0" fontId="37" fillId="0" borderId="9" applyNumberFormat="0" applyFill="0" applyAlignment="0" applyProtection="0"/>
    <xf numFmtId="0" fontId="38" fillId="0" borderId="10" applyNumberFormat="0" applyFill="0" applyAlignment="0" applyProtection="0"/>
    <xf numFmtId="0" fontId="39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1" applyNumberFormat="0" applyFill="0" applyAlignment="0" applyProtection="0"/>
    <xf numFmtId="0" fontId="41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34" borderId="12" applyNumberFormat="0" applyAlignment="0" applyProtection="0"/>
    <xf numFmtId="0" fontId="45" fillId="34" borderId="12" applyNumberFormat="0" applyAlignment="0" applyProtection="0"/>
  </cellStyleXfs>
  <cellXfs count="236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 applyFill="1" applyBorder="1"/>
    <xf numFmtId="49" fontId="10" fillId="0" borderId="0" xfId="0" applyNumberFormat="1" applyFont="1" applyBorder="1" applyAlignment="1">
      <alignment horizontal="right"/>
    </xf>
    <xf numFmtId="0" fontId="10" fillId="0" borderId="0" xfId="0" applyFont="1" applyBorder="1"/>
    <xf numFmtId="0" fontId="10" fillId="35" borderId="0" xfId="0" applyFont="1" applyFill="1" applyBorder="1"/>
    <xf numFmtId="2" fontId="10" fillId="0" borderId="0" xfId="0" applyNumberFormat="1" applyFont="1" applyBorder="1"/>
    <xf numFmtId="0" fontId="4" fillId="36" borderId="0" xfId="0" applyFont="1" applyFill="1"/>
    <xf numFmtId="0" fontId="9" fillId="36" borderId="0" xfId="0" applyFont="1" applyFill="1"/>
    <xf numFmtId="0" fontId="8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1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Border="1"/>
    <xf numFmtId="0" fontId="4" fillId="0" borderId="0" xfId="0" applyFont="1" applyFill="1"/>
    <xf numFmtId="0" fontId="50" fillId="0" borderId="0" xfId="0" applyFont="1" applyFill="1"/>
    <xf numFmtId="2" fontId="10" fillId="0" borderId="0" xfId="0" applyNumberFormat="1" applyFont="1" applyFill="1" applyBorder="1"/>
    <xf numFmtId="0" fontId="43" fillId="36" borderId="0" xfId="0" applyFont="1" applyFill="1"/>
    <xf numFmtId="1" fontId="10" fillId="0" borderId="0" xfId="0" applyNumberFormat="1" applyFont="1" applyBorder="1"/>
    <xf numFmtId="0" fontId="4" fillId="35" borderId="1" xfId="0" applyFont="1" applyFill="1" applyBorder="1" applyAlignment="1">
      <alignment horizontal="center"/>
    </xf>
    <xf numFmtId="0" fontId="4" fillId="37" borderId="0" xfId="0" applyFont="1" applyFill="1" applyBorder="1"/>
    <xf numFmtId="0" fontId="10" fillId="0" borderId="0" xfId="0" applyFont="1" applyBorder="1" applyAlignment="1">
      <alignment horizontal="right"/>
    </xf>
    <xf numFmtId="0" fontId="4" fillId="0" borderId="1" xfId="0" applyFont="1" applyFill="1" applyBorder="1" applyAlignment="1">
      <alignment horizontal="lef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0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3" fillId="0" borderId="0" xfId="0" applyFont="1" applyFill="1" applyBorder="1"/>
    <xf numFmtId="0" fontId="43" fillId="0" borderId="0" xfId="0" applyFont="1" applyFill="1"/>
    <xf numFmtId="0" fontId="13" fillId="0" borderId="0" xfId="0" applyFont="1" applyFill="1" applyBorder="1" applyAlignment="1">
      <alignment horizontal="center"/>
    </xf>
    <xf numFmtId="0" fontId="4" fillId="0" borderId="0" xfId="0" applyFont="1" applyFill="1" applyBorder="1"/>
    <xf numFmtId="49" fontId="10" fillId="0" borderId="0" xfId="0" applyNumberFormat="1" applyFont="1" applyFill="1" applyBorder="1" applyAlignment="1">
      <alignment horizontal="right"/>
    </xf>
    <xf numFmtId="0" fontId="52" fillId="0" borderId="0" xfId="0" applyFont="1" applyBorder="1"/>
    <xf numFmtId="1" fontId="10" fillId="0" borderId="0" xfId="0" applyNumberFormat="1" applyFont="1" applyFill="1" applyBorder="1"/>
    <xf numFmtId="0" fontId="12" fillId="0" borderId="0" xfId="0" applyFont="1" applyFill="1" applyBorder="1"/>
    <xf numFmtId="0" fontId="53" fillId="2" borderId="0" xfId="0" applyFont="1" applyFill="1"/>
    <xf numFmtId="0" fontId="53" fillId="36" borderId="0" xfId="0" applyFont="1" applyFill="1"/>
    <xf numFmtId="0" fontId="53" fillId="0" borderId="0" xfId="0" applyFont="1"/>
    <xf numFmtId="0" fontId="56" fillId="3" borderId="0" xfId="0" applyFont="1" applyFill="1"/>
    <xf numFmtId="0" fontId="55" fillId="36" borderId="0" xfId="0" applyFont="1" applyFill="1"/>
    <xf numFmtId="0" fontId="56" fillId="36" borderId="0" xfId="0" applyFont="1" applyFill="1"/>
    <xf numFmtId="0" fontId="57" fillId="36" borderId="0" xfId="0" applyFont="1" applyFill="1"/>
    <xf numFmtId="0" fontId="57" fillId="36" borderId="0" xfId="0" applyFont="1" applyFill="1" applyAlignment="1">
      <alignment horizontal="left"/>
    </xf>
    <xf numFmtId="0" fontId="57" fillId="3" borderId="0" xfId="0" applyFont="1" applyFill="1"/>
    <xf numFmtId="0" fontId="57" fillId="3" borderId="0" xfId="0" applyFont="1" applyFill="1" applyAlignment="1">
      <alignment horizontal="left"/>
    </xf>
    <xf numFmtId="0" fontId="56" fillId="3" borderId="0" xfId="0" applyFont="1" applyFill="1" applyAlignment="1">
      <alignment horizontal="left"/>
    </xf>
    <xf numFmtId="0" fontId="56" fillId="3" borderId="0" xfId="0" applyFont="1" applyFill="1" applyAlignment="1"/>
    <xf numFmtId="0" fontId="4" fillId="0" borderId="0" xfId="0" applyFont="1" applyBorder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0" fontId="4" fillId="0" borderId="0" xfId="0" applyFont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165" fontId="4" fillId="36" borderId="0" xfId="80" applyNumberFormat="1" applyFont="1" applyFill="1" applyAlignment="1">
      <alignment horizontal="right"/>
    </xf>
    <xf numFmtId="0" fontId="4" fillId="36" borderId="0" xfId="0" applyFont="1" applyFill="1" applyAlignment="1">
      <alignment horizontal="right"/>
    </xf>
    <xf numFmtId="165" fontId="4" fillId="36" borderId="0" xfId="80" applyNumberFormat="1" applyFont="1" applyFill="1"/>
    <xf numFmtId="0" fontId="4" fillId="36" borderId="0" xfId="0" applyFont="1" applyFill="1" applyBorder="1"/>
    <xf numFmtId="0" fontId="9" fillId="36" borderId="0" xfId="0" applyFont="1" applyFill="1" applyBorder="1"/>
    <xf numFmtId="0" fontId="8" fillId="37" borderId="0" xfId="0" applyFont="1" applyFill="1"/>
    <xf numFmtId="0" fontId="9" fillId="37" borderId="0" xfId="0" applyFont="1" applyFill="1"/>
    <xf numFmtId="0" fontId="14" fillId="36" borderId="0" xfId="0" applyFont="1" applyFill="1"/>
    <xf numFmtId="0" fontId="9" fillId="36" borderId="0" xfId="0" applyFont="1" applyFill="1" applyAlignment="1">
      <alignment vertical="center"/>
    </xf>
    <xf numFmtId="1" fontId="48" fillId="36" borderId="0" xfId="0" applyNumberFormat="1" applyFont="1" applyFill="1"/>
    <xf numFmtId="49" fontId="49" fillId="36" borderId="0" xfId="0" applyNumberFormat="1" applyFont="1" applyFill="1" applyBorder="1" applyAlignment="1">
      <alignment horizontal="left"/>
    </xf>
    <xf numFmtId="164" fontId="8" fillId="36" borderId="0" xfId="0" applyNumberFormat="1" applyFont="1" applyFill="1" applyBorder="1" applyAlignment="1">
      <alignment horizontal="right"/>
    </xf>
    <xf numFmtId="0" fontId="9" fillId="36" borderId="0" xfId="0" applyFont="1" applyFill="1" applyBorder="1" applyAlignment="1">
      <alignment vertical="center"/>
    </xf>
    <xf numFmtId="0" fontId="8" fillId="36" borderId="0" xfId="0" applyNumberFormat="1" applyFont="1" applyFill="1" applyBorder="1" applyAlignment="1">
      <alignment horizontal="left"/>
    </xf>
    <xf numFmtId="165" fontId="8" fillId="36" borderId="0" xfId="80" applyNumberFormat="1" applyFont="1" applyFill="1" applyBorder="1" applyAlignment="1">
      <alignment horizontal="right"/>
    </xf>
    <xf numFmtId="0" fontId="51" fillId="36" borderId="0" xfId="0" applyFont="1" applyFill="1"/>
    <xf numFmtId="0" fontId="60" fillId="36" borderId="0" xfId="0" applyFont="1" applyFill="1" applyBorder="1" applyAlignment="1"/>
    <xf numFmtId="0" fontId="61" fillId="36" borderId="0" xfId="0" applyFont="1" applyFill="1"/>
    <xf numFmtId="0" fontId="46" fillId="36" borderId="0" xfId="0" applyFont="1" applyFill="1" applyBorder="1" applyAlignment="1"/>
    <xf numFmtId="164" fontId="51" fillId="36" borderId="0" xfId="0" applyNumberFormat="1" applyFont="1" applyFill="1" applyBorder="1"/>
    <xf numFmtId="164" fontId="51" fillId="36" borderId="0" xfId="0" applyNumberFormat="1" applyFont="1" applyFill="1" applyBorder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7" fillId="36" borderId="0" xfId="0" applyFont="1" applyFill="1" applyBorder="1" applyAlignment="1">
      <alignment vertical="center"/>
    </xf>
    <xf numFmtId="0" fontId="8" fillId="36" borderId="0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14" fillId="36" borderId="0" xfId="0" applyFont="1" applyFill="1" applyAlignment="1">
      <alignment vertical="center"/>
    </xf>
    <xf numFmtId="1" fontId="14" fillId="36" borderId="0" xfId="0" applyNumberFormat="1" applyFont="1" applyFill="1" applyAlignment="1">
      <alignment vertical="center"/>
    </xf>
    <xf numFmtId="1" fontId="14" fillId="36" borderId="0" xfId="0" applyNumberFormat="1" applyFont="1" applyFill="1"/>
    <xf numFmtId="0" fontId="9" fillId="36" borderId="0" xfId="0" applyFont="1" applyFill="1" applyBorder="1" applyAlignment="1">
      <alignment horizontal="left" vertical="center"/>
    </xf>
    <xf numFmtId="0" fontId="59" fillId="36" borderId="0" xfId="0" applyFont="1" applyFill="1" applyAlignment="1">
      <alignment horizontal="left"/>
    </xf>
    <xf numFmtId="0" fontId="4" fillId="36" borderId="24" xfId="0" applyFont="1" applyFill="1" applyBorder="1"/>
    <xf numFmtId="0" fontId="9" fillId="36" borderId="24" xfId="0" applyFont="1" applyFill="1" applyBorder="1"/>
    <xf numFmtId="49" fontId="8" fillId="36" borderId="24" xfId="0" applyNumberFormat="1" applyFont="1" applyFill="1" applyBorder="1"/>
    <xf numFmtId="0" fontId="8" fillId="36" borderId="24" xfId="0" applyFont="1" applyFill="1" applyBorder="1"/>
    <xf numFmtId="164" fontId="8" fillId="36" borderId="24" xfId="0" applyNumberFormat="1" applyFont="1" applyFill="1" applyBorder="1" applyAlignment="1">
      <alignment horizontal="right" vertical="center"/>
    </xf>
    <xf numFmtId="165" fontId="8" fillId="36" borderId="25" xfId="80" applyNumberFormat="1" applyFont="1" applyFill="1" applyBorder="1" applyAlignment="1">
      <alignment horizontal="right" vertical="center"/>
    </xf>
    <xf numFmtId="164" fontId="8" fillId="36" borderId="25" xfId="0" applyNumberFormat="1" applyFont="1" applyFill="1" applyBorder="1" applyAlignment="1">
      <alignment horizontal="right" vertical="center"/>
    </xf>
    <xf numFmtId="164" fontId="51" fillId="36" borderId="24" xfId="0" applyNumberFormat="1" applyFont="1" applyFill="1" applyBorder="1"/>
    <xf numFmtId="49" fontId="49" fillId="36" borderId="24" xfId="0" applyNumberFormat="1" applyFont="1" applyFill="1" applyBorder="1" applyAlignment="1">
      <alignment horizontal="left"/>
    </xf>
    <xf numFmtId="49" fontId="8" fillId="36" borderId="25" xfId="0" applyNumberFormat="1" applyFont="1" applyFill="1" applyBorder="1" applyAlignment="1">
      <alignment vertical="center"/>
    </xf>
    <xf numFmtId="0" fontId="8" fillId="36" borderId="25" xfId="0" applyFont="1" applyFill="1" applyBorder="1" applyAlignment="1">
      <alignment vertical="center"/>
    </xf>
    <xf numFmtId="164" fontId="8" fillId="36" borderId="25" xfId="0" applyNumberFormat="1" applyFont="1" applyFill="1" applyBorder="1" applyAlignment="1">
      <alignment vertical="center"/>
    </xf>
    <xf numFmtId="49" fontId="8" fillId="36" borderId="24" xfId="0" applyNumberFormat="1" applyFont="1" applyFill="1" applyBorder="1" applyAlignment="1">
      <alignment vertical="center"/>
    </xf>
    <xf numFmtId="0" fontId="8" fillId="36" borderId="24" xfId="0" applyFont="1" applyFill="1" applyBorder="1" applyAlignment="1">
      <alignment vertical="center"/>
    </xf>
    <xf numFmtId="164" fontId="8" fillId="36" borderId="24" xfId="0" applyNumberFormat="1" applyFont="1" applyFill="1" applyBorder="1" applyAlignment="1">
      <alignment vertical="center"/>
    </xf>
    <xf numFmtId="0" fontId="47" fillId="36" borderId="24" xfId="0" applyFont="1" applyFill="1" applyBorder="1" applyAlignment="1">
      <alignment vertical="center"/>
    </xf>
    <xf numFmtId="165" fontId="8" fillId="36" borderId="24" xfId="80" applyNumberFormat="1" applyFont="1" applyFill="1" applyBorder="1" applyAlignment="1">
      <alignment horizontal="right" vertical="center"/>
    </xf>
    <xf numFmtId="0" fontId="8" fillId="36" borderId="0" xfId="0" applyFont="1" applyFill="1" applyAlignment="1">
      <alignment horizontal="right" vertical="center"/>
    </xf>
    <xf numFmtId="0" fontId="62" fillId="36" borderId="0" xfId="0" applyFont="1" applyFill="1"/>
    <xf numFmtId="0" fontId="63" fillId="36" borderId="0" xfId="0" applyFont="1" applyFill="1" applyAlignment="1">
      <alignment vertical="top"/>
    </xf>
    <xf numFmtId="0" fontId="13" fillId="36" borderId="0" xfId="0" applyFont="1" applyFill="1"/>
    <xf numFmtId="0" fontId="63" fillId="36" borderId="0" xfId="0" applyFont="1" applyFill="1"/>
    <xf numFmtId="0" fontId="13" fillId="36" borderId="0" xfId="0" applyFont="1" applyFill="1" applyBorder="1"/>
    <xf numFmtId="0" fontId="63" fillId="36" borderId="0" xfId="0" applyFont="1" applyFill="1" applyBorder="1"/>
    <xf numFmtId="0" fontId="9" fillId="36" borderId="0" xfId="0" applyFont="1" applyFill="1" applyBorder="1" applyAlignment="1">
      <alignment horizontal="left" vertical="center"/>
    </xf>
    <xf numFmtId="0" fontId="56" fillId="36" borderId="0" xfId="0" applyFont="1" applyFill="1" applyAlignment="1">
      <alignment horizontal="left"/>
    </xf>
    <xf numFmtId="0" fontId="57" fillId="3" borderId="0" xfId="0" applyFont="1" applyFill="1" applyBorder="1" applyAlignment="1">
      <alignment horizontal="center"/>
    </xf>
    <xf numFmtId="0" fontId="55" fillId="36" borderId="0" xfId="0" applyFont="1" applyFill="1" applyAlignment="1"/>
    <xf numFmtId="0" fontId="55" fillId="36" borderId="0" xfId="0" quotePrefix="1" applyFont="1" applyFill="1"/>
    <xf numFmtId="0" fontId="64" fillId="36" borderId="0" xfId="0" applyFont="1" applyFill="1" applyAlignment="1">
      <alignment horizontal="left" vertical="center" wrapText="1"/>
    </xf>
    <xf numFmtId="0" fontId="64" fillId="36" borderId="0" xfId="0" applyFont="1" applyFill="1" applyAlignment="1">
      <alignment vertical="center" wrapText="1"/>
    </xf>
    <xf numFmtId="49" fontId="51" fillId="36" borderId="0" xfId="0" applyNumberFormat="1" applyFont="1" applyFill="1" applyBorder="1" applyAlignment="1">
      <alignment horizontal="center"/>
    </xf>
    <xf numFmtId="0" fontId="8" fillId="36" borderId="26" xfId="0" applyFont="1" applyFill="1" applyBorder="1" applyAlignment="1">
      <alignment horizontal="left" vertical="center"/>
    </xf>
    <xf numFmtId="0" fontId="54" fillId="3" borderId="0" xfId="0" applyFont="1" applyFill="1" applyAlignment="1">
      <alignment vertical="top"/>
    </xf>
    <xf numFmtId="0" fontId="54" fillId="3" borderId="0" xfId="0" applyFont="1" applyFill="1" applyAlignment="1">
      <alignment horizontal="right" vertical="top"/>
    </xf>
    <xf numFmtId="0" fontId="14" fillId="36" borderId="0" xfId="0" applyFont="1" applyFill="1" applyBorder="1"/>
    <xf numFmtId="0" fontId="14" fillId="36" borderId="24" xfId="0" applyFont="1" applyFill="1" applyBorder="1"/>
    <xf numFmtId="0" fontId="54" fillId="3" borderId="0" xfId="0" applyFont="1" applyFill="1" applyAlignment="1">
      <alignment vertical="top" wrapText="1"/>
    </xf>
    <xf numFmtId="0" fontId="54" fillId="3" borderId="0" xfId="0" applyFont="1" applyFill="1" applyAlignment="1">
      <alignment horizontal="right" vertical="top" wrapText="1"/>
    </xf>
    <xf numFmtId="0" fontId="54" fillId="36" borderId="0" xfId="0" applyFont="1" applyFill="1" applyAlignment="1">
      <alignment horizontal="right"/>
    </xf>
    <xf numFmtId="0" fontId="4" fillId="35" borderId="0" xfId="0" applyFont="1" applyFill="1" applyBorder="1"/>
    <xf numFmtId="49" fontId="51" fillId="36" borderId="0" xfId="0" applyNumberFormat="1" applyFont="1" applyFill="1" applyBorder="1" applyAlignment="1">
      <alignment horizontal="center"/>
    </xf>
    <xf numFmtId="0" fontId="9" fillId="36" borderId="0" xfId="0" applyFont="1" applyFill="1" applyBorder="1" applyAlignment="1">
      <alignment horizontal="left" vertical="center"/>
    </xf>
    <xf numFmtId="0" fontId="8" fillId="36" borderId="0" xfId="0" applyFont="1" applyFill="1" applyBorder="1" applyAlignment="1">
      <alignment horizontal="left" vertical="center"/>
    </xf>
    <xf numFmtId="49" fontId="51" fillId="36" borderId="0" xfId="0" applyNumberFormat="1" applyFont="1" applyFill="1" applyBorder="1" applyAlignment="1">
      <alignment horizontal="center"/>
    </xf>
    <xf numFmtId="0" fontId="9" fillId="36" borderId="0" xfId="0" applyFont="1" applyFill="1" applyAlignment="1"/>
    <xf numFmtId="0" fontId="5" fillId="36" borderId="0" xfId="0" applyFont="1" applyFill="1" applyAlignment="1"/>
    <xf numFmtId="0" fontId="8" fillId="36" borderId="0" xfId="0" applyFont="1" applyFill="1" applyBorder="1" applyAlignment="1"/>
    <xf numFmtId="0" fontId="4" fillId="36" borderId="0" xfId="0" applyFont="1" applyFill="1" applyAlignment="1"/>
    <xf numFmtId="1" fontId="8" fillId="36" borderId="0" xfId="0" applyNumberFormat="1" applyFont="1" applyFill="1" applyBorder="1" applyAlignment="1">
      <alignment horizontal="left"/>
    </xf>
    <xf numFmtId="164" fontId="8" fillId="36" borderId="0" xfId="0" applyNumberFormat="1" applyFont="1" applyFill="1" applyBorder="1" applyAlignment="1"/>
    <xf numFmtId="0" fontId="47" fillId="36" borderId="0" xfId="0" applyFont="1" applyFill="1" applyBorder="1" applyAlignment="1"/>
    <xf numFmtId="0" fontId="8" fillId="36" borderId="0" xfId="0" applyFont="1" applyFill="1" applyBorder="1" applyAlignment="1">
      <alignment horizontal="right"/>
    </xf>
    <xf numFmtId="49" fontId="8" fillId="36" borderId="0" xfId="0" applyNumberFormat="1" applyFont="1" applyFill="1" applyBorder="1" applyAlignment="1"/>
    <xf numFmtId="0" fontId="7" fillId="36" borderId="0" xfId="0" applyFont="1" applyFill="1" applyBorder="1" applyAlignment="1"/>
    <xf numFmtId="0" fontId="9" fillId="36" borderId="0" xfId="0" applyFont="1" applyFill="1" applyBorder="1" applyAlignment="1"/>
    <xf numFmtId="0" fontId="54" fillId="36" borderId="0" xfId="0" applyNumberFormat="1" applyFont="1" applyFill="1" applyBorder="1" applyAlignment="1">
      <alignment horizontal="left"/>
    </xf>
    <xf numFmtId="0" fontId="8" fillId="36" borderId="0" xfId="0" applyFont="1" applyFill="1" applyBorder="1" applyAlignment="1">
      <alignment horizontal="left" vertical="center"/>
    </xf>
    <xf numFmtId="0" fontId="4" fillId="36" borderId="0" xfId="0" applyFont="1" applyFill="1"/>
    <xf numFmtId="164" fontId="65" fillId="36" borderId="25" xfId="0" applyNumberFormat="1" applyFont="1" applyFill="1" applyBorder="1" applyAlignment="1">
      <alignment vertical="center"/>
    </xf>
    <xf numFmtId="165" fontId="8" fillId="36" borderId="25" xfId="80" applyNumberFormat="1" applyFont="1" applyFill="1" applyBorder="1" applyAlignment="1">
      <alignment vertical="center"/>
    </xf>
    <xf numFmtId="0" fontId="54" fillId="36" borderId="0" xfId="0" applyNumberFormat="1" applyFont="1" applyFill="1" applyBorder="1" applyAlignment="1">
      <alignment horizontal="left" vertical="center"/>
    </xf>
    <xf numFmtId="164" fontId="66" fillId="36" borderId="0" xfId="0" applyNumberFormat="1" applyFont="1" applyFill="1" applyAlignment="1">
      <alignment vertical="center"/>
    </xf>
    <xf numFmtId="0" fontId="67" fillId="36" borderId="0" xfId="0" applyFont="1" applyFill="1" applyAlignment="1">
      <alignment vertical="center"/>
    </xf>
    <xf numFmtId="164" fontId="66" fillId="36" borderId="0" xfId="0" applyNumberFormat="1" applyFont="1" applyFill="1" applyAlignment="1">
      <alignment horizontal="right" vertical="center"/>
    </xf>
    <xf numFmtId="164" fontId="68" fillId="36" borderId="0" xfId="0" applyNumberFormat="1" applyFont="1" applyFill="1" applyAlignment="1">
      <alignment vertical="center"/>
    </xf>
    <xf numFmtId="0" fontId="69" fillId="36" borderId="0" xfId="0" applyFont="1" applyFill="1" applyAlignment="1">
      <alignment vertical="center"/>
    </xf>
    <xf numFmtId="164" fontId="68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8" fillId="36" borderId="24" xfId="0" applyNumberFormat="1" applyFont="1" applyFill="1" applyBorder="1" applyAlignment="1">
      <alignment vertical="center"/>
    </xf>
    <xf numFmtId="164" fontId="8" fillId="36" borderId="0" xfId="0" applyNumberFormat="1" applyFont="1" applyFill="1" applyAlignment="1">
      <alignment horizontal="right" vertical="center"/>
    </xf>
    <xf numFmtId="164" fontId="51" fillId="36" borderId="0" xfId="0" applyNumberFormat="1" applyFont="1" applyFill="1"/>
    <xf numFmtId="164" fontId="51" fillId="36" borderId="0" xfId="0" applyNumberFormat="1" applyFont="1" applyFill="1" applyAlignment="1">
      <alignment horizontal="right"/>
    </xf>
    <xf numFmtId="164" fontId="65" fillId="36" borderId="0" xfId="0" applyNumberFormat="1" applyFont="1" applyFill="1" applyBorder="1" applyAlignment="1">
      <alignment vertical="center"/>
    </xf>
    <xf numFmtId="0" fontId="55" fillId="36" borderId="0" xfId="0" applyFont="1" applyFill="1" applyAlignment="1">
      <alignment vertical="center"/>
    </xf>
    <xf numFmtId="0" fontId="54" fillId="36" borderId="0" xfId="0" applyNumberFormat="1" applyFont="1" applyFill="1" applyBorder="1" applyAlignment="1">
      <alignment vertical="top"/>
    </xf>
    <xf numFmtId="49" fontId="54" fillId="36" borderId="0" xfId="0" applyNumberFormat="1" applyFont="1" applyFill="1" applyBorder="1" applyAlignment="1"/>
    <xf numFmtId="0" fontId="4" fillId="36" borderId="0" xfId="0" applyFont="1" applyFill="1"/>
    <xf numFmtId="164" fontId="65" fillId="36" borderId="25" xfId="0" applyNumberFormat="1" applyFont="1" applyFill="1" applyBorder="1" applyAlignment="1">
      <alignment horizontal="right" vertical="center"/>
    </xf>
    <xf numFmtId="0" fontId="4" fillId="36" borderId="27" xfId="0" applyFont="1" applyFill="1" applyBorder="1"/>
    <xf numFmtId="0" fontId="4" fillId="40" borderId="1" xfId="0" applyFont="1" applyFill="1" applyBorder="1"/>
    <xf numFmtId="0" fontId="43" fillId="36" borderId="24" xfId="0" applyFont="1" applyFill="1" applyBorder="1"/>
    <xf numFmtId="0" fontId="4" fillId="36" borderId="24" xfId="0" applyFont="1" applyFill="1" applyBorder="1" applyAlignment="1">
      <alignment vertical="center"/>
    </xf>
    <xf numFmtId="0" fontId="47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center" vertical="center"/>
    </xf>
    <xf numFmtId="165" fontId="65" fillId="36" borderId="25" xfId="80" applyNumberFormat="1" applyFont="1" applyFill="1" applyBorder="1" applyAlignment="1">
      <alignment horizontal="right" vertical="center"/>
    </xf>
    <xf numFmtId="0" fontId="4" fillId="36" borderId="0" xfId="0" applyFont="1" applyFill="1"/>
    <xf numFmtId="49" fontId="10" fillId="0" borderId="0" xfId="0" applyNumberFormat="1" applyFont="1" applyAlignment="1">
      <alignment horizontal="right"/>
    </xf>
    <xf numFmtId="2" fontId="10" fillId="0" borderId="0" xfId="0" applyNumberFormat="1" applyFont="1"/>
    <xf numFmtId="0" fontId="10" fillId="0" borderId="0" xfId="0" applyFont="1"/>
    <xf numFmtId="49" fontId="10" fillId="38" borderId="0" xfId="0" applyNumberFormat="1" applyFont="1" applyFill="1" applyAlignment="1">
      <alignment horizontal="right"/>
    </xf>
    <xf numFmtId="2" fontId="10" fillId="38" borderId="0" xfId="0" applyNumberFormat="1" applyFont="1" applyFill="1"/>
    <xf numFmtId="0" fontId="12" fillId="38" borderId="0" xfId="0" applyFont="1" applyFill="1"/>
    <xf numFmtId="49" fontId="10" fillId="0" borderId="0" xfId="0" applyNumberFormat="1" applyFont="1" applyFill="1" applyAlignment="1">
      <alignment horizontal="right"/>
    </xf>
    <xf numFmtId="0" fontId="8" fillId="36" borderId="0" xfId="0" applyFont="1" applyFill="1" applyAlignment="1">
      <alignment horizontal="left"/>
    </xf>
    <xf numFmtId="0" fontId="56" fillId="36" borderId="0" xfId="0" applyFont="1" applyFill="1" applyAlignment="1">
      <alignment horizontal="left"/>
    </xf>
    <xf numFmtId="0" fontId="58" fillId="0" borderId="0" xfId="43" applyFont="1" applyFill="1" applyAlignment="1" applyProtection="1">
      <alignment vertical="center"/>
    </xf>
    <xf numFmtId="166" fontId="56" fillId="36" borderId="0" xfId="0" applyNumberFormat="1" applyFont="1" applyFill="1" applyAlignment="1">
      <alignment horizontal="left"/>
    </xf>
    <xf numFmtId="0" fontId="64" fillId="36" borderId="0" xfId="0" applyFont="1" applyFill="1" applyAlignment="1">
      <alignment horizontal="left" vertical="center" wrapText="1"/>
    </xf>
    <xf numFmtId="0" fontId="54" fillId="3" borderId="0" xfId="0" applyFont="1" applyFill="1" applyAlignment="1">
      <alignment horizontal="left" vertical="top" wrapText="1"/>
    </xf>
    <xf numFmtId="0" fontId="9" fillId="36" borderId="0" xfId="0" applyFont="1" applyFill="1" applyBorder="1" applyAlignment="1">
      <alignment horizontal="left" vertical="center"/>
    </xf>
    <xf numFmtId="0" fontId="4" fillId="36" borderId="0" xfId="0" applyFont="1" applyFill="1" applyBorder="1" applyAlignment="1">
      <alignment horizontal="left" vertical="top"/>
    </xf>
    <xf numFmtId="49" fontId="54" fillId="36" borderId="0" xfId="0" applyNumberFormat="1" applyFont="1" applyFill="1" applyBorder="1" applyAlignment="1">
      <alignment horizontal="left"/>
    </xf>
    <xf numFmtId="0" fontId="54" fillId="36" borderId="0" xfId="0" applyFont="1" applyFill="1" applyAlignment="1">
      <alignment horizontal="left"/>
    </xf>
    <xf numFmtId="0" fontId="8" fillId="36" borderId="0" xfId="0" applyFont="1" applyFill="1" applyBorder="1" applyAlignment="1">
      <alignment horizontal="left" vertical="center"/>
    </xf>
    <xf numFmtId="0" fontId="8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right" vertical="center"/>
    </xf>
    <xf numFmtId="0" fontId="8" fillId="36" borderId="0" xfId="0" applyFont="1" applyFill="1" applyBorder="1" applyAlignment="1">
      <alignment horizontal="right" vertical="center"/>
    </xf>
    <xf numFmtId="49" fontId="6" fillId="36" borderId="0" xfId="0" applyNumberFormat="1" applyFont="1" applyFill="1" applyBorder="1" applyAlignment="1">
      <alignment horizontal="left"/>
    </xf>
    <xf numFmtId="49" fontId="51" fillId="36" borderId="0" xfId="0" applyNumberFormat="1" applyFont="1" applyFill="1" applyBorder="1" applyAlignment="1">
      <alignment horizontal="center"/>
    </xf>
    <xf numFmtId="49" fontId="8" fillId="36" borderId="0" xfId="0" applyNumberFormat="1" applyFont="1" applyFill="1" applyBorder="1" applyAlignment="1">
      <alignment horizontal="center"/>
    </xf>
    <xf numFmtId="0" fontId="8" fillId="36" borderId="25" xfId="0" applyNumberFormat="1" applyFont="1" applyFill="1" applyBorder="1" applyAlignment="1">
      <alignment horizontal="left" vertical="center"/>
    </xf>
    <xf numFmtId="0" fontId="54" fillId="36" borderId="0" xfId="0" applyNumberFormat="1" applyFont="1" applyFill="1" applyBorder="1" applyAlignment="1">
      <alignment horizontal="left"/>
    </xf>
    <xf numFmtId="0" fontId="54" fillId="3" borderId="0" xfId="0" applyFont="1" applyFill="1" applyAlignment="1">
      <alignment horizontal="right" vertical="top" wrapText="1"/>
    </xf>
    <xf numFmtId="164" fontId="8" fillId="36" borderId="24" xfId="0" applyNumberFormat="1" applyFont="1" applyFill="1" applyBorder="1" applyAlignment="1">
      <alignment horizontal="center" vertical="center"/>
    </xf>
    <xf numFmtId="0" fontId="8" fillId="36" borderId="25" xfId="0" applyFont="1" applyFill="1" applyBorder="1" applyAlignment="1">
      <alignment horizontal="left" vertical="center"/>
    </xf>
    <xf numFmtId="49" fontId="54" fillId="36" borderId="0" xfId="0" applyNumberFormat="1" applyFont="1" applyFill="1" applyBorder="1" applyAlignment="1">
      <alignment horizontal="left" vertical="top"/>
    </xf>
    <xf numFmtId="0" fontId="8" fillId="36" borderId="0" xfId="0" applyFont="1" applyFill="1" applyBorder="1" applyAlignment="1">
      <alignment horizontal="right" vertical="center" wrapText="1"/>
    </xf>
    <xf numFmtId="0" fontId="8" fillId="36" borderId="0" xfId="0" applyFont="1" applyFill="1" applyBorder="1" applyAlignment="1">
      <alignment horizontal="left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49" fontId="8" fillId="0" borderId="0" xfId="0" applyNumberFormat="1" applyFont="1" applyBorder="1" applyAlignment="1">
      <alignment horizontal="center"/>
    </xf>
    <xf numFmtId="0" fontId="54" fillId="36" borderId="0" xfId="0" applyNumberFormat="1" applyFont="1" applyFill="1" applyBorder="1" applyAlignment="1">
      <alignment horizontal="left" vertical="top"/>
    </xf>
    <xf numFmtId="49" fontId="8" fillId="36" borderId="25" xfId="0" applyNumberFormat="1" applyFont="1" applyFill="1" applyBorder="1" applyAlignment="1">
      <alignment horizontal="left" vertical="center"/>
    </xf>
    <xf numFmtId="0" fontId="8" fillId="36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886"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08080"/>
      <color rgb="FF82000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CH!$C$57:$D$138</c:f>
              <c:strCache>
                <c:ptCount val="8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</c:strCache>
            </c:strRef>
          </c:cat>
          <c:val>
            <c:numRef>
              <c:f>CH!$E$57:$E$138</c:f>
              <c:numCache>
                <c:formatCode>0.0</c:formatCode>
                <c:ptCount val="82"/>
                <c:pt idx="0">
                  <c:v>100</c:v>
                </c:pt>
                <c:pt idx="1">
                  <c:v>101.17549766576883</c:v>
                </c:pt>
                <c:pt idx="2">
                  <c:v>100.89578028257407</c:v>
                </c:pt>
                <c:pt idx="3">
                  <c:v>97.923350563339355</c:v>
                </c:pt>
                <c:pt idx="4">
                  <c:v>98.703511920805809</c:v>
                </c:pt>
                <c:pt idx="5">
                  <c:v>99.175024793179844</c:v>
                </c:pt>
                <c:pt idx="6">
                  <c:v>99.800717268608594</c:v>
                </c:pt>
                <c:pt idx="7">
                  <c:v>100.54236657084181</c:v>
                </c:pt>
                <c:pt idx="8">
                  <c:v>99.856542905022891</c:v>
                </c:pt>
                <c:pt idx="9">
                  <c:v>100.13541009631616</c:v>
                </c:pt>
                <c:pt idx="10">
                  <c:v>99.730895768810271</c:v>
                </c:pt>
                <c:pt idx="11">
                  <c:v>100.36558001796463</c:v>
                </c:pt>
                <c:pt idx="12">
                  <c:v>102.76246435297539</c:v>
                </c:pt>
                <c:pt idx="13">
                  <c:v>102.8556182167403</c:v>
                </c:pt>
                <c:pt idx="14">
                  <c:v>103.96896261120376</c:v>
                </c:pt>
                <c:pt idx="15">
                  <c:v>104.8066858338434</c:v>
                </c:pt>
                <c:pt idx="16">
                  <c:v>107.2592944220043</c:v>
                </c:pt>
                <c:pt idx="17">
                  <c:v>107.38899201139205</c:v>
                </c:pt>
                <c:pt idx="18">
                  <c:v>109.26095574652879</c:v>
                </c:pt>
                <c:pt idx="19">
                  <c:v>109.6883122349499</c:v>
                </c:pt>
                <c:pt idx="20">
                  <c:v>112.09735589322305</c:v>
                </c:pt>
                <c:pt idx="21">
                  <c:v>112.84672391317214</c:v>
                </c:pt>
                <c:pt idx="22">
                  <c:v>114.12351674364409</c:v>
                </c:pt>
                <c:pt idx="23">
                  <c:v>115.00351048473074</c:v>
                </c:pt>
                <c:pt idx="24">
                  <c:v>116.61163206581244</c:v>
                </c:pt>
                <c:pt idx="25">
                  <c:v>118.0502028724574</c:v>
                </c:pt>
                <c:pt idx="26">
                  <c:v>118.90968194944409</c:v>
                </c:pt>
                <c:pt idx="27">
                  <c:v>123.01168098253224</c:v>
                </c:pt>
                <c:pt idx="28">
                  <c:v>124.88014628780559</c:v>
                </c:pt>
                <c:pt idx="29">
                  <c:v>128.02524235648809</c:v>
                </c:pt>
                <c:pt idx="30">
                  <c:v>127.10718607942273</c:v>
                </c:pt>
                <c:pt idx="31">
                  <c:v>129.44953886262505</c:v>
                </c:pt>
                <c:pt idx="32">
                  <c:v>132.27695001583658</c:v>
                </c:pt>
                <c:pt idx="33">
                  <c:v>135.88106195885638</c:v>
                </c:pt>
                <c:pt idx="34">
                  <c:v>138.65240325005402</c:v>
                </c:pt>
                <c:pt idx="35">
                  <c:v>140.62167347920956</c:v>
                </c:pt>
                <c:pt idx="36">
                  <c:v>142.01234705897161</c:v>
                </c:pt>
                <c:pt idx="37">
                  <c:v>142.07804334442466</c:v>
                </c:pt>
                <c:pt idx="38">
                  <c:v>141.98603708931827</c:v>
                </c:pt>
                <c:pt idx="39">
                  <c:v>143.81110247818242</c:v>
                </c:pt>
                <c:pt idx="40">
                  <c:v>147.99551536361568</c:v>
                </c:pt>
                <c:pt idx="41">
                  <c:v>148.64924931461243</c:v>
                </c:pt>
                <c:pt idx="42">
                  <c:v>158.90226069397502</c:v>
                </c:pt>
                <c:pt idx="43">
                  <c:v>155.35073170755896</c:v>
                </c:pt>
                <c:pt idx="44">
                  <c:v>156.53406729522683</c:v>
                </c:pt>
                <c:pt idx="45">
                  <c:v>158.07127033199234</c:v>
                </c:pt>
                <c:pt idx="46">
                  <c:v>159.50696033872336</c:v>
                </c:pt>
                <c:pt idx="47">
                  <c:v>159.41493029151368</c:v>
                </c:pt>
                <c:pt idx="48">
                  <c:v>163.25670537677107</c:v>
                </c:pt>
                <c:pt idx="49">
                  <c:v>165.76329878933399</c:v>
                </c:pt>
                <c:pt idx="50">
                  <c:v>167.05384125408955</c:v>
                </c:pt>
                <c:pt idx="51">
                  <c:v>168.94757944473591</c:v>
                </c:pt>
                <c:pt idx="52">
                  <c:v>181.93399085237303</c:v>
                </c:pt>
                <c:pt idx="53">
                  <c:v>185.69284535533964</c:v>
                </c:pt>
                <c:pt idx="54">
                  <c:v>184.4646221286429</c:v>
                </c:pt>
                <c:pt idx="55">
                  <c:v>188.66098054058585</c:v>
                </c:pt>
                <c:pt idx="56">
                  <c:v>193.6165144322249</c:v>
                </c:pt>
                <c:pt idx="57">
                  <c:v>192.88070787092158</c:v>
                </c:pt>
                <c:pt idx="58">
                  <c:v>192.17825627881533</c:v>
                </c:pt>
                <c:pt idx="59">
                  <c:v>189.77943957480215</c:v>
                </c:pt>
                <c:pt idx="60">
                  <c:v>190.52029216015217</c:v>
                </c:pt>
                <c:pt idx="61">
                  <c:v>185.64449604377543</c:v>
                </c:pt>
                <c:pt idx="62">
                  <c:v>191.31043065694189</c:v>
                </c:pt>
                <c:pt idx="63">
                  <c:v>193.02584247072508</c:v>
                </c:pt>
                <c:pt idx="64">
                  <c:v>201.39673269117156</c:v>
                </c:pt>
                <c:pt idx="65">
                  <c:v>203.20559454521668</c:v>
                </c:pt>
                <c:pt idx="66">
                  <c:v>208.62211392815598</c:v>
                </c:pt>
                <c:pt idx="67">
                  <c:v>206.94170501842345</c:v>
                </c:pt>
                <c:pt idx="68">
                  <c:v>199.50426374078222</c:v>
                </c:pt>
                <c:pt idx="69">
                  <c:v>200.12840352035624</c:v>
                </c:pt>
                <c:pt idx="70">
                  <c:v>202.58399878518506</c:v>
                </c:pt>
                <c:pt idx="71">
                  <c:v>209.64844346947581</c:v>
                </c:pt>
                <c:pt idx="72">
                  <c:v>209.28096238358526</c:v>
                </c:pt>
                <c:pt idx="73">
                  <c:v>210.90521852236458</c:v>
                </c:pt>
                <c:pt idx="74">
                  <c:v>215.88548519726217</c:v>
                </c:pt>
                <c:pt idx="75">
                  <c:v>212.10823769695719</c:v>
                </c:pt>
                <c:pt idx="76">
                  <c:v>213.94214635995149</c:v>
                </c:pt>
                <c:pt idx="77">
                  <c:v>217.77955846268725</c:v>
                </c:pt>
                <c:pt idx="78">
                  <c:v>219.06871461983025</c:v>
                </c:pt>
                <c:pt idx="79">
                  <c:v>217.18245451090991</c:v>
                </c:pt>
                <c:pt idx="80">
                  <c:v>218.67952992555098</c:v>
                </c:pt>
                <c:pt idx="81">
                  <c:v>221.5664921525215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CH!$C$57:$D$138</c:f>
              <c:strCache>
                <c:ptCount val="8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</c:strCache>
            </c:strRef>
          </c:cat>
          <c:val>
            <c:numRef>
              <c:f>CH!$G$57:$G$138</c:f>
              <c:numCache>
                <c:formatCode>0.0</c:formatCode>
                <c:ptCount val="82"/>
                <c:pt idx="0">
                  <c:v>100</c:v>
                </c:pt>
                <c:pt idx="1">
                  <c:v>101.68358236710861</c:v>
                </c:pt>
                <c:pt idx="2">
                  <c:v>102.10272852257567</c:v>
                </c:pt>
                <c:pt idx="3">
                  <c:v>99.872014460983451</c:v>
                </c:pt>
                <c:pt idx="4">
                  <c:v>101.24022098800339</c:v>
                </c:pt>
                <c:pt idx="5">
                  <c:v>102.15897029865377</c:v>
                </c:pt>
                <c:pt idx="6">
                  <c:v>103.16475962919827</c:v>
                </c:pt>
                <c:pt idx="7">
                  <c:v>104.19697621879698</c:v>
                </c:pt>
                <c:pt idx="8">
                  <c:v>104.30708866133823</c:v>
                </c:pt>
                <c:pt idx="9">
                  <c:v>104.67658470826444</c:v>
                </c:pt>
                <c:pt idx="10">
                  <c:v>104.44453194953063</c:v>
                </c:pt>
                <c:pt idx="11">
                  <c:v>105.31682933913449</c:v>
                </c:pt>
                <c:pt idx="12">
                  <c:v>107.5046315469699</c:v>
                </c:pt>
                <c:pt idx="13">
                  <c:v>107.90356533486644</c:v>
                </c:pt>
                <c:pt idx="14">
                  <c:v>109.42196350894228</c:v>
                </c:pt>
                <c:pt idx="15">
                  <c:v>110.54108108726031</c:v>
                </c:pt>
                <c:pt idx="16">
                  <c:v>112.66054989153851</c:v>
                </c:pt>
                <c:pt idx="17">
                  <c:v>112.86869642333465</c:v>
                </c:pt>
                <c:pt idx="18">
                  <c:v>114.51467133687261</c:v>
                </c:pt>
                <c:pt idx="19">
                  <c:v>115.0869778449463</c:v>
                </c:pt>
                <c:pt idx="20">
                  <c:v>117.57499360610066</c:v>
                </c:pt>
                <c:pt idx="21">
                  <c:v>117.91647976717306</c:v>
                </c:pt>
                <c:pt idx="22">
                  <c:v>119.24519068788311</c:v>
                </c:pt>
                <c:pt idx="23">
                  <c:v>120.23773190746212</c:v>
                </c:pt>
                <c:pt idx="24">
                  <c:v>122.63694623038677</c:v>
                </c:pt>
                <c:pt idx="25">
                  <c:v>124.83694332863099</c:v>
                </c:pt>
                <c:pt idx="26">
                  <c:v>125.89475388117508</c:v>
                </c:pt>
                <c:pt idx="27">
                  <c:v>130.15096696489567</c:v>
                </c:pt>
                <c:pt idx="28">
                  <c:v>132.15037652819049</c:v>
                </c:pt>
                <c:pt idx="29">
                  <c:v>134.75581145509059</c:v>
                </c:pt>
                <c:pt idx="30">
                  <c:v>133.61552666921077</c:v>
                </c:pt>
                <c:pt idx="31">
                  <c:v>136.23046777435806</c:v>
                </c:pt>
                <c:pt idx="32">
                  <c:v>138.98996004903671</c:v>
                </c:pt>
                <c:pt idx="33">
                  <c:v>141.26591946551508</c:v>
                </c:pt>
                <c:pt idx="34">
                  <c:v>141.9621080770728</c:v>
                </c:pt>
                <c:pt idx="35">
                  <c:v>143.04230163981208</c:v>
                </c:pt>
                <c:pt idx="36">
                  <c:v>144.22043103794132</c:v>
                </c:pt>
                <c:pt idx="37">
                  <c:v>145.49830724491991</c:v>
                </c:pt>
                <c:pt idx="38">
                  <c:v>146.97651169114363</c:v>
                </c:pt>
                <c:pt idx="39">
                  <c:v>151.32988152519701</c:v>
                </c:pt>
                <c:pt idx="40">
                  <c:v>158.70877349732038</c:v>
                </c:pt>
                <c:pt idx="41">
                  <c:v>160.52746488256912</c:v>
                </c:pt>
                <c:pt idx="42">
                  <c:v>170.76948441231372</c:v>
                </c:pt>
                <c:pt idx="43">
                  <c:v>167.03631625138033</c:v>
                </c:pt>
                <c:pt idx="44">
                  <c:v>168.36706433412215</c:v>
                </c:pt>
                <c:pt idx="45">
                  <c:v>170.94894396706567</c:v>
                </c:pt>
                <c:pt idx="46">
                  <c:v>174.20216877459492</c:v>
                </c:pt>
                <c:pt idx="47">
                  <c:v>172.88282415835297</c:v>
                </c:pt>
                <c:pt idx="48">
                  <c:v>175.84186552682974</c:v>
                </c:pt>
                <c:pt idx="49">
                  <c:v>179.35014311937999</c:v>
                </c:pt>
                <c:pt idx="50">
                  <c:v>183.93053711230633</c:v>
                </c:pt>
                <c:pt idx="51">
                  <c:v>188.76051504890754</c:v>
                </c:pt>
                <c:pt idx="52">
                  <c:v>199.16808558084966</c:v>
                </c:pt>
                <c:pt idx="53">
                  <c:v>201.86406683529623</c:v>
                </c:pt>
                <c:pt idx="54">
                  <c:v>199.33741751567459</c:v>
                </c:pt>
                <c:pt idx="55">
                  <c:v>203.25799209154579</c:v>
                </c:pt>
                <c:pt idx="56">
                  <c:v>208.56804367991822</c:v>
                </c:pt>
                <c:pt idx="57">
                  <c:v>207.23452559432539</c:v>
                </c:pt>
                <c:pt idx="58">
                  <c:v>208.94737303710315</c:v>
                </c:pt>
                <c:pt idx="59">
                  <c:v>208.87279643809214</c:v>
                </c:pt>
                <c:pt idx="60">
                  <c:v>208.29763906524056</c:v>
                </c:pt>
                <c:pt idx="61">
                  <c:v>208.67759232591118</c:v>
                </c:pt>
                <c:pt idx="62">
                  <c:v>212.2775226371491</c:v>
                </c:pt>
                <c:pt idx="63">
                  <c:v>212.54584986500524</c:v>
                </c:pt>
                <c:pt idx="64">
                  <c:v>216.08613948206491</c:v>
                </c:pt>
                <c:pt idx="65">
                  <c:v>208.79722962792761</c:v>
                </c:pt>
                <c:pt idx="66">
                  <c:v>208.84220448362916</c:v>
                </c:pt>
                <c:pt idx="67">
                  <c:v>205.87318233139661</c:v>
                </c:pt>
                <c:pt idx="68">
                  <c:v>195.79519346621657</c:v>
                </c:pt>
                <c:pt idx="69">
                  <c:v>197.19185987601091</c:v>
                </c:pt>
                <c:pt idx="70">
                  <c:v>202.57125759441644</c:v>
                </c:pt>
                <c:pt idx="71">
                  <c:v>210.26887582859595</c:v>
                </c:pt>
                <c:pt idx="72">
                  <c:v>213.37212841241774</c:v>
                </c:pt>
                <c:pt idx="73">
                  <c:v>215.86940937953639</c:v>
                </c:pt>
                <c:pt idx="74">
                  <c:v>218.11303534981937</c:v>
                </c:pt>
                <c:pt idx="75">
                  <c:v>215.63777513125396</c:v>
                </c:pt>
                <c:pt idx="76">
                  <c:v>216.21505323114815</c:v>
                </c:pt>
                <c:pt idx="77">
                  <c:v>222.7204455254971</c:v>
                </c:pt>
                <c:pt idx="78">
                  <c:v>223.85218761471083</c:v>
                </c:pt>
                <c:pt idx="79">
                  <c:v>221.87081080405923</c:v>
                </c:pt>
                <c:pt idx="80">
                  <c:v>223.19653445838762</c:v>
                </c:pt>
                <c:pt idx="81">
                  <c:v>228.74097554391238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CH!$C$57:$D$138</c:f>
              <c:strCache>
                <c:ptCount val="8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</c:strCache>
            </c:strRef>
          </c:cat>
          <c:val>
            <c:numRef>
              <c:f>CH!$I$57:$I$138</c:f>
              <c:numCache>
                <c:formatCode>0.0</c:formatCode>
                <c:ptCount val="82"/>
                <c:pt idx="0">
                  <c:v>100</c:v>
                </c:pt>
                <c:pt idx="1">
                  <c:v>102.39404273071031</c:v>
                </c:pt>
                <c:pt idx="2">
                  <c:v>102.87401587622303</c:v>
                </c:pt>
                <c:pt idx="3">
                  <c:v>100.8534158362887</c:v>
                </c:pt>
                <c:pt idx="4">
                  <c:v>102.07247109632618</c:v>
                </c:pt>
                <c:pt idx="5">
                  <c:v>103.31530591612321</c:v>
                </c:pt>
                <c:pt idx="6">
                  <c:v>104.6337343101055</c:v>
                </c:pt>
                <c:pt idx="7">
                  <c:v>106.76966299423596</c:v>
                </c:pt>
                <c:pt idx="8">
                  <c:v>106.29916685381528</c:v>
                </c:pt>
                <c:pt idx="9">
                  <c:v>106.67714620855541</c:v>
                </c:pt>
                <c:pt idx="10">
                  <c:v>106.37078988770783</c:v>
                </c:pt>
                <c:pt idx="11">
                  <c:v>107.61125234207196</c:v>
                </c:pt>
                <c:pt idx="12">
                  <c:v>110.58514648062412</c:v>
                </c:pt>
                <c:pt idx="13">
                  <c:v>111.22556623611753</c:v>
                </c:pt>
                <c:pt idx="14">
                  <c:v>111.67117288805511</c:v>
                </c:pt>
                <c:pt idx="15">
                  <c:v>111.9988349359587</c:v>
                </c:pt>
                <c:pt idx="16">
                  <c:v>113.14093711284173</c:v>
                </c:pt>
                <c:pt idx="17">
                  <c:v>113.58165918674075</c:v>
                </c:pt>
                <c:pt idx="18">
                  <c:v>116.34193596459095</c:v>
                </c:pt>
                <c:pt idx="19">
                  <c:v>119.99427704776264</c:v>
                </c:pt>
                <c:pt idx="20">
                  <c:v>124.62600278056306</c:v>
                </c:pt>
                <c:pt idx="21">
                  <c:v>128.93091727369173</c:v>
                </c:pt>
                <c:pt idx="22">
                  <c:v>133.42645350582231</c:v>
                </c:pt>
                <c:pt idx="23">
                  <c:v>135.97284414273477</c:v>
                </c:pt>
                <c:pt idx="24">
                  <c:v>139.31238009075037</c:v>
                </c:pt>
                <c:pt idx="25">
                  <c:v>141.56056198930438</c:v>
                </c:pt>
                <c:pt idx="26">
                  <c:v>143.08102157419665</c:v>
                </c:pt>
                <c:pt idx="27">
                  <c:v>150.13302473511456</c:v>
                </c:pt>
                <c:pt idx="28">
                  <c:v>149.29993106074585</c:v>
                </c:pt>
                <c:pt idx="29">
                  <c:v>152.68388563835771</c:v>
                </c:pt>
                <c:pt idx="30">
                  <c:v>152.25689900732507</c:v>
                </c:pt>
                <c:pt idx="31">
                  <c:v>154.92105290583623</c:v>
                </c:pt>
                <c:pt idx="32">
                  <c:v>156.6023729664158</c:v>
                </c:pt>
                <c:pt idx="33">
                  <c:v>158.7601797309739</c:v>
                </c:pt>
                <c:pt idx="34">
                  <c:v>161.57912078926276</c:v>
                </c:pt>
                <c:pt idx="35">
                  <c:v>163.24507553581557</c:v>
                </c:pt>
                <c:pt idx="36">
                  <c:v>164.63656742370981</c:v>
                </c:pt>
                <c:pt idx="37">
                  <c:v>164.45358998671298</c:v>
                </c:pt>
                <c:pt idx="38">
                  <c:v>164.55344099340027</c:v>
                </c:pt>
                <c:pt idx="39">
                  <c:v>167.79689911381988</c:v>
                </c:pt>
                <c:pt idx="40">
                  <c:v>175.7542698826602</c:v>
                </c:pt>
                <c:pt idx="41">
                  <c:v>179.76089479757974</c:v>
                </c:pt>
                <c:pt idx="42">
                  <c:v>179.76524989231194</c:v>
                </c:pt>
                <c:pt idx="43">
                  <c:v>177.72384187166745</c:v>
                </c:pt>
                <c:pt idx="44">
                  <c:v>179.29631116717923</c:v>
                </c:pt>
                <c:pt idx="45">
                  <c:v>181.56757365653039</c:v>
                </c:pt>
                <c:pt idx="46">
                  <c:v>188.44077615684444</c:v>
                </c:pt>
                <c:pt idx="47">
                  <c:v>193.80410026306086</c:v>
                </c:pt>
                <c:pt idx="48">
                  <c:v>197.58561670326202</c:v>
                </c:pt>
                <c:pt idx="49">
                  <c:v>199.82430991057581</c:v>
                </c:pt>
                <c:pt idx="50">
                  <c:v>197.86825061657535</c:v>
                </c:pt>
                <c:pt idx="51">
                  <c:v>198.43851533566405</c:v>
                </c:pt>
                <c:pt idx="52">
                  <c:v>210.64082341807202</c:v>
                </c:pt>
                <c:pt idx="53">
                  <c:v>216.04428410166872</c:v>
                </c:pt>
                <c:pt idx="54">
                  <c:v>222.42460163340971</c:v>
                </c:pt>
                <c:pt idx="55">
                  <c:v>217.44328743769648</c:v>
                </c:pt>
                <c:pt idx="56">
                  <c:v>220.45902879875473</c:v>
                </c:pt>
                <c:pt idx="57">
                  <c:v>227.22541845726306</c:v>
                </c:pt>
                <c:pt idx="58">
                  <c:v>226.80661971792694</c:v>
                </c:pt>
                <c:pt idx="59">
                  <c:v>234.78511586125768</c:v>
                </c:pt>
                <c:pt idx="60">
                  <c:v>223.28852699896765</c:v>
                </c:pt>
                <c:pt idx="61">
                  <c:v>214.32554357850742</c:v>
                </c:pt>
                <c:pt idx="62">
                  <c:v>216.06494760872997</c:v>
                </c:pt>
                <c:pt idx="63">
                  <c:v>220.09683530883467</c:v>
                </c:pt>
                <c:pt idx="64">
                  <c:v>223.24108840719745</c:v>
                </c:pt>
                <c:pt idx="65">
                  <c:v>215.44186144209232</c:v>
                </c:pt>
                <c:pt idx="66">
                  <c:v>217.96560366541854</c:v>
                </c:pt>
                <c:pt idx="67">
                  <c:v>213.026014152176</c:v>
                </c:pt>
                <c:pt idx="68">
                  <c:v>209.24442463758353</c:v>
                </c:pt>
                <c:pt idx="69">
                  <c:v>207.6960159369666</c:v>
                </c:pt>
                <c:pt idx="70">
                  <c:v>204.94140182324955</c:v>
                </c:pt>
                <c:pt idx="71">
                  <c:v>203.0867163776401</c:v>
                </c:pt>
                <c:pt idx="72">
                  <c:v>198.19547492746321</c:v>
                </c:pt>
                <c:pt idx="73">
                  <c:v>183.67292273608723</c:v>
                </c:pt>
                <c:pt idx="74">
                  <c:v>187.47740737028931</c:v>
                </c:pt>
                <c:pt idx="75">
                  <c:v>196.84074446836934</c:v>
                </c:pt>
                <c:pt idx="76">
                  <c:v>202.21284643220727</c:v>
                </c:pt>
                <c:pt idx="77">
                  <c:v>207.69696023894059</c:v>
                </c:pt>
                <c:pt idx="78">
                  <c:v>212.84362546068348</c:v>
                </c:pt>
                <c:pt idx="79">
                  <c:v>223.56500135235567</c:v>
                </c:pt>
                <c:pt idx="80">
                  <c:v>231.91857279774354</c:v>
                </c:pt>
                <c:pt idx="81">
                  <c:v>226.71537021106789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5-439E-8CB5-BD8A4D206272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CH!$C$57:$D$138</c:f>
              <c:strCache>
                <c:ptCount val="8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</c:strCache>
            </c:strRef>
          </c:cat>
          <c:val>
            <c:numRef>
              <c:f>CH!$K$57:$K$138</c:f>
              <c:numCache>
                <c:formatCode>0.0</c:formatCode>
                <c:ptCount val="82"/>
                <c:pt idx="0">
                  <c:v>100</c:v>
                </c:pt>
                <c:pt idx="1">
                  <c:v>101.97314392513235</c:v>
                </c:pt>
                <c:pt idx="2">
                  <c:v>102.33651058026147</c:v>
                </c:pt>
                <c:pt idx="3">
                  <c:v>100.11871893501423</c:v>
                </c:pt>
                <c:pt idx="4">
                  <c:v>101.34072797713576</c:v>
                </c:pt>
                <c:pt idx="5">
                  <c:v>102.36507482318389</c:v>
                </c:pt>
                <c:pt idx="6">
                  <c:v>103.47904426880375</c:v>
                </c:pt>
                <c:pt idx="7">
                  <c:v>105.02241628010162</c:v>
                </c:pt>
                <c:pt idx="8">
                  <c:v>104.74699038611868</c:v>
                </c:pt>
                <c:pt idx="9">
                  <c:v>105.10954786594799</c:v>
                </c:pt>
                <c:pt idx="10">
                  <c:v>104.81947594734567</c:v>
                </c:pt>
                <c:pt idx="11">
                  <c:v>105.84498303211048</c:v>
                </c:pt>
                <c:pt idx="12">
                  <c:v>108.44799031625591</c:v>
                </c:pt>
                <c:pt idx="13">
                  <c:v>108.92898515886695</c:v>
                </c:pt>
                <c:pt idx="14">
                  <c:v>109.86602872178042</c:v>
                </c:pt>
                <c:pt idx="15">
                  <c:v>110.55839351299363</c:v>
                </c:pt>
                <c:pt idx="16">
                  <c:v>112.23454365092313</c:v>
                </c:pt>
                <c:pt idx="17">
                  <c:v>112.54828440206113</c:v>
                </c:pt>
                <c:pt idx="18">
                  <c:v>114.77416753313858</c:v>
                </c:pt>
                <c:pt idx="19">
                  <c:v>116.85477904930164</c:v>
                </c:pt>
                <c:pt idx="20">
                  <c:v>120.39527203227989</c:v>
                </c:pt>
                <c:pt idx="21">
                  <c:v>122.75074109689731</c:v>
                </c:pt>
                <c:pt idx="22">
                  <c:v>125.64219833023473</c:v>
                </c:pt>
                <c:pt idx="23">
                  <c:v>127.39081920096204</c:v>
                </c:pt>
                <c:pt idx="24">
                  <c:v>130.15869580224501</c:v>
                </c:pt>
                <c:pt idx="25">
                  <c:v>132.28895782891954</c:v>
                </c:pt>
                <c:pt idx="26">
                  <c:v>133.5516232123353</c:v>
                </c:pt>
                <c:pt idx="27">
                  <c:v>139.17416217403081</c:v>
                </c:pt>
                <c:pt idx="28">
                  <c:v>139.7539973589007</c:v>
                </c:pt>
                <c:pt idx="29">
                  <c:v>142.81152693040772</c:v>
                </c:pt>
                <c:pt idx="30">
                  <c:v>142.05199488161307</c:v>
                </c:pt>
                <c:pt idx="31">
                  <c:v>144.65780826732524</c:v>
                </c:pt>
                <c:pt idx="32">
                  <c:v>146.89142735632902</c:v>
                </c:pt>
                <c:pt idx="33">
                  <c:v>149.27212711416456</c:v>
                </c:pt>
                <c:pt idx="34">
                  <c:v>151.27523792321801</c:v>
                </c:pt>
                <c:pt idx="35">
                  <c:v>152.75497363111359</c:v>
                </c:pt>
                <c:pt idx="36">
                  <c:v>154.06495222491841</c:v>
                </c:pt>
                <c:pt idx="37">
                  <c:v>154.46996455338621</c:v>
                </c:pt>
                <c:pt idx="38">
                  <c:v>155.07216662930469</c:v>
                </c:pt>
                <c:pt idx="39">
                  <c:v>158.56475564930403</c:v>
                </c:pt>
                <c:pt idx="40">
                  <c:v>165.83754696785982</c:v>
                </c:pt>
                <c:pt idx="41">
                  <c:v>168.59711629301179</c:v>
                </c:pt>
                <c:pt idx="42">
                  <c:v>173.76783044957028</c:v>
                </c:pt>
                <c:pt idx="43">
                  <c:v>170.89524273386317</c:v>
                </c:pt>
                <c:pt idx="44">
                  <c:v>172.3276382063116</c:v>
                </c:pt>
                <c:pt idx="45">
                  <c:v>174.62717718126572</c:v>
                </c:pt>
                <c:pt idx="46">
                  <c:v>179.45061478458865</c:v>
                </c:pt>
                <c:pt idx="47">
                  <c:v>181.59335000788403</c:v>
                </c:pt>
                <c:pt idx="48">
                  <c:v>185.06844299631172</c:v>
                </c:pt>
                <c:pt idx="49">
                  <c:v>187.82450710254633</c:v>
                </c:pt>
                <c:pt idx="50">
                  <c:v>188.76170013219624</c:v>
                </c:pt>
                <c:pt idx="51">
                  <c:v>191.12005144930419</c:v>
                </c:pt>
                <c:pt idx="52">
                  <c:v>202.73393988094375</c:v>
                </c:pt>
                <c:pt idx="53">
                  <c:v>206.87686266255562</c:v>
                </c:pt>
                <c:pt idx="54">
                  <c:v>208.92197583434026</c:v>
                </c:pt>
                <c:pt idx="55">
                  <c:v>208.46672932000914</c:v>
                </c:pt>
                <c:pt idx="56">
                  <c:v>212.59617486758268</c:v>
                </c:pt>
                <c:pt idx="57">
                  <c:v>215.34836599813482</c:v>
                </c:pt>
                <c:pt idx="58">
                  <c:v>215.70816304213304</c:v>
                </c:pt>
                <c:pt idx="59">
                  <c:v>219.33664484846119</c:v>
                </c:pt>
                <c:pt idx="60">
                  <c:v>213.51375846371462</c:v>
                </c:pt>
                <c:pt idx="61">
                  <c:v>208.61960956532849</c:v>
                </c:pt>
                <c:pt idx="62">
                  <c:v>211.55163808065041</c:v>
                </c:pt>
                <c:pt idx="63">
                  <c:v>213.86205711352483</c:v>
                </c:pt>
                <c:pt idx="64">
                  <c:v>217.7998079350082</c:v>
                </c:pt>
                <c:pt idx="65">
                  <c:v>211.37768968037335</c:v>
                </c:pt>
                <c:pt idx="66">
                  <c:v>213.31098642944912</c:v>
                </c:pt>
                <c:pt idx="67">
                  <c:v>209.52468971568709</c:v>
                </c:pt>
                <c:pt idx="68">
                  <c:v>202.89139705281616</c:v>
                </c:pt>
                <c:pt idx="69">
                  <c:v>202.7341457056616</c:v>
                </c:pt>
                <c:pt idx="70">
                  <c:v>203.7244386745792</c:v>
                </c:pt>
                <c:pt idx="71">
                  <c:v>206.61186327970196</c:v>
                </c:pt>
                <c:pt idx="72">
                  <c:v>205.32811237302536</c:v>
                </c:pt>
                <c:pt idx="73">
                  <c:v>199.28743572606405</c:v>
                </c:pt>
                <c:pt idx="74">
                  <c:v>202.64047109165446</c:v>
                </c:pt>
                <c:pt idx="75">
                  <c:v>205.86931451331557</c:v>
                </c:pt>
                <c:pt idx="76">
                  <c:v>208.97604725082823</c:v>
                </c:pt>
                <c:pt idx="77">
                  <c:v>214.64677385823342</c:v>
                </c:pt>
                <c:pt idx="78">
                  <c:v>217.78643450261731</c:v>
                </c:pt>
                <c:pt idx="79">
                  <c:v>222.10894642391946</c:v>
                </c:pt>
                <c:pt idx="80">
                  <c:v>226.93665385178292</c:v>
                </c:pt>
                <c:pt idx="81">
                  <c:v>226.83012844597678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CH!$O$57:$O$91</c:f>
              <c:numCache>
                <c:formatCode>0.0</c:formatCode>
                <c:ptCount val="35"/>
                <c:pt idx="0">
                  <c:v>100</c:v>
                </c:pt>
                <c:pt idx="1">
                  <c:v>102.95517751400018</c:v>
                </c:pt>
                <c:pt idx="2">
                  <c:v>99.62245056791123</c:v>
                </c:pt>
                <c:pt idx="3">
                  <c:v>107.74319263275854</c:v>
                </c:pt>
                <c:pt idx="4">
                  <c:v>114.23770417578606</c:v>
                </c:pt>
                <c:pt idx="5">
                  <c:v>123.74903320611527</c:v>
                </c:pt>
                <c:pt idx="6">
                  <c:v>121.66389363505279</c:v>
                </c:pt>
                <c:pt idx="7">
                  <c:v>124.0545402336209</c:v>
                </c:pt>
                <c:pt idx="8">
                  <c:v>121.60384112410811</c:v>
                </c:pt>
                <c:pt idx="9">
                  <c:v>124.41542862852093</c:v>
                </c:pt>
                <c:pt idx="10">
                  <c:v>121.61907941484375</c:v>
                </c:pt>
                <c:pt idx="11">
                  <c:v>117.36618555376168</c:v>
                </c:pt>
                <c:pt idx="12">
                  <c:v>110.70910585315892</c:v>
                </c:pt>
                <c:pt idx="13">
                  <c:v>105.32625750970124</c:v>
                </c:pt>
                <c:pt idx="14">
                  <c:v>101.85302947618271</c:v>
                </c:pt>
                <c:pt idx="15">
                  <c:v>101.42648617917204</c:v>
                </c:pt>
                <c:pt idx="16">
                  <c:v>100.97690522394336</c:v>
                </c:pt>
                <c:pt idx="17">
                  <c:v>101.45027107967559</c:v>
                </c:pt>
                <c:pt idx="18">
                  <c:v>105.0776611373341</c:v>
                </c:pt>
                <c:pt idx="19">
                  <c:v>109.94716735027028</c:v>
                </c:pt>
                <c:pt idx="20">
                  <c:v>115.13863831968524</c:v>
                </c:pt>
                <c:pt idx="21">
                  <c:v>120.84702065092949</c:v>
                </c:pt>
                <c:pt idx="22">
                  <c:v>129.18411483360126</c:v>
                </c:pt>
                <c:pt idx="23">
                  <c:v>138.81214701698298</c:v>
                </c:pt>
                <c:pt idx="24">
                  <c:v>144.50616473862854</c:v>
                </c:pt>
                <c:pt idx="25">
                  <c:v>154.90511246584916</c:v>
                </c:pt>
                <c:pt idx="26">
                  <c:v>160.64325888593117</c:v>
                </c:pt>
                <c:pt idx="27">
                  <c:v>168.62923036964284</c:v>
                </c:pt>
                <c:pt idx="28">
                  <c:v>187.83231485756258</c:v>
                </c:pt>
                <c:pt idx="29">
                  <c:v>194.85682201721727</c:v>
                </c:pt>
                <c:pt idx="30">
                  <c:v>192.83996556004212</c:v>
                </c:pt>
                <c:pt idx="31">
                  <c:v>207.96921848669783</c:v>
                </c:pt>
                <c:pt idx="32">
                  <c:v>205.86432776871965</c:v>
                </c:pt>
                <c:pt idx="33">
                  <c:v>215.07265637625133</c:v>
                </c:pt>
                <c:pt idx="34">
                  <c:v>220.0915523078267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C-4907-A57E-767A4BE1D51F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CH!$Q$57:$Q$91</c:f>
              <c:numCache>
                <c:formatCode>0.0</c:formatCode>
                <c:ptCount val="35"/>
                <c:pt idx="0">
                  <c:v>100</c:v>
                </c:pt>
                <c:pt idx="1">
                  <c:v>106.12963497481761</c:v>
                </c:pt>
                <c:pt idx="2">
                  <c:v>107.95573433493668</c:v>
                </c:pt>
                <c:pt idx="3">
                  <c:v>119.65394802383149</c:v>
                </c:pt>
                <c:pt idx="4">
                  <c:v>125.50405290090245</c:v>
                </c:pt>
                <c:pt idx="5">
                  <c:v>129.67727885495461</c:v>
                </c:pt>
                <c:pt idx="6">
                  <c:v>130.07282418443674</c:v>
                </c:pt>
                <c:pt idx="7">
                  <c:v>133.95430982881174</c:v>
                </c:pt>
                <c:pt idx="8">
                  <c:v>130.04259850578111</c:v>
                </c:pt>
                <c:pt idx="9">
                  <c:v>130.64517448340479</c:v>
                </c:pt>
                <c:pt idx="10">
                  <c:v>128.09866136120084</c:v>
                </c:pt>
                <c:pt idx="11">
                  <c:v>125.1518925675451</c:v>
                </c:pt>
                <c:pt idx="12">
                  <c:v>123.00402877418325</c:v>
                </c:pt>
                <c:pt idx="13">
                  <c:v>117.65986537718176</c:v>
                </c:pt>
                <c:pt idx="14">
                  <c:v>113.26533655383648</c:v>
                </c:pt>
                <c:pt idx="15">
                  <c:v>114.42988919531194</c:v>
                </c:pt>
                <c:pt idx="16">
                  <c:v>116.44334930277718</c:v>
                </c:pt>
                <c:pt idx="17">
                  <c:v>118.70670046358151</c:v>
                </c:pt>
                <c:pt idx="18">
                  <c:v>123.41993164114233</c:v>
                </c:pt>
                <c:pt idx="19">
                  <c:v>129.02143885130059</c:v>
                </c:pt>
                <c:pt idx="20">
                  <c:v>134.64671502584031</c:v>
                </c:pt>
                <c:pt idx="21">
                  <c:v>142.73877090548558</c:v>
                </c:pt>
                <c:pt idx="22">
                  <c:v>152.15960851814174</c:v>
                </c:pt>
                <c:pt idx="23">
                  <c:v>160.24114505026469</c:v>
                </c:pt>
                <c:pt idx="24">
                  <c:v>166.69456918312784</c:v>
                </c:pt>
                <c:pt idx="25">
                  <c:v>186.25962355441044</c:v>
                </c:pt>
                <c:pt idx="26">
                  <c:v>194.58236231481067</c:v>
                </c:pt>
                <c:pt idx="27">
                  <c:v>206.34178156236609</c:v>
                </c:pt>
                <c:pt idx="28">
                  <c:v>227.8139879729855</c:v>
                </c:pt>
                <c:pt idx="29">
                  <c:v>236.31708213356433</c:v>
                </c:pt>
                <c:pt idx="30">
                  <c:v>238.6347931374828</c:v>
                </c:pt>
                <c:pt idx="31">
                  <c:v>238.01117572778608</c:v>
                </c:pt>
                <c:pt idx="32">
                  <c:v>228.43754210200095</c:v>
                </c:pt>
                <c:pt idx="33">
                  <c:v>244.64283922175088</c:v>
                </c:pt>
                <c:pt idx="34">
                  <c:v>250.78480350809519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C-4907-A57E-767A4BE1D51F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CH!$S$57:$S$91</c:f>
              <c:numCache>
                <c:formatCode>0.0</c:formatCode>
                <c:ptCount val="35"/>
                <c:pt idx="0">
                  <c:v>100</c:v>
                </c:pt>
                <c:pt idx="1">
                  <c:v>98.812504325169243</c:v>
                </c:pt>
                <c:pt idx="2">
                  <c:v>97.024977781592398</c:v>
                </c:pt>
                <c:pt idx="3">
                  <c:v>113.04667371777239</c:v>
                </c:pt>
                <c:pt idx="4">
                  <c:v>128.47468289959235</c:v>
                </c:pt>
                <c:pt idx="5">
                  <c:v>125.30067509971217</c:v>
                </c:pt>
                <c:pt idx="6">
                  <c:v>111.42182536317027</c:v>
                </c:pt>
                <c:pt idx="7">
                  <c:v>125.28226488966772</c:v>
                </c:pt>
                <c:pt idx="8">
                  <c:v>126.42804096540414</c:v>
                </c:pt>
                <c:pt idx="9">
                  <c:v>126.13723806097251</c:v>
                </c:pt>
                <c:pt idx="10">
                  <c:v>117.21650912302297</c:v>
                </c:pt>
                <c:pt idx="11">
                  <c:v>112.20452986319518</c:v>
                </c:pt>
                <c:pt idx="12">
                  <c:v>109.86581203985352</c:v>
                </c:pt>
                <c:pt idx="13">
                  <c:v>110.02605067147823</c:v>
                </c:pt>
                <c:pt idx="14">
                  <c:v>106.69987628364591</c:v>
                </c:pt>
                <c:pt idx="15">
                  <c:v>111.23577389705271</c:v>
                </c:pt>
                <c:pt idx="16">
                  <c:v>114.15818110123426</c:v>
                </c:pt>
                <c:pt idx="17">
                  <c:v>116.94294949028834</c:v>
                </c:pt>
                <c:pt idx="18">
                  <c:v>122.01618437809402</c:v>
                </c:pt>
                <c:pt idx="19">
                  <c:v>126.83078402657122</c:v>
                </c:pt>
                <c:pt idx="20">
                  <c:v>143.23655174895345</c:v>
                </c:pt>
                <c:pt idx="21">
                  <c:v>157.24115678755436</c:v>
                </c:pt>
                <c:pt idx="22">
                  <c:v>166.84806153868112</c:v>
                </c:pt>
                <c:pt idx="23">
                  <c:v>175.34573507540105</c:v>
                </c:pt>
                <c:pt idx="24">
                  <c:v>181.16708979523042</c:v>
                </c:pt>
                <c:pt idx="25">
                  <c:v>195.29028935541686</c:v>
                </c:pt>
                <c:pt idx="26">
                  <c:v>203.53584665754977</c:v>
                </c:pt>
                <c:pt idx="27">
                  <c:v>217.39724715034745</c:v>
                </c:pt>
                <c:pt idx="28">
                  <c:v>237.34694977836983</c:v>
                </c:pt>
                <c:pt idx="29">
                  <c:v>249.04873602780194</c:v>
                </c:pt>
                <c:pt idx="30">
                  <c:v>239.32527431436498</c:v>
                </c:pt>
                <c:pt idx="31">
                  <c:v>238.20194119416163</c:v>
                </c:pt>
                <c:pt idx="32">
                  <c:v>225.95706420580237</c:v>
                </c:pt>
                <c:pt idx="33">
                  <c:v>209.85680183554524</c:v>
                </c:pt>
                <c:pt idx="34">
                  <c:v>231.80474768298973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C-4907-A57E-767A4BE1D51F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CH!$U$57:$U$91</c:f>
              <c:numCache>
                <c:formatCode>0.0</c:formatCode>
                <c:ptCount val="35"/>
                <c:pt idx="0">
                  <c:v>100</c:v>
                </c:pt>
                <c:pt idx="1">
                  <c:v>102.0701563767438</c:v>
                </c:pt>
                <c:pt idx="2">
                  <c:v>101.41310765895997</c:v>
                </c:pt>
                <c:pt idx="3">
                  <c:v>114.78357802781296</c:v>
                </c:pt>
                <c:pt idx="4">
                  <c:v>125.47976468246658</c:v>
                </c:pt>
                <c:pt idx="5">
                  <c:v>126.71244046078323</c:v>
                </c:pt>
                <c:pt idx="6">
                  <c:v>119.68313895207538</c:v>
                </c:pt>
                <c:pt idx="7">
                  <c:v>128.32561023458095</c:v>
                </c:pt>
                <c:pt idx="8">
                  <c:v>127.12209415304443</c:v>
                </c:pt>
                <c:pt idx="9">
                  <c:v>127.57490296348348</c:v>
                </c:pt>
                <c:pt idx="10">
                  <c:v>121.82710788366839</c:v>
                </c:pt>
                <c:pt idx="11">
                  <c:v>117.67994522412172</c:v>
                </c:pt>
                <c:pt idx="12">
                  <c:v>114.83659003963712</c:v>
                </c:pt>
                <c:pt idx="13">
                  <c:v>112.22297711850682</c:v>
                </c:pt>
                <c:pt idx="14">
                  <c:v>108.48214254442009</c:v>
                </c:pt>
                <c:pt idx="15">
                  <c:v>111.11032608042861</c:v>
                </c:pt>
                <c:pt idx="16">
                  <c:v>113.24745356967922</c:v>
                </c:pt>
                <c:pt idx="17">
                  <c:v>115.53152101714808</c:v>
                </c:pt>
                <c:pt idx="18">
                  <c:v>120.27903889186872</c:v>
                </c:pt>
                <c:pt idx="19">
                  <c:v>125.39194684905424</c:v>
                </c:pt>
                <c:pt idx="20">
                  <c:v>136.31737412970745</c:v>
                </c:pt>
                <c:pt idx="21">
                  <c:v>147.03047368555619</c:v>
                </c:pt>
                <c:pt idx="22">
                  <c:v>156.39943044334029</c:v>
                </c:pt>
                <c:pt idx="23">
                  <c:v>164.89378449676241</c:v>
                </c:pt>
                <c:pt idx="24">
                  <c:v>170.93191391988168</c:v>
                </c:pt>
                <c:pt idx="25">
                  <c:v>186.5714076757917</c:v>
                </c:pt>
                <c:pt idx="26">
                  <c:v>194.51151426679607</c:v>
                </c:pt>
                <c:pt idx="27">
                  <c:v>206.81299350310391</c:v>
                </c:pt>
                <c:pt idx="28">
                  <c:v>227.20508995692782</c:v>
                </c:pt>
                <c:pt idx="29">
                  <c:v>237.09273196772713</c:v>
                </c:pt>
                <c:pt idx="30">
                  <c:v>232.8502072249326</c:v>
                </c:pt>
                <c:pt idx="31">
                  <c:v>234.07720075629445</c:v>
                </c:pt>
                <c:pt idx="32">
                  <c:v>224.17266588883771</c:v>
                </c:pt>
                <c:pt idx="33">
                  <c:v>223.39337916267104</c:v>
                </c:pt>
                <c:pt idx="34">
                  <c:v>237.23802607706568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0C-4907-A57E-767A4BE1D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0672"/>
        <c:axId val="1"/>
      </c:lineChart>
      <c:catAx>
        <c:axId val="2315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0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FPRE_REG!$C$57:$C$138</c:f>
              <c:strCache>
                <c:ptCount val="8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</c:strCache>
            </c:strRef>
          </c:cat>
          <c:val>
            <c:numRef>
              <c:f>FPRE_REG!$E$57:$E$138</c:f>
              <c:numCache>
                <c:formatCode>0.0</c:formatCode>
                <c:ptCount val="82"/>
                <c:pt idx="0">
                  <c:v>100</c:v>
                </c:pt>
                <c:pt idx="1">
                  <c:v>100.81069704401591</c:v>
                </c:pt>
                <c:pt idx="2">
                  <c:v>100.08444810895168</c:v>
                </c:pt>
                <c:pt idx="3">
                  <c:v>97.34888083369087</c:v>
                </c:pt>
                <c:pt idx="4">
                  <c:v>97.709821167246048</c:v>
                </c:pt>
                <c:pt idx="5">
                  <c:v>98.653186044061755</c:v>
                </c:pt>
                <c:pt idx="6">
                  <c:v>98.906240245644099</c:v>
                </c:pt>
                <c:pt idx="7">
                  <c:v>98.979214388178406</c:v>
                </c:pt>
                <c:pt idx="8">
                  <c:v>98.839524671777298</c:v>
                </c:pt>
                <c:pt idx="9">
                  <c:v>98.51241972484452</c:v>
                </c:pt>
                <c:pt idx="10">
                  <c:v>98.722688944813271</c:v>
                </c:pt>
                <c:pt idx="11">
                  <c:v>99.322129103671216</c:v>
                </c:pt>
                <c:pt idx="12">
                  <c:v>101.88600606625488</c:v>
                </c:pt>
                <c:pt idx="13">
                  <c:v>102.52936462475992</c:v>
                </c:pt>
                <c:pt idx="14">
                  <c:v>104.26685873676618</c:v>
                </c:pt>
                <c:pt idx="15">
                  <c:v>104.65197466700505</c:v>
                </c:pt>
                <c:pt idx="16">
                  <c:v>107.33177730780375</c:v>
                </c:pt>
                <c:pt idx="17">
                  <c:v>106.68247560599666</c:v>
                </c:pt>
                <c:pt idx="18">
                  <c:v>107.45227516566929</c:v>
                </c:pt>
                <c:pt idx="19">
                  <c:v>107.02682009014615</c:v>
                </c:pt>
                <c:pt idx="20">
                  <c:v>109.30349509526019</c:v>
                </c:pt>
                <c:pt idx="21">
                  <c:v>109.81099831285243</c:v>
                </c:pt>
                <c:pt idx="22">
                  <c:v>111.49692877000248</c:v>
                </c:pt>
                <c:pt idx="23">
                  <c:v>111.25376856867241</c:v>
                </c:pt>
                <c:pt idx="24">
                  <c:v>111.8646099234906</c:v>
                </c:pt>
                <c:pt idx="25">
                  <c:v>113.89699762042046</c:v>
                </c:pt>
                <c:pt idx="26">
                  <c:v>114.69712554232794</c:v>
                </c:pt>
                <c:pt idx="27">
                  <c:v>117.42215391265948</c:v>
                </c:pt>
                <c:pt idx="28">
                  <c:v>119.04562179751139</c:v>
                </c:pt>
                <c:pt idx="29">
                  <c:v>120.57803861019416</c:v>
                </c:pt>
                <c:pt idx="30">
                  <c:v>120.46887497868393</c:v>
                </c:pt>
                <c:pt idx="31">
                  <c:v>122.3646836070468</c:v>
                </c:pt>
                <c:pt idx="32">
                  <c:v>126.26119607690794</c:v>
                </c:pt>
                <c:pt idx="33">
                  <c:v>129.64696771258727</c:v>
                </c:pt>
                <c:pt idx="34">
                  <c:v>133.45105778565264</c:v>
                </c:pt>
                <c:pt idx="35">
                  <c:v>134.59571472248101</c:v>
                </c:pt>
                <c:pt idx="36">
                  <c:v>139.63033140147471</c:v>
                </c:pt>
                <c:pt idx="37">
                  <c:v>136.98899428097789</c:v>
                </c:pt>
                <c:pt idx="38">
                  <c:v>136.88517765091376</c:v>
                </c:pt>
                <c:pt idx="39">
                  <c:v>138.01427307606198</c:v>
                </c:pt>
                <c:pt idx="40">
                  <c:v>140.53966219160367</c:v>
                </c:pt>
                <c:pt idx="41">
                  <c:v>143.45466251116227</c:v>
                </c:pt>
                <c:pt idx="42">
                  <c:v>153.39250581215938</c:v>
                </c:pt>
                <c:pt idx="43">
                  <c:v>148.26523948885787</c:v>
                </c:pt>
                <c:pt idx="44">
                  <c:v>148.74695146017351</c:v>
                </c:pt>
                <c:pt idx="45">
                  <c:v>149.45938007428995</c:v>
                </c:pt>
                <c:pt idx="46">
                  <c:v>151.84964185478145</c:v>
                </c:pt>
                <c:pt idx="47">
                  <c:v>151.87471419722152</c:v>
                </c:pt>
                <c:pt idx="48">
                  <c:v>155.14900634719069</c:v>
                </c:pt>
                <c:pt idx="49">
                  <c:v>156.89170423669083</c:v>
                </c:pt>
                <c:pt idx="50">
                  <c:v>158.28459916592993</c:v>
                </c:pt>
                <c:pt idx="51">
                  <c:v>161.9161053340174</c:v>
                </c:pt>
                <c:pt idx="52">
                  <c:v>171.44069472358044</c:v>
                </c:pt>
                <c:pt idx="53">
                  <c:v>175.10345698299514</c:v>
                </c:pt>
                <c:pt idx="54">
                  <c:v>174.88367117971876</c:v>
                </c:pt>
                <c:pt idx="55">
                  <c:v>179.4901434766314</c:v>
                </c:pt>
                <c:pt idx="56">
                  <c:v>185.69819371742869</c:v>
                </c:pt>
                <c:pt idx="57">
                  <c:v>183.01863445083194</c:v>
                </c:pt>
                <c:pt idx="58">
                  <c:v>182.59384797985797</c:v>
                </c:pt>
                <c:pt idx="59">
                  <c:v>180.2860230725272</c:v>
                </c:pt>
                <c:pt idx="60">
                  <c:v>183.26465908925104</c:v>
                </c:pt>
                <c:pt idx="61">
                  <c:v>178.20612330362115</c:v>
                </c:pt>
                <c:pt idx="62">
                  <c:v>182.51614656353945</c:v>
                </c:pt>
                <c:pt idx="63">
                  <c:v>182.82277152061738</c:v>
                </c:pt>
                <c:pt idx="64">
                  <c:v>192.24400958107157</c:v>
                </c:pt>
                <c:pt idx="65">
                  <c:v>194.56570631753783</c:v>
                </c:pt>
                <c:pt idx="66">
                  <c:v>201.1914477847275</c:v>
                </c:pt>
                <c:pt idx="67">
                  <c:v>200.82812850032136</c:v>
                </c:pt>
                <c:pt idx="68">
                  <c:v>195.98038092876934</c:v>
                </c:pt>
                <c:pt idx="69">
                  <c:v>197.52579950088219</c:v>
                </c:pt>
                <c:pt idx="70">
                  <c:v>201.35158801812852</c:v>
                </c:pt>
                <c:pt idx="71">
                  <c:v>209.21299173754889</c:v>
                </c:pt>
                <c:pt idx="72">
                  <c:v>212.50338823981249</c:v>
                </c:pt>
                <c:pt idx="73">
                  <c:v>215.57703309690854</c:v>
                </c:pt>
                <c:pt idx="74">
                  <c:v>218.25510364664379</c:v>
                </c:pt>
                <c:pt idx="75">
                  <c:v>215.12162622183695</c:v>
                </c:pt>
                <c:pt idx="76">
                  <c:v>219.14866972760311</c:v>
                </c:pt>
                <c:pt idx="77">
                  <c:v>223.59712867040011</c:v>
                </c:pt>
                <c:pt idx="78">
                  <c:v>222.66094127659599</c:v>
                </c:pt>
                <c:pt idx="79">
                  <c:v>225.70821686631027</c:v>
                </c:pt>
                <c:pt idx="80">
                  <c:v>225.65038283033948</c:v>
                </c:pt>
                <c:pt idx="81">
                  <c:v>230.41138724139935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FPRE_REG!$C$57:$C$138</c:f>
              <c:strCache>
                <c:ptCount val="8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</c:strCache>
            </c:strRef>
          </c:cat>
          <c:val>
            <c:numRef>
              <c:f>FPRE_REG!$G$57:$G$138</c:f>
              <c:numCache>
                <c:formatCode>0.0</c:formatCode>
                <c:ptCount val="82"/>
                <c:pt idx="0">
                  <c:v>100</c:v>
                </c:pt>
                <c:pt idx="1">
                  <c:v>101.60688861220717</c:v>
                </c:pt>
                <c:pt idx="2">
                  <c:v>101.5593245069512</c:v>
                </c:pt>
                <c:pt idx="3">
                  <c:v>99.976169060525748</c:v>
                </c:pt>
                <c:pt idx="4">
                  <c:v>100.6342624377601</c:v>
                </c:pt>
                <c:pt idx="5">
                  <c:v>102.1640270123529</c:v>
                </c:pt>
                <c:pt idx="6">
                  <c:v>102.42293144564978</c:v>
                </c:pt>
                <c:pt idx="7">
                  <c:v>102.85392078707125</c:v>
                </c:pt>
                <c:pt idx="8">
                  <c:v>103.43393045016465</c:v>
                </c:pt>
                <c:pt idx="9">
                  <c:v>103.26026988782611</c:v>
                </c:pt>
                <c:pt idx="10">
                  <c:v>103.56602186367722</c:v>
                </c:pt>
                <c:pt idx="11">
                  <c:v>104.22372111564144</c:v>
                </c:pt>
                <c:pt idx="12">
                  <c:v>106.87123555305324</c:v>
                </c:pt>
                <c:pt idx="13">
                  <c:v>107.7773213777871</c:v>
                </c:pt>
                <c:pt idx="14">
                  <c:v>109.81933723321747</c:v>
                </c:pt>
                <c:pt idx="15">
                  <c:v>110.61482953736603</c:v>
                </c:pt>
                <c:pt idx="16">
                  <c:v>113.1061254132004</c:v>
                </c:pt>
                <c:pt idx="17">
                  <c:v>112.50220359145912</c:v>
                </c:pt>
                <c:pt idx="18">
                  <c:v>113.16736455419996</c:v>
                </c:pt>
                <c:pt idx="19">
                  <c:v>113.02716465628986</c:v>
                </c:pt>
                <c:pt idx="20">
                  <c:v>114.9884666704781</c:v>
                </c:pt>
                <c:pt idx="21">
                  <c:v>115.40119145441179</c:v>
                </c:pt>
                <c:pt idx="22">
                  <c:v>116.83907211808284</c:v>
                </c:pt>
                <c:pt idx="23">
                  <c:v>116.93722976675578</c:v>
                </c:pt>
                <c:pt idx="24">
                  <c:v>118.17814530980711</c:v>
                </c:pt>
                <c:pt idx="25">
                  <c:v>121.26366675235293</c:v>
                </c:pt>
                <c:pt idx="26">
                  <c:v>122.17285566817932</c:v>
                </c:pt>
                <c:pt idx="27">
                  <c:v>124.49791607136032</c:v>
                </c:pt>
                <c:pt idx="28">
                  <c:v>126.42880116598457</c:v>
                </c:pt>
                <c:pt idx="29">
                  <c:v>127.51800968929456</c:v>
                </c:pt>
                <c:pt idx="30">
                  <c:v>127.22161888929236</c:v>
                </c:pt>
                <c:pt idx="31">
                  <c:v>129.19817069254938</c:v>
                </c:pt>
                <c:pt idx="32">
                  <c:v>132.44011219171921</c:v>
                </c:pt>
                <c:pt idx="33">
                  <c:v>134.37049291487435</c:v>
                </c:pt>
                <c:pt idx="34">
                  <c:v>136.29869153117892</c:v>
                </c:pt>
                <c:pt idx="35">
                  <c:v>135.96527160110315</c:v>
                </c:pt>
                <c:pt idx="36">
                  <c:v>141.23002745436474</c:v>
                </c:pt>
                <c:pt idx="37">
                  <c:v>139.64824220255892</c:v>
                </c:pt>
                <c:pt idx="38">
                  <c:v>141.17442314815841</c:v>
                </c:pt>
                <c:pt idx="39">
                  <c:v>143.94676343098268</c:v>
                </c:pt>
                <c:pt idx="40">
                  <c:v>150.79844653289805</c:v>
                </c:pt>
                <c:pt idx="41">
                  <c:v>154.27025112268038</c:v>
                </c:pt>
                <c:pt idx="42">
                  <c:v>164.63807204466278</c:v>
                </c:pt>
                <c:pt idx="43">
                  <c:v>159.02477499904711</c:v>
                </c:pt>
                <c:pt idx="44">
                  <c:v>159.6945857924957</c:v>
                </c:pt>
                <c:pt idx="45">
                  <c:v>161.10911406154926</c:v>
                </c:pt>
                <c:pt idx="46">
                  <c:v>164.96579813573965</c:v>
                </c:pt>
                <c:pt idx="47">
                  <c:v>164.01156325696235</c:v>
                </c:pt>
                <c:pt idx="48">
                  <c:v>166.69129767103158</c:v>
                </c:pt>
                <c:pt idx="49">
                  <c:v>169.42385874800993</c:v>
                </c:pt>
                <c:pt idx="50">
                  <c:v>174.03578461691646</c:v>
                </c:pt>
                <c:pt idx="51">
                  <c:v>180.20939524464538</c:v>
                </c:pt>
                <c:pt idx="52">
                  <c:v>186.55723619288494</c:v>
                </c:pt>
                <c:pt idx="53">
                  <c:v>189.90740183441977</c:v>
                </c:pt>
                <c:pt idx="54">
                  <c:v>188.29495916666554</c:v>
                </c:pt>
                <c:pt idx="55">
                  <c:v>192.6168889653313</c:v>
                </c:pt>
                <c:pt idx="56">
                  <c:v>199.71983579897977</c:v>
                </c:pt>
                <c:pt idx="57">
                  <c:v>196.54296344317257</c:v>
                </c:pt>
                <c:pt idx="58">
                  <c:v>198.49940035332398</c:v>
                </c:pt>
                <c:pt idx="59">
                  <c:v>199.07178360236196</c:v>
                </c:pt>
                <c:pt idx="60">
                  <c:v>201.11859579239183</c:v>
                </c:pt>
                <c:pt idx="61">
                  <c:v>201.87328647665854</c:v>
                </c:pt>
                <c:pt idx="62">
                  <c:v>202.97527078019871</c:v>
                </c:pt>
                <c:pt idx="63">
                  <c:v>202.09635013720256</c:v>
                </c:pt>
                <c:pt idx="64">
                  <c:v>207.61143051535683</c:v>
                </c:pt>
                <c:pt idx="65">
                  <c:v>200.56280551804576</c:v>
                </c:pt>
                <c:pt idx="66">
                  <c:v>201.97892783999819</c:v>
                </c:pt>
                <c:pt idx="67">
                  <c:v>201.08222258430706</c:v>
                </c:pt>
                <c:pt idx="68">
                  <c:v>193.86141371050698</c:v>
                </c:pt>
                <c:pt idx="69">
                  <c:v>195.4036272628492</c:v>
                </c:pt>
                <c:pt idx="70">
                  <c:v>202.18162948731026</c:v>
                </c:pt>
                <c:pt idx="71">
                  <c:v>210.89058035471194</c:v>
                </c:pt>
                <c:pt idx="72">
                  <c:v>217.40478573624543</c:v>
                </c:pt>
                <c:pt idx="73">
                  <c:v>220.60665488982866</c:v>
                </c:pt>
                <c:pt idx="74">
                  <c:v>220.67412217350847</c:v>
                </c:pt>
                <c:pt idx="75">
                  <c:v>218.40168252160134</c:v>
                </c:pt>
                <c:pt idx="76">
                  <c:v>221.04225548839054</c:v>
                </c:pt>
                <c:pt idx="77">
                  <c:v>228.73919802156649</c:v>
                </c:pt>
                <c:pt idx="78">
                  <c:v>228.77897945434174</c:v>
                </c:pt>
                <c:pt idx="79">
                  <c:v>232.7102405103918</c:v>
                </c:pt>
                <c:pt idx="80">
                  <c:v>231.52514035309926</c:v>
                </c:pt>
                <c:pt idx="81">
                  <c:v>238.75472952239193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FPRE_REG!$C$57:$C$138</c:f>
              <c:strCache>
                <c:ptCount val="8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</c:strCache>
            </c:strRef>
          </c:cat>
          <c:val>
            <c:numRef>
              <c:f>FPRE_REG!$I$57:$I$138</c:f>
              <c:numCache>
                <c:formatCode>0.0</c:formatCode>
                <c:ptCount val="82"/>
                <c:pt idx="0">
                  <c:v>100</c:v>
                </c:pt>
                <c:pt idx="1">
                  <c:v>102.08735890616043</c:v>
                </c:pt>
                <c:pt idx="2">
                  <c:v>102.17584639469848</c:v>
                </c:pt>
                <c:pt idx="3">
                  <c:v>100.66070550658783</c:v>
                </c:pt>
                <c:pt idx="4">
                  <c:v>101.36443295210825</c:v>
                </c:pt>
                <c:pt idx="5">
                  <c:v>103.28049445873097</c:v>
                </c:pt>
                <c:pt idx="6">
                  <c:v>104.08574737044667</c:v>
                </c:pt>
                <c:pt idx="7">
                  <c:v>105.53671337055665</c:v>
                </c:pt>
                <c:pt idx="8">
                  <c:v>105.60718303705865</c:v>
                </c:pt>
                <c:pt idx="9">
                  <c:v>105.67714317469697</c:v>
                </c:pt>
                <c:pt idx="10">
                  <c:v>106.11069433989742</c:v>
                </c:pt>
                <c:pt idx="11">
                  <c:v>106.7808894279179</c:v>
                </c:pt>
                <c:pt idx="12">
                  <c:v>110.42326731725937</c:v>
                </c:pt>
                <c:pt idx="13">
                  <c:v>111.65461725403941</c:v>
                </c:pt>
                <c:pt idx="14">
                  <c:v>112.6866581232362</c:v>
                </c:pt>
                <c:pt idx="15">
                  <c:v>112.85814410325034</c:v>
                </c:pt>
                <c:pt idx="16">
                  <c:v>114.22892528152953</c:v>
                </c:pt>
                <c:pt idx="17">
                  <c:v>113.73792460423881</c:v>
                </c:pt>
                <c:pt idx="18">
                  <c:v>116.25060936804137</c:v>
                </c:pt>
                <c:pt idx="19">
                  <c:v>118.94820557747173</c:v>
                </c:pt>
                <c:pt idx="20">
                  <c:v>122.85496965127251</c:v>
                </c:pt>
                <c:pt idx="21">
                  <c:v>127.16320731148191</c:v>
                </c:pt>
                <c:pt idx="22">
                  <c:v>131.7960866139081</c:v>
                </c:pt>
                <c:pt idx="23">
                  <c:v>133.39973394817184</c:v>
                </c:pt>
                <c:pt idx="24">
                  <c:v>135.17075932288719</c:v>
                </c:pt>
                <c:pt idx="25">
                  <c:v>138.76303986978195</c:v>
                </c:pt>
                <c:pt idx="26">
                  <c:v>139.99763378247582</c:v>
                </c:pt>
                <c:pt idx="27">
                  <c:v>145.2794365363446</c:v>
                </c:pt>
                <c:pt idx="28">
                  <c:v>144.97332852648773</c:v>
                </c:pt>
                <c:pt idx="29">
                  <c:v>146.55736653110691</c:v>
                </c:pt>
                <c:pt idx="30">
                  <c:v>147.38842156617977</c:v>
                </c:pt>
                <c:pt idx="31">
                  <c:v>149.7035479719014</c:v>
                </c:pt>
                <c:pt idx="32">
                  <c:v>152.27343203712957</c:v>
                </c:pt>
                <c:pt idx="33">
                  <c:v>154.81662180132398</c:v>
                </c:pt>
                <c:pt idx="34">
                  <c:v>159.03599521411354</c:v>
                </c:pt>
                <c:pt idx="35">
                  <c:v>159.66710546695083</c:v>
                </c:pt>
                <c:pt idx="36">
                  <c:v>166.05594578601568</c:v>
                </c:pt>
                <c:pt idx="37">
                  <c:v>162.58371277905241</c:v>
                </c:pt>
                <c:pt idx="38">
                  <c:v>163.14772845491044</c:v>
                </c:pt>
                <c:pt idx="39">
                  <c:v>164.78670490052937</c:v>
                </c:pt>
                <c:pt idx="40">
                  <c:v>171.2056509511232</c:v>
                </c:pt>
                <c:pt idx="41">
                  <c:v>177.66767770093733</c:v>
                </c:pt>
                <c:pt idx="42">
                  <c:v>177.89353232852804</c:v>
                </c:pt>
                <c:pt idx="43">
                  <c:v>174.01593874582474</c:v>
                </c:pt>
                <c:pt idx="44">
                  <c:v>174.6358824811563</c:v>
                </c:pt>
                <c:pt idx="45">
                  <c:v>176.35942527152486</c:v>
                </c:pt>
                <c:pt idx="46">
                  <c:v>183.53556097922754</c:v>
                </c:pt>
                <c:pt idx="47">
                  <c:v>188.94721260371355</c:v>
                </c:pt>
                <c:pt idx="48">
                  <c:v>193.02693882284237</c:v>
                </c:pt>
                <c:pt idx="49">
                  <c:v>194.92088133527554</c:v>
                </c:pt>
                <c:pt idx="50">
                  <c:v>193.36425544179087</c:v>
                </c:pt>
                <c:pt idx="51">
                  <c:v>194.7824850283142</c:v>
                </c:pt>
                <c:pt idx="52">
                  <c:v>202.76528224797369</c:v>
                </c:pt>
                <c:pt idx="53">
                  <c:v>208.54789293386</c:v>
                </c:pt>
                <c:pt idx="54">
                  <c:v>215.37138449051753</c:v>
                </c:pt>
                <c:pt idx="55">
                  <c:v>211.09095517000091</c:v>
                </c:pt>
                <c:pt idx="56">
                  <c:v>216.68801822231117</c:v>
                </c:pt>
                <c:pt idx="57">
                  <c:v>220.94331567134282</c:v>
                </c:pt>
                <c:pt idx="58">
                  <c:v>220.561526930643</c:v>
                </c:pt>
                <c:pt idx="59">
                  <c:v>228.82208960082687</c:v>
                </c:pt>
                <c:pt idx="60">
                  <c:v>220.61886738163076</c:v>
                </c:pt>
                <c:pt idx="61">
                  <c:v>211.5193935038055</c:v>
                </c:pt>
                <c:pt idx="62">
                  <c:v>210.94362465481723</c:v>
                </c:pt>
                <c:pt idx="63">
                  <c:v>213.37136173814392</c:v>
                </c:pt>
                <c:pt idx="64">
                  <c:v>218.38636475963514</c:v>
                </c:pt>
                <c:pt idx="65">
                  <c:v>210.99523265086452</c:v>
                </c:pt>
                <c:pt idx="66">
                  <c:v>215.16100675009079</c:v>
                </c:pt>
                <c:pt idx="67">
                  <c:v>211.75645364504092</c:v>
                </c:pt>
                <c:pt idx="68">
                  <c:v>210.93332756266437</c:v>
                </c:pt>
                <c:pt idx="69">
                  <c:v>209.53090096254505</c:v>
                </c:pt>
                <c:pt idx="70">
                  <c:v>209.21129959752932</c:v>
                </c:pt>
                <c:pt idx="71">
                  <c:v>208.18419583105663</c:v>
                </c:pt>
                <c:pt idx="72">
                  <c:v>206.49923984295521</c:v>
                </c:pt>
                <c:pt idx="73">
                  <c:v>192.2871431350344</c:v>
                </c:pt>
                <c:pt idx="74">
                  <c:v>194.42756950262705</c:v>
                </c:pt>
                <c:pt idx="75">
                  <c:v>203.7799151687974</c:v>
                </c:pt>
                <c:pt idx="76">
                  <c:v>210.91386962362489</c:v>
                </c:pt>
                <c:pt idx="77">
                  <c:v>217.96564195647545</c:v>
                </c:pt>
                <c:pt idx="78">
                  <c:v>221.56430707410979</c:v>
                </c:pt>
                <c:pt idx="79">
                  <c:v>238.78977751839318</c:v>
                </c:pt>
                <c:pt idx="80">
                  <c:v>245.85049673448393</c:v>
                </c:pt>
                <c:pt idx="81">
                  <c:v>241.52502988607276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5-43EC-A51F-2D8B0DBB93EA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FPRE_REG!$C$57:$C$138</c:f>
              <c:strCache>
                <c:ptCount val="8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</c:strCache>
            </c:strRef>
          </c:cat>
          <c:val>
            <c:numRef>
              <c:f>FPRE_REG!$K$57:$K$138</c:f>
              <c:numCache>
                <c:formatCode>0.0</c:formatCode>
                <c:ptCount val="82"/>
                <c:pt idx="0">
                  <c:v>100</c:v>
                </c:pt>
                <c:pt idx="1">
                  <c:v>101.77449690770761</c:v>
                </c:pt>
                <c:pt idx="2">
                  <c:v>101.73203010183617</c:v>
                </c:pt>
                <c:pt idx="3">
                  <c:v>100.07542078522556</c:v>
                </c:pt>
                <c:pt idx="4">
                  <c:v>100.72872681505845</c:v>
                </c:pt>
                <c:pt idx="5">
                  <c:v>102.39827073484349</c:v>
                </c:pt>
                <c:pt idx="6">
                  <c:v>102.93184080803073</c:v>
                </c:pt>
                <c:pt idx="7">
                  <c:v>103.84316026526943</c:v>
                </c:pt>
                <c:pt idx="8">
                  <c:v>104.09922938541168</c:v>
                </c:pt>
                <c:pt idx="9">
                  <c:v>104.03394572133146</c:v>
                </c:pt>
                <c:pt idx="10">
                  <c:v>104.39514937523722</c:v>
                </c:pt>
                <c:pt idx="11">
                  <c:v>105.05369773795108</c:v>
                </c:pt>
                <c:pt idx="12">
                  <c:v>108.19453783639345</c:v>
                </c:pt>
                <c:pt idx="13">
                  <c:v>109.23991227410423</c:v>
                </c:pt>
                <c:pt idx="14">
                  <c:v>110.74470943690409</c:v>
                </c:pt>
                <c:pt idx="15">
                  <c:v>111.1875131443997</c:v>
                </c:pt>
                <c:pt idx="16">
                  <c:v>113.13199101698395</c:v>
                </c:pt>
                <c:pt idx="17">
                  <c:v>112.5807094168071</c:v>
                </c:pt>
                <c:pt idx="18">
                  <c:v>114.18630515690597</c:v>
                </c:pt>
                <c:pt idx="19">
                  <c:v>115.44892749895257</c:v>
                </c:pt>
                <c:pt idx="20">
                  <c:v>118.41969594198557</c:v>
                </c:pt>
                <c:pt idx="21">
                  <c:v>120.80356868173958</c:v>
                </c:pt>
                <c:pt idx="22">
                  <c:v>123.87405296727113</c:v>
                </c:pt>
                <c:pt idx="23">
                  <c:v>124.69866919402138</c:v>
                </c:pt>
                <c:pt idx="24">
                  <c:v>126.14772482792176</c:v>
                </c:pt>
                <c:pt idx="25">
                  <c:v>129.39008089298565</c:v>
                </c:pt>
                <c:pt idx="26">
                  <c:v>130.45299243650496</c:v>
                </c:pt>
                <c:pt idx="27">
                  <c:v>134.30483912825849</c:v>
                </c:pt>
                <c:pt idx="28">
                  <c:v>135.08014830077636</c:v>
                </c:pt>
                <c:pt idx="29">
                  <c:v>136.46004385937519</c:v>
                </c:pt>
                <c:pt idx="30">
                  <c:v>136.74908199783951</c:v>
                </c:pt>
                <c:pt idx="31">
                  <c:v>138.88863720312349</c:v>
                </c:pt>
                <c:pt idx="32">
                  <c:v>141.8532249502492</c:v>
                </c:pt>
                <c:pt idx="33">
                  <c:v>144.2283304142608</c:v>
                </c:pt>
                <c:pt idx="34">
                  <c:v>147.48600179116485</c:v>
                </c:pt>
                <c:pt idx="35">
                  <c:v>147.7765997450183</c:v>
                </c:pt>
                <c:pt idx="36">
                  <c:v>153.58608045965511</c:v>
                </c:pt>
                <c:pt idx="37">
                  <c:v>150.95298344559376</c:v>
                </c:pt>
                <c:pt idx="38">
                  <c:v>151.8421378959525</c:v>
                </c:pt>
                <c:pt idx="39">
                  <c:v>153.8899755122425</c:v>
                </c:pt>
                <c:pt idx="40">
                  <c:v>160.11930094833372</c:v>
                </c:pt>
                <c:pt idx="41">
                  <c:v>165.0453280008073</c:v>
                </c:pt>
                <c:pt idx="42">
                  <c:v>170.26414037402114</c:v>
                </c:pt>
                <c:pt idx="43">
                  <c:v>165.57059915301281</c:v>
                </c:pt>
                <c:pt idx="44">
                  <c:v>166.19770895670902</c:v>
                </c:pt>
                <c:pt idx="45">
                  <c:v>167.70227268480903</c:v>
                </c:pt>
                <c:pt idx="46">
                  <c:v>173.09400101787392</c:v>
                </c:pt>
                <c:pt idx="47">
                  <c:v>175.43799302576068</c:v>
                </c:pt>
                <c:pt idx="48">
                  <c:v>178.87851894539855</c:v>
                </c:pt>
                <c:pt idx="49">
                  <c:v>181.09612056416449</c:v>
                </c:pt>
                <c:pt idx="50">
                  <c:v>182.29987815802801</c:v>
                </c:pt>
                <c:pt idx="51">
                  <c:v>185.84044957142692</c:v>
                </c:pt>
                <c:pt idx="52">
                  <c:v>193.30879583749189</c:v>
                </c:pt>
                <c:pt idx="53">
                  <c:v>197.77850820727963</c:v>
                </c:pt>
                <c:pt idx="54">
                  <c:v>200.54767856387943</c:v>
                </c:pt>
                <c:pt idx="55">
                  <c:v>200.56076992241881</c:v>
                </c:pt>
                <c:pt idx="56">
                  <c:v>206.81622845347655</c:v>
                </c:pt>
                <c:pt idx="57">
                  <c:v>207.43185501630279</c:v>
                </c:pt>
                <c:pt idx="58">
                  <c:v>207.9845211544376</c:v>
                </c:pt>
                <c:pt idx="59">
                  <c:v>212.15714759847515</c:v>
                </c:pt>
                <c:pt idx="60">
                  <c:v>209.12774288937675</c:v>
                </c:pt>
                <c:pt idx="61">
                  <c:v>204.36972498991085</c:v>
                </c:pt>
                <c:pt idx="62">
                  <c:v>204.92876357235659</c:v>
                </c:pt>
                <c:pt idx="63">
                  <c:v>205.82785511393081</c:v>
                </c:pt>
                <c:pt idx="64">
                  <c:v>211.45627627935428</c:v>
                </c:pt>
                <c:pt idx="65">
                  <c:v>205.12413253231415</c:v>
                </c:pt>
                <c:pt idx="66">
                  <c:v>208.41610815880767</c:v>
                </c:pt>
                <c:pt idx="67">
                  <c:v>206.30713455064026</c:v>
                </c:pt>
                <c:pt idx="68">
                  <c:v>202.53762139838898</c:v>
                </c:pt>
                <c:pt idx="69">
                  <c:v>202.59593568918001</c:v>
                </c:pt>
                <c:pt idx="70">
                  <c:v>205.51585572702433</c:v>
                </c:pt>
                <c:pt idx="71">
                  <c:v>209.2351921162261</c:v>
                </c:pt>
                <c:pt idx="72">
                  <c:v>211.31098547051809</c:v>
                </c:pt>
                <c:pt idx="73">
                  <c:v>205.72725587045207</c:v>
                </c:pt>
                <c:pt idx="74">
                  <c:v>207.08528560852915</c:v>
                </c:pt>
                <c:pt idx="75">
                  <c:v>210.58843907408522</c:v>
                </c:pt>
                <c:pt idx="76">
                  <c:v>215.62155292736276</c:v>
                </c:pt>
                <c:pt idx="77">
                  <c:v>222.68196973483802</c:v>
                </c:pt>
                <c:pt idx="78">
                  <c:v>224.4222105428729</c:v>
                </c:pt>
                <c:pt idx="79">
                  <c:v>234.9638557729287</c:v>
                </c:pt>
                <c:pt idx="80">
                  <c:v>238.0393672585908</c:v>
                </c:pt>
                <c:pt idx="81">
                  <c:v>239.21101295549875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FPRE_REG!$O$57:$O$91</c:f>
              <c:numCache>
                <c:formatCode>0.0</c:formatCode>
                <c:ptCount val="35"/>
                <c:pt idx="0">
                  <c:v>100</c:v>
                </c:pt>
                <c:pt idx="1">
                  <c:v>103.6992561646469</c:v>
                </c:pt>
                <c:pt idx="2">
                  <c:v>97.869781151774731</c:v>
                </c:pt>
                <c:pt idx="3">
                  <c:v>107.2031458099447</c:v>
                </c:pt>
                <c:pt idx="4">
                  <c:v>114.3670015499616</c:v>
                </c:pt>
                <c:pt idx="5">
                  <c:v>127.70294351227287</c:v>
                </c:pt>
                <c:pt idx="6">
                  <c:v>124.7917272489268</c:v>
                </c:pt>
                <c:pt idx="7">
                  <c:v>132.19901043640988</c:v>
                </c:pt>
                <c:pt idx="8">
                  <c:v>128.03396658315594</c:v>
                </c:pt>
                <c:pt idx="9">
                  <c:v>129.09791552175858</c:v>
                </c:pt>
                <c:pt idx="10">
                  <c:v>126.91597215077157</c:v>
                </c:pt>
                <c:pt idx="11">
                  <c:v>122.3456809189001</c:v>
                </c:pt>
                <c:pt idx="12">
                  <c:v>118.60508298053728</c:v>
                </c:pt>
                <c:pt idx="13">
                  <c:v>113.23566300387766</c:v>
                </c:pt>
                <c:pt idx="14">
                  <c:v>107.73722714242318</c:v>
                </c:pt>
                <c:pt idx="15">
                  <c:v>107.24565970924107</c:v>
                </c:pt>
                <c:pt idx="16">
                  <c:v>106.16966889881489</c:v>
                </c:pt>
                <c:pt idx="17">
                  <c:v>106.47890205073432</c:v>
                </c:pt>
                <c:pt idx="18">
                  <c:v>111.30938948478905</c:v>
                </c:pt>
                <c:pt idx="19">
                  <c:v>115.39169154294228</c:v>
                </c:pt>
                <c:pt idx="20">
                  <c:v>118.99267984443391</c:v>
                </c:pt>
                <c:pt idx="21">
                  <c:v>123.30564827127984</c:v>
                </c:pt>
                <c:pt idx="22">
                  <c:v>129.92396459493975</c:v>
                </c:pt>
                <c:pt idx="23">
                  <c:v>141.09914809628572</c:v>
                </c:pt>
                <c:pt idx="24">
                  <c:v>148.52198942977759</c:v>
                </c:pt>
                <c:pt idx="25">
                  <c:v>157.71396055980637</c:v>
                </c:pt>
                <c:pt idx="26">
                  <c:v>162.09773273939911</c:v>
                </c:pt>
                <c:pt idx="27">
                  <c:v>170.26030079969331</c:v>
                </c:pt>
                <c:pt idx="28">
                  <c:v>188.75464488993964</c:v>
                </c:pt>
                <c:pt idx="29">
                  <c:v>197.01631544788037</c:v>
                </c:pt>
                <c:pt idx="30">
                  <c:v>195.72719419360777</c:v>
                </c:pt>
                <c:pt idx="31">
                  <c:v>212.4288434173379</c:v>
                </c:pt>
                <c:pt idx="32">
                  <c:v>216.53331500790785</c:v>
                </c:pt>
                <c:pt idx="33">
                  <c:v>231.98726023159568</c:v>
                </c:pt>
                <c:pt idx="34">
                  <c:v>239.97399874167394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B-419D-B32B-142413828553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FPRE_REG!$Q$57:$Q$91</c:f>
              <c:numCache>
                <c:formatCode>0.0</c:formatCode>
                <c:ptCount val="35"/>
                <c:pt idx="0">
                  <c:v>100</c:v>
                </c:pt>
                <c:pt idx="1">
                  <c:v>107.254952538494</c:v>
                </c:pt>
                <c:pt idx="2">
                  <c:v>106.59980049642108</c:v>
                </c:pt>
                <c:pt idx="3">
                  <c:v>119.04061775671153</c:v>
                </c:pt>
                <c:pt idx="4">
                  <c:v>125.15127514847096</c:v>
                </c:pt>
                <c:pt idx="5">
                  <c:v>132.66178130780699</c:v>
                </c:pt>
                <c:pt idx="6">
                  <c:v>132.8019332617973</c:v>
                </c:pt>
                <c:pt idx="7">
                  <c:v>142.46514377749335</c:v>
                </c:pt>
                <c:pt idx="8">
                  <c:v>136.45224531752956</c:v>
                </c:pt>
                <c:pt idx="9">
                  <c:v>134.53509298535104</c:v>
                </c:pt>
                <c:pt idx="10">
                  <c:v>132.81905829200349</c:v>
                </c:pt>
                <c:pt idx="11">
                  <c:v>129.88254418751131</c:v>
                </c:pt>
                <c:pt idx="12">
                  <c:v>130.46115904195679</c:v>
                </c:pt>
                <c:pt idx="13">
                  <c:v>125.23467464033385</c:v>
                </c:pt>
                <c:pt idx="14">
                  <c:v>119.05001637386631</c:v>
                </c:pt>
                <c:pt idx="15">
                  <c:v>120.01850810937775</c:v>
                </c:pt>
                <c:pt idx="16">
                  <c:v>121.48702757694032</c:v>
                </c:pt>
                <c:pt idx="17">
                  <c:v>123.39497584767274</c:v>
                </c:pt>
                <c:pt idx="18">
                  <c:v>129.52738712432244</c:v>
                </c:pt>
                <c:pt idx="19">
                  <c:v>134.50509646084922</c:v>
                </c:pt>
                <c:pt idx="20">
                  <c:v>138.18568450760145</c:v>
                </c:pt>
                <c:pt idx="21">
                  <c:v>144.71935886679137</c:v>
                </c:pt>
                <c:pt idx="22">
                  <c:v>151.93996136585051</c:v>
                </c:pt>
                <c:pt idx="23">
                  <c:v>160.48653850266709</c:v>
                </c:pt>
                <c:pt idx="24">
                  <c:v>168.50227942021326</c:v>
                </c:pt>
                <c:pt idx="25">
                  <c:v>187.1780922366039</c:v>
                </c:pt>
                <c:pt idx="26">
                  <c:v>193.44469104665816</c:v>
                </c:pt>
                <c:pt idx="27">
                  <c:v>205.52544530373063</c:v>
                </c:pt>
                <c:pt idx="28">
                  <c:v>225.47665530598465</c:v>
                </c:pt>
                <c:pt idx="29">
                  <c:v>236.33032536743949</c:v>
                </c:pt>
                <c:pt idx="30">
                  <c:v>240.5665600965005</c:v>
                </c:pt>
                <c:pt idx="31">
                  <c:v>241.51085351475879</c:v>
                </c:pt>
                <c:pt idx="32">
                  <c:v>238.86181185614382</c:v>
                </c:pt>
                <c:pt idx="33">
                  <c:v>261.1154453572039</c:v>
                </c:pt>
                <c:pt idx="34">
                  <c:v>271.29210807092318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B-419D-B32B-142413828553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FPRE_REG!$S$57:$S$91</c:f>
              <c:numCache>
                <c:formatCode>0.0</c:formatCode>
                <c:ptCount val="35"/>
                <c:pt idx="0">
                  <c:v>100</c:v>
                </c:pt>
                <c:pt idx="1">
                  <c:v>100.72246264279971</c:v>
                </c:pt>
                <c:pt idx="2">
                  <c:v>97.979218148519905</c:v>
                </c:pt>
                <c:pt idx="3">
                  <c:v>114.08241687564866</c:v>
                </c:pt>
                <c:pt idx="4">
                  <c:v>130.95641625513079</c:v>
                </c:pt>
                <c:pt idx="5">
                  <c:v>129.89605605152192</c:v>
                </c:pt>
                <c:pt idx="6">
                  <c:v>114.73525043992339</c:v>
                </c:pt>
                <c:pt idx="7">
                  <c:v>135.0434454801007</c:v>
                </c:pt>
                <c:pt idx="8">
                  <c:v>134.56769110741448</c:v>
                </c:pt>
                <c:pt idx="9">
                  <c:v>132.05777949887025</c:v>
                </c:pt>
                <c:pt idx="10">
                  <c:v>123.57882839235566</c:v>
                </c:pt>
                <c:pt idx="11">
                  <c:v>118.35700360900788</c:v>
                </c:pt>
                <c:pt idx="12">
                  <c:v>118.56256214540635</c:v>
                </c:pt>
                <c:pt idx="13">
                  <c:v>119.39701742129742</c:v>
                </c:pt>
                <c:pt idx="14">
                  <c:v>114.93221056092038</c:v>
                </c:pt>
                <c:pt idx="15">
                  <c:v>119.69859974361383</c:v>
                </c:pt>
                <c:pt idx="16">
                  <c:v>122.46060298671742</c:v>
                </c:pt>
                <c:pt idx="17">
                  <c:v>125.38963769336908</c:v>
                </c:pt>
                <c:pt idx="18">
                  <c:v>132.32068394362588</c:v>
                </c:pt>
                <c:pt idx="19">
                  <c:v>136.91530692537407</c:v>
                </c:pt>
                <c:pt idx="20">
                  <c:v>152.30119147337408</c:v>
                </c:pt>
                <c:pt idx="21">
                  <c:v>165.30700276122852</c:v>
                </c:pt>
                <c:pt idx="22">
                  <c:v>174.00135395551334</c:v>
                </c:pt>
                <c:pt idx="23">
                  <c:v>184.98923458423661</c:v>
                </c:pt>
                <c:pt idx="24">
                  <c:v>194.08831470115859</c:v>
                </c:pt>
                <c:pt idx="25">
                  <c:v>207.15674627460996</c:v>
                </c:pt>
                <c:pt idx="26">
                  <c:v>213.8656448032057</c:v>
                </c:pt>
                <c:pt idx="27">
                  <c:v>229.41947782384472</c:v>
                </c:pt>
                <c:pt idx="28">
                  <c:v>247.65283884112512</c:v>
                </c:pt>
                <c:pt idx="29">
                  <c:v>262.20839195645186</c:v>
                </c:pt>
                <c:pt idx="30">
                  <c:v>253.17411915900593</c:v>
                </c:pt>
                <c:pt idx="31">
                  <c:v>253.12853957357598</c:v>
                </c:pt>
                <c:pt idx="32">
                  <c:v>247.67773169742816</c:v>
                </c:pt>
                <c:pt idx="33">
                  <c:v>235.59747255144688</c:v>
                </c:pt>
                <c:pt idx="34">
                  <c:v>262.86424057939655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B-419D-B32B-142413828553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FPRE_REG!$M$57:$M$91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FPRE_REG!$U$57:$U$91</c:f>
              <c:numCache>
                <c:formatCode>0.0</c:formatCode>
                <c:ptCount val="35"/>
                <c:pt idx="0">
                  <c:v>100</c:v>
                </c:pt>
                <c:pt idx="1">
                  <c:v>103.62237119823132</c:v>
                </c:pt>
                <c:pt idx="2">
                  <c:v>101.39438533524536</c:v>
                </c:pt>
                <c:pt idx="3">
                  <c:v>115.35168688046554</c:v>
                </c:pt>
                <c:pt idx="4">
                  <c:v>126.95765683333013</c:v>
                </c:pt>
                <c:pt idx="5">
                  <c:v>130.77170798076753</c:v>
                </c:pt>
                <c:pt idx="6">
                  <c:v>122.94136826175944</c:v>
                </c:pt>
                <c:pt idx="7">
                  <c:v>137.70324555976529</c:v>
                </c:pt>
                <c:pt idx="8">
                  <c:v>134.6505454324942</c:v>
                </c:pt>
                <c:pt idx="9">
                  <c:v>132.74062173725</c:v>
                </c:pt>
                <c:pt idx="10">
                  <c:v>127.59169303186559</c:v>
                </c:pt>
                <c:pt idx="11">
                  <c:v>123.34461515770867</c:v>
                </c:pt>
                <c:pt idx="12">
                  <c:v>123.29609831433257</c:v>
                </c:pt>
                <c:pt idx="13">
                  <c:v>121.08903372542767</c:v>
                </c:pt>
                <c:pt idx="14">
                  <c:v>115.83526823122622</c:v>
                </c:pt>
                <c:pt idx="15">
                  <c:v>118.5560491539128</c:v>
                </c:pt>
                <c:pt idx="16">
                  <c:v>120.41262440651039</c:v>
                </c:pt>
                <c:pt idx="17">
                  <c:v>122.66870464005959</c:v>
                </c:pt>
                <c:pt idx="18">
                  <c:v>129.0681536398379</c:v>
                </c:pt>
                <c:pt idx="19">
                  <c:v>133.7628014148971</c:v>
                </c:pt>
                <c:pt idx="20">
                  <c:v>143.29472688846437</c:v>
                </c:pt>
                <c:pt idx="21">
                  <c:v>152.84180941605001</c:v>
                </c:pt>
                <c:pt idx="22">
                  <c:v>160.73873400366298</c:v>
                </c:pt>
                <c:pt idx="23">
                  <c:v>170.77539473075473</c:v>
                </c:pt>
                <c:pt idx="24">
                  <c:v>179.27298307103965</c:v>
                </c:pt>
                <c:pt idx="25">
                  <c:v>194.17487340047569</c:v>
                </c:pt>
                <c:pt idx="26">
                  <c:v>200.47090633170134</c:v>
                </c:pt>
                <c:pt idx="27">
                  <c:v>213.89072112210914</c:v>
                </c:pt>
                <c:pt idx="28">
                  <c:v>232.71506342091078</c:v>
                </c:pt>
                <c:pt idx="29">
                  <c:v>245.10995355109065</c:v>
                </c:pt>
                <c:pt idx="30">
                  <c:v>242.132505024419</c:v>
                </c:pt>
                <c:pt idx="31">
                  <c:v>244.20338201470474</c:v>
                </c:pt>
                <c:pt idx="32">
                  <c:v>240.84892808967808</c:v>
                </c:pt>
                <c:pt idx="33">
                  <c:v>245.20460693047346</c:v>
                </c:pt>
                <c:pt idx="34">
                  <c:v>263.70488476345867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B-419D-B32B-142413828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461968"/>
        <c:axId val="1"/>
      </c:lineChart>
      <c:catAx>
        <c:axId val="1054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461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469964790178681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Kt!$N$58:$N$92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Kt!$O$58:$O$92</c:f>
              <c:numCache>
                <c:formatCode>0.0</c:formatCode>
                <c:ptCount val="35"/>
                <c:pt idx="0">
                  <c:v>100</c:v>
                </c:pt>
                <c:pt idx="1">
                  <c:v>106.12728372399592</c:v>
                </c:pt>
                <c:pt idx="2">
                  <c:v>101.56243165488831</c:v>
                </c:pt>
                <c:pt idx="3">
                  <c:v>110.3059356165902</c:v>
                </c:pt>
                <c:pt idx="4">
                  <c:v>117.86508159244553</c:v>
                </c:pt>
                <c:pt idx="5">
                  <c:v>130.00719575177578</c:v>
                </c:pt>
                <c:pt idx="6">
                  <c:v>126.39397690081454</c:v>
                </c:pt>
                <c:pt idx="7">
                  <c:v>134.30807629302362</c:v>
                </c:pt>
                <c:pt idx="8">
                  <c:v>129.50970572937825</c:v>
                </c:pt>
                <c:pt idx="9">
                  <c:v>129.32166562144766</c:v>
                </c:pt>
                <c:pt idx="10">
                  <c:v>127.34606524182107</c:v>
                </c:pt>
                <c:pt idx="11">
                  <c:v>122.29651922175992</c:v>
                </c:pt>
                <c:pt idx="12">
                  <c:v>119.02314211361207</c:v>
                </c:pt>
                <c:pt idx="13">
                  <c:v>113.53665462884331</c:v>
                </c:pt>
                <c:pt idx="14">
                  <c:v>108.96761302272608</c:v>
                </c:pt>
                <c:pt idx="15">
                  <c:v>109.29430077286359</c:v>
                </c:pt>
                <c:pt idx="16">
                  <c:v>108.49153712450061</c:v>
                </c:pt>
                <c:pt idx="17">
                  <c:v>109.25938943876447</c:v>
                </c:pt>
                <c:pt idx="18">
                  <c:v>113.96313555456435</c:v>
                </c:pt>
                <c:pt idx="19">
                  <c:v>118.34685618625262</c:v>
                </c:pt>
                <c:pt idx="20">
                  <c:v>122.03711650941106</c:v>
                </c:pt>
                <c:pt idx="21">
                  <c:v>126.50607122949395</c:v>
                </c:pt>
                <c:pt idx="22">
                  <c:v>134.54034025443391</c:v>
                </c:pt>
                <c:pt idx="23">
                  <c:v>147.38464265481446</c:v>
                </c:pt>
                <c:pt idx="24">
                  <c:v>157.06098629601848</c:v>
                </c:pt>
                <c:pt idx="25">
                  <c:v>167.93907681272913</c:v>
                </c:pt>
                <c:pt idx="26">
                  <c:v>174.00011874049059</c:v>
                </c:pt>
                <c:pt idx="27">
                  <c:v>182.96284104539535</c:v>
                </c:pt>
                <c:pt idx="28">
                  <c:v>199.63493544134943</c:v>
                </c:pt>
                <c:pt idx="29">
                  <c:v>208.42645884453549</c:v>
                </c:pt>
                <c:pt idx="30">
                  <c:v>205.1837015362679</c:v>
                </c:pt>
                <c:pt idx="31">
                  <c:v>223.40830790498828</c:v>
                </c:pt>
                <c:pt idx="32">
                  <c:v>229.76993529360334</c:v>
                </c:pt>
                <c:pt idx="33">
                  <c:v>248.07922287058057</c:v>
                </c:pt>
                <c:pt idx="34">
                  <c:v>258.54911890834944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2-48C7-9553-84D0C2835614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Kt!$N$58:$N$92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Kt!$Q$58:$Q$92</c:f>
              <c:numCache>
                <c:formatCode>0.0</c:formatCode>
                <c:ptCount val="35"/>
                <c:pt idx="0">
                  <c:v>100</c:v>
                </c:pt>
                <c:pt idx="1">
                  <c:v>108.83974420005684</c:v>
                </c:pt>
                <c:pt idx="2">
                  <c:v>109.14487600488958</c:v>
                </c:pt>
                <c:pt idx="3">
                  <c:v>121.17432759302926</c:v>
                </c:pt>
                <c:pt idx="4">
                  <c:v>127.54000756506639</c:v>
                </c:pt>
                <c:pt idx="5">
                  <c:v>134.07375834406963</c:v>
                </c:pt>
                <c:pt idx="6">
                  <c:v>133.75717043437152</c:v>
                </c:pt>
                <c:pt idx="7">
                  <c:v>143.68306353095633</c:v>
                </c:pt>
                <c:pt idx="8">
                  <c:v>137.13659072491734</c:v>
                </c:pt>
                <c:pt idx="9">
                  <c:v>134.11614247311508</c:v>
                </c:pt>
                <c:pt idx="10">
                  <c:v>132.51819754404923</c:v>
                </c:pt>
                <c:pt idx="11">
                  <c:v>129.10794105876474</c:v>
                </c:pt>
                <c:pt idx="12">
                  <c:v>130.02674646269833</c:v>
                </c:pt>
                <c:pt idx="13">
                  <c:v>124.46370902348576</c:v>
                </c:pt>
                <c:pt idx="14">
                  <c:v>118.92078622401448</c:v>
                </c:pt>
                <c:pt idx="15">
                  <c:v>120.57944426248068</c:v>
                </c:pt>
                <c:pt idx="16">
                  <c:v>122.31959462643063</c:v>
                </c:pt>
                <c:pt idx="17">
                  <c:v>124.15947850482215</c:v>
                </c:pt>
                <c:pt idx="18">
                  <c:v>130.23112055987067</c:v>
                </c:pt>
                <c:pt idx="19">
                  <c:v>135.58979416491206</c:v>
                </c:pt>
                <c:pt idx="20">
                  <c:v>139.50840773116627</c:v>
                </c:pt>
                <c:pt idx="21">
                  <c:v>146.1267391370915</c:v>
                </c:pt>
                <c:pt idx="22">
                  <c:v>153.9902385538125</c:v>
                </c:pt>
                <c:pt idx="23">
                  <c:v>163.12022304622431</c:v>
                </c:pt>
                <c:pt idx="24">
                  <c:v>172.55354837458063</c:v>
                </c:pt>
                <c:pt idx="25">
                  <c:v>192.97753576369774</c:v>
                </c:pt>
                <c:pt idx="26">
                  <c:v>200.34161902092822</c:v>
                </c:pt>
                <c:pt idx="27">
                  <c:v>212.27299523060367</c:v>
                </c:pt>
                <c:pt idx="28">
                  <c:v>231.06790973902332</c:v>
                </c:pt>
                <c:pt idx="29">
                  <c:v>243.22671523422579</c:v>
                </c:pt>
                <c:pt idx="30">
                  <c:v>246.2161247621595</c:v>
                </c:pt>
                <c:pt idx="31">
                  <c:v>247.32865521699009</c:v>
                </c:pt>
                <c:pt idx="32">
                  <c:v>246.37791630517771</c:v>
                </c:pt>
                <c:pt idx="33">
                  <c:v>270.21946116945816</c:v>
                </c:pt>
                <c:pt idx="34">
                  <c:v>282.31903278063658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2-48C7-9553-84D0C2835614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Kt!$N$58:$N$92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Kt!$S$58:$S$92</c:f>
              <c:numCache>
                <c:formatCode>0.0</c:formatCode>
                <c:ptCount val="35"/>
                <c:pt idx="0">
                  <c:v>100</c:v>
                </c:pt>
                <c:pt idx="1">
                  <c:v>102.70881186586698</c:v>
                </c:pt>
                <c:pt idx="2">
                  <c:v>100.85487440338581</c:v>
                </c:pt>
                <c:pt idx="3">
                  <c:v>116.33816577323535</c:v>
                </c:pt>
                <c:pt idx="4">
                  <c:v>134.65820643846254</c:v>
                </c:pt>
                <c:pt idx="5">
                  <c:v>131.91607554400477</c:v>
                </c:pt>
                <c:pt idx="6">
                  <c:v>116.01807047153892</c:v>
                </c:pt>
                <c:pt idx="7">
                  <c:v>136.73027246284883</c:v>
                </c:pt>
                <c:pt idx="8">
                  <c:v>135.53578346820697</c:v>
                </c:pt>
                <c:pt idx="9">
                  <c:v>131.73541966286862</c:v>
                </c:pt>
                <c:pt idx="10">
                  <c:v>123.56242354596931</c:v>
                </c:pt>
                <c:pt idx="11">
                  <c:v>117.94524262518561</c:v>
                </c:pt>
                <c:pt idx="12">
                  <c:v>118.48344796901422</c:v>
                </c:pt>
                <c:pt idx="13">
                  <c:v>119.12279801165866</c:v>
                </c:pt>
                <c:pt idx="14">
                  <c:v>115.75435036859203</c:v>
                </c:pt>
                <c:pt idx="15">
                  <c:v>121.32860857943743</c:v>
                </c:pt>
                <c:pt idx="16">
                  <c:v>124.81680477553452</c:v>
                </c:pt>
                <c:pt idx="17">
                  <c:v>127.88420688156717</c:v>
                </c:pt>
                <c:pt idx="18">
                  <c:v>135.00180013929139</c:v>
                </c:pt>
                <c:pt idx="19">
                  <c:v>140.34660552570193</c:v>
                </c:pt>
                <c:pt idx="20">
                  <c:v>156.20097337896789</c:v>
                </c:pt>
                <c:pt idx="21">
                  <c:v>169.57012013741979</c:v>
                </c:pt>
                <c:pt idx="22">
                  <c:v>179.30904685246324</c:v>
                </c:pt>
                <c:pt idx="23">
                  <c:v>191.91832153847292</c:v>
                </c:pt>
                <c:pt idx="24">
                  <c:v>203.06192054954252</c:v>
                </c:pt>
                <c:pt idx="25">
                  <c:v>218.20605043651545</c:v>
                </c:pt>
                <c:pt idx="26">
                  <c:v>226.62263061336247</c:v>
                </c:pt>
                <c:pt idx="27">
                  <c:v>242.0244570099587</c:v>
                </c:pt>
                <c:pt idx="28">
                  <c:v>257.66057572747911</c:v>
                </c:pt>
                <c:pt idx="29">
                  <c:v>273.38895691548646</c:v>
                </c:pt>
                <c:pt idx="30">
                  <c:v>261.70236808151174</c:v>
                </c:pt>
                <c:pt idx="31">
                  <c:v>262.68788516512933</c:v>
                </c:pt>
                <c:pt idx="32">
                  <c:v>260.23473053608473</c:v>
                </c:pt>
                <c:pt idx="33">
                  <c:v>248.11452624611405</c:v>
                </c:pt>
                <c:pt idx="34">
                  <c:v>278.82577114734841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2-48C7-9553-84D0C2835614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Kt!$N$58:$N$92</c:f>
              <c:strCach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strCache>
            </c:strRef>
          </c:cat>
          <c:val>
            <c:numRef>
              <c:f>Kt!$U$58:$U$92</c:f>
              <c:numCache>
                <c:formatCode>0.0</c:formatCode>
                <c:ptCount val="35"/>
                <c:pt idx="0">
                  <c:v>100</c:v>
                </c:pt>
                <c:pt idx="1">
                  <c:v>105.64851157562313</c:v>
                </c:pt>
                <c:pt idx="2">
                  <c:v>104.46671931155922</c:v>
                </c:pt>
                <c:pt idx="3">
                  <c:v>117.8474357486631</c:v>
                </c:pt>
                <c:pt idx="4">
                  <c:v>130.05566647456806</c:v>
                </c:pt>
                <c:pt idx="5">
                  <c:v>132.66201744306744</c:v>
                </c:pt>
                <c:pt idx="6">
                  <c:v>124.56871298487431</c:v>
                </c:pt>
                <c:pt idx="7">
                  <c:v>139.47980939597383</c:v>
                </c:pt>
                <c:pt idx="8">
                  <c:v>135.66163488582743</c:v>
                </c:pt>
                <c:pt idx="9">
                  <c:v>132.52994374135133</c:v>
                </c:pt>
                <c:pt idx="10">
                  <c:v>127.74437714060554</c:v>
                </c:pt>
                <c:pt idx="11">
                  <c:v>123.12390225243924</c:v>
                </c:pt>
                <c:pt idx="12">
                  <c:v>123.47138775346687</c:v>
                </c:pt>
                <c:pt idx="13">
                  <c:v>120.88935993426173</c:v>
                </c:pt>
                <c:pt idx="14">
                  <c:v>116.47937931188963</c:v>
                </c:pt>
                <c:pt idx="15">
                  <c:v>119.8919402186109</c:v>
                </c:pt>
                <c:pt idx="16">
                  <c:v>122.2343817906781</c:v>
                </c:pt>
                <c:pt idx="17">
                  <c:v>124.56340153820859</c:v>
                </c:pt>
                <c:pt idx="18">
                  <c:v>131.0096802219559</c:v>
                </c:pt>
                <c:pt idx="19">
                  <c:v>136.27127614016385</c:v>
                </c:pt>
                <c:pt idx="20">
                  <c:v>145.89164347763449</c:v>
                </c:pt>
                <c:pt idx="21">
                  <c:v>155.54748606359229</c:v>
                </c:pt>
                <c:pt idx="22">
                  <c:v>164.3260510699958</c:v>
                </c:pt>
                <c:pt idx="23">
                  <c:v>175.46878722095198</c:v>
                </c:pt>
                <c:pt idx="24">
                  <c:v>185.74469174561997</c:v>
                </c:pt>
                <c:pt idx="25">
                  <c:v>202.75170805966036</c:v>
                </c:pt>
                <c:pt idx="26">
                  <c:v>210.49958182496988</c:v>
                </c:pt>
                <c:pt idx="27">
                  <c:v>223.8196166231794</c:v>
                </c:pt>
                <c:pt idx="28">
                  <c:v>240.93378387430442</c:v>
                </c:pt>
                <c:pt idx="29">
                  <c:v>254.50203943650237</c:v>
                </c:pt>
                <c:pt idx="30">
                  <c:v>249.82491776833368</c:v>
                </c:pt>
                <c:pt idx="31">
                  <c:v>252.50619438603175</c:v>
                </c:pt>
                <c:pt idx="32">
                  <c:v>251.52862608763033</c:v>
                </c:pt>
                <c:pt idx="33">
                  <c:v>257.51460490424773</c:v>
                </c:pt>
                <c:pt idx="34">
                  <c:v>278.43252020033532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32-48C7-9553-84D0C2835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7440"/>
        <c:axId val="1"/>
      </c:lineChart>
      <c:catAx>
        <c:axId val="55413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7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FPRE_REG!$C$57:$C$138</c:f>
              <c:strCache>
                <c:ptCount val="8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</c:strCache>
            </c:strRef>
          </c:cat>
          <c:val>
            <c:numRef>
              <c:f>Kt!$E$58:$E$139</c:f>
              <c:numCache>
                <c:formatCode>0.0</c:formatCode>
                <c:ptCount val="82"/>
                <c:pt idx="0">
                  <c:v>100</c:v>
                </c:pt>
                <c:pt idx="1">
                  <c:v>100.4193901662851</c:v>
                </c:pt>
                <c:pt idx="2">
                  <c:v>99.77300311499458</c:v>
                </c:pt>
                <c:pt idx="3">
                  <c:v>98.93101477913369</c:v>
                </c:pt>
                <c:pt idx="4">
                  <c:v>98.602283812869814</c:v>
                </c:pt>
                <c:pt idx="5">
                  <c:v>99.175271647833185</c:v>
                </c:pt>
                <c:pt idx="6">
                  <c:v>99.329746781714107</c:v>
                </c:pt>
                <c:pt idx="7">
                  <c:v>99.505661631143653</c:v>
                </c:pt>
                <c:pt idx="8">
                  <c:v>99.299738147592436</c:v>
                </c:pt>
                <c:pt idx="9">
                  <c:v>99.509840711098789</c:v>
                </c:pt>
                <c:pt idx="10">
                  <c:v>99.771493841850045</c:v>
                </c:pt>
                <c:pt idx="11">
                  <c:v>100.89434145537905</c:v>
                </c:pt>
                <c:pt idx="12">
                  <c:v>102.16217349996583</c:v>
                </c:pt>
                <c:pt idx="13">
                  <c:v>103.46184747208027</c:v>
                </c:pt>
                <c:pt idx="14">
                  <c:v>104.61551570632075</c:v>
                </c:pt>
                <c:pt idx="15">
                  <c:v>106.34997124325118</c:v>
                </c:pt>
                <c:pt idx="16">
                  <c:v>107.41083761751302</c:v>
                </c:pt>
                <c:pt idx="17">
                  <c:v>108.12046144581801</c:v>
                </c:pt>
                <c:pt idx="18">
                  <c:v>107.96538671637417</c:v>
                </c:pt>
                <c:pt idx="19">
                  <c:v>108.70655701945689</c:v>
                </c:pt>
                <c:pt idx="20">
                  <c:v>109.63494879236663</c:v>
                </c:pt>
                <c:pt idx="21">
                  <c:v>111.14603977181658</c:v>
                </c:pt>
                <c:pt idx="22">
                  <c:v>111.96975062632964</c:v>
                </c:pt>
                <c:pt idx="23">
                  <c:v>112.39477291493434</c:v>
                </c:pt>
                <c:pt idx="24">
                  <c:v>113.40559540429388</c:v>
                </c:pt>
                <c:pt idx="25">
                  <c:v>114.57752505276714</c:v>
                </c:pt>
                <c:pt idx="26">
                  <c:v>116.67448456431305</c:v>
                </c:pt>
                <c:pt idx="27">
                  <c:v>118.31592719987265</c:v>
                </c:pt>
                <c:pt idx="28">
                  <c:v>120.56746306770471</c:v>
                </c:pt>
                <c:pt idx="29">
                  <c:v>122.19485421070073</c:v>
                </c:pt>
                <c:pt idx="30">
                  <c:v>123.6786765799114</c:v>
                </c:pt>
                <c:pt idx="31">
                  <c:v>126.07667438140493</c:v>
                </c:pt>
                <c:pt idx="32">
                  <c:v>129.31669320700709</c:v>
                </c:pt>
                <c:pt idx="33">
                  <c:v>133.36124682653841</c:v>
                </c:pt>
                <c:pt idx="34">
                  <c:v>136.19458815073514</c:v>
                </c:pt>
                <c:pt idx="35">
                  <c:v>140.46737893666943</c:v>
                </c:pt>
                <c:pt idx="36">
                  <c:v>142.43205304194035</c:v>
                </c:pt>
                <c:pt idx="37">
                  <c:v>143.75646036169942</c:v>
                </c:pt>
                <c:pt idx="38">
                  <c:v>142.64926285527881</c:v>
                </c:pt>
                <c:pt idx="39">
                  <c:v>144.33447289791704</c:v>
                </c:pt>
                <c:pt idx="40">
                  <c:v>146.93611528500583</c:v>
                </c:pt>
                <c:pt idx="41">
                  <c:v>153.03798634307401</c:v>
                </c:pt>
                <c:pt idx="42">
                  <c:v>155.17576212771974</c:v>
                </c:pt>
                <c:pt idx="43">
                  <c:v>157.38204496413508</c:v>
                </c:pt>
                <c:pt idx="44">
                  <c:v>156.10490658710907</c:v>
                </c:pt>
                <c:pt idx="45">
                  <c:v>158.02701903486653</c:v>
                </c:pt>
                <c:pt idx="46">
                  <c:v>159.64312517570656</c:v>
                </c:pt>
                <c:pt idx="47">
                  <c:v>162.04427802894926</c:v>
                </c:pt>
                <c:pt idx="48">
                  <c:v>163.99031631085347</c:v>
                </c:pt>
                <c:pt idx="49">
                  <c:v>165.79182615844707</c:v>
                </c:pt>
                <c:pt idx="50">
                  <c:v>168.07568713909242</c:v>
                </c:pt>
                <c:pt idx="51">
                  <c:v>172.81466878366118</c:v>
                </c:pt>
                <c:pt idx="52">
                  <c:v>177.58789914819283</c:v>
                </c:pt>
                <c:pt idx="53">
                  <c:v>181.13693111244677</c:v>
                </c:pt>
                <c:pt idx="54">
                  <c:v>183.03231436344888</c:v>
                </c:pt>
                <c:pt idx="55">
                  <c:v>186.93209184192628</c:v>
                </c:pt>
                <c:pt idx="56">
                  <c:v>189.89536934412249</c:v>
                </c:pt>
                <c:pt idx="57">
                  <c:v>191.45676582499416</c:v>
                </c:pt>
                <c:pt idx="58">
                  <c:v>189.47933537101403</c:v>
                </c:pt>
                <c:pt idx="59">
                  <c:v>188.90196037079318</c:v>
                </c:pt>
                <c:pt idx="60">
                  <c:v>187.16637247552652</c:v>
                </c:pt>
                <c:pt idx="61">
                  <c:v>187.33736040769313</c:v>
                </c:pt>
                <c:pt idx="62">
                  <c:v>186.91902861751115</c:v>
                </c:pt>
                <c:pt idx="63">
                  <c:v>191.36304584147027</c:v>
                </c:pt>
                <c:pt idx="64">
                  <c:v>195.81287338117735</c:v>
                </c:pt>
                <c:pt idx="65">
                  <c:v>202.85699767375226</c:v>
                </c:pt>
                <c:pt idx="66">
                  <c:v>205.82000121126839</c:v>
                </c:pt>
                <c:pt idx="67">
                  <c:v>207.03402992644519</c:v>
                </c:pt>
                <c:pt idx="68">
                  <c:v>206.42012529688631</c:v>
                </c:pt>
                <c:pt idx="69">
                  <c:v>207.03256704948868</c:v>
                </c:pt>
                <c:pt idx="70">
                  <c:v>211.61551816692187</c:v>
                </c:pt>
                <c:pt idx="71">
                  <c:v>216.7422240526067</c:v>
                </c:pt>
                <c:pt idx="72">
                  <c:v>222.92350507745854</c:v>
                </c:pt>
                <c:pt idx="73">
                  <c:v>226.50638876382482</c:v>
                </c:pt>
                <c:pt idx="74">
                  <c:v>228.0216373231292</c:v>
                </c:pt>
                <c:pt idx="75">
                  <c:v>229.51492507610089</c:v>
                </c:pt>
                <c:pt idx="76">
                  <c:v>231.91563726340419</c:v>
                </c:pt>
                <c:pt idx="77">
                  <c:v>234.39730418338982</c:v>
                </c:pt>
                <c:pt idx="78">
                  <c:v>237.36695440881306</c:v>
                </c:pt>
                <c:pt idx="79">
                  <c:v>238.17433266059007</c:v>
                </c:pt>
                <c:pt idx="80">
                  <c:v>241.42158625697652</c:v>
                </c:pt>
                <c:pt idx="81">
                  <c:v>244.05291283816914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FPRE_REG!$C$57:$C$138</c:f>
              <c:strCache>
                <c:ptCount val="8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</c:strCache>
            </c:strRef>
          </c:cat>
          <c:val>
            <c:numRef>
              <c:f>Kt!$G$58:$G$139</c:f>
              <c:numCache>
                <c:formatCode>0.0</c:formatCode>
                <c:ptCount val="82"/>
                <c:pt idx="0">
                  <c:v>100</c:v>
                </c:pt>
                <c:pt idx="1">
                  <c:v>101.28644449211599</c:v>
                </c:pt>
                <c:pt idx="2">
                  <c:v>101.61127193838864</c:v>
                </c:pt>
                <c:pt idx="3">
                  <c:v>101.48755876101193</c:v>
                </c:pt>
                <c:pt idx="4">
                  <c:v>101.82027548863961</c:v>
                </c:pt>
                <c:pt idx="5">
                  <c:v>102.57459602826339</c:v>
                </c:pt>
                <c:pt idx="6">
                  <c:v>103.05624926793051</c:v>
                </c:pt>
                <c:pt idx="7">
                  <c:v>103.45332416018944</c:v>
                </c:pt>
                <c:pt idx="8">
                  <c:v>103.60420409950093</c:v>
                </c:pt>
                <c:pt idx="9">
                  <c:v>103.91430508108914</c:v>
                </c:pt>
                <c:pt idx="10">
                  <c:v>104.22777333727278</c:v>
                </c:pt>
                <c:pt idx="11">
                  <c:v>105.46019583496661</c:v>
                </c:pt>
                <c:pt idx="12">
                  <c:v>106.95437870615076</c:v>
                </c:pt>
                <c:pt idx="13">
                  <c:v>108.55378501109747</c:v>
                </c:pt>
                <c:pt idx="14">
                  <c:v>109.95034457879224</c:v>
                </c:pt>
                <c:pt idx="15">
                  <c:v>111.85308771925696</c:v>
                </c:pt>
                <c:pt idx="16">
                  <c:v>113.00577202189153</c:v>
                </c:pt>
                <c:pt idx="17">
                  <c:v>113.73289076005868</c:v>
                </c:pt>
                <c:pt idx="18">
                  <c:v>113.71870597258942</c:v>
                </c:pt>
                <c:pt idx="19">
                  <c:v>114.5287862240415</c:v>
                </c:pt>
                <c:pt idx="20">
                  <c:v>115.45411280169679</c:v>
                </c:pt>
                <c:pt idx="21">
                  <c:v>116.75206989432239</c:v>
                </c:pt>
                <c:pt idx="22">
                  <c:v>117.52964908341012</c:v>
                </c:pt>
                <c:pt idx="23">
                  <c:v>118.27653905039985</c:v>
                </c:pt>
                <c:pt idx="24">
                  <c:v>119.94458734610014</c:v>
                </c:pt>
                <c:pt idx="25">
                  <c:v>121.696099724723</c:v>
                </c:pt>
                <c:pt idx="26">
                  <c:v>123.94378345405336</c:v>
                </c:pt>
                <c:pt idx="27">
                  <c:v>125.48797461182494</c:v>
                </c:pt>
                <c:pt idx="28">
                  <c:v>127.36053068347019</c:v>
                </c:pt>
                <c:pt idx="29">
                  <c:v>128.60740863743933</c:v>
                </c:pt>
                <c:pt idx="30">
                  <c:v>129.8152646978597</c:v>
                </c:pt>
                <c:pt idx="31">
                  <c:v>131.76823319538511</c:v>
                </c:pt>
                <c:pt idx="32">
                  <c:v>134.1768813473609</c:v>
                </c:pt>
                <c:pt idx="33">
                  <c:v>136.57751603880604</c:v>
                </c:pt>
                <c:pt idx="34">
                  <c:v>137.5998279597097</c:v>
                </c:pt>
                <c:pt idx="35">
                  <c:v>140.45446343718908</c:v>
                </c:pt>
                <c:pt idx="36">
                  <c:v>142.07280526429687</c:v>
                </c:pt>
                <c:pt idx="37">
                  <c:v>144.2315113326388</c:v>
                </c:pt>
                <c:pt idx="38">
                  <c:v>144.76108971838806</c:v>
                </c:pt>
                <c:pt idx="39">
                  <c:v>149.12191390699715</c:v>
                </c:pt>
                <c:pt idx="40">
                  <c:v>153.89183099210803</c:v>
                </c:pt>
                <c:pt idx="41">
                  <c:v>161.60998351126918</c:v>
                </c:pt>
                <c:pt idx="42">
                  <c:v>163.85963380980209</c:v>
                </c:pt>
                <c:pt idx="43">
                  <c:v>165.98917224672218</c:v>
                </c:pt>
                <c:pt idx="44">
                  <c:v>164.84798300932343</c:v>
                </c:pt>
                <c:pt idx="45">
                  <c:v>167.34818706963725</c:v>
                </c:pt>
                <c:pt idx="46">
                  <c:v>169.17509949014232</c:v>
                </c:pt>
                <c:pt idx="47">
                  <c:v>171.18903857267753</c:v>
                </c:pt>
                <c:pt idx="48">
                  <c:v>172.72478584181133</c:v>
                </c:pt>
                <c:pt idx="49">
                  <c:v>175.64035633945545</c:v>
                </c:pt>
                <c:pt idx="50">
                  <c:v>180.09200871048571</c:v>
                </c:pt>
                <c:pt idx="51">
                  <c:v>185.59823633733421</c:v>
                </c:pt>
                <c:pt idx="52">
                  <c:v>190.57033531176012</c:v>
                </c:pt>
                <c:pt idx="53">
                  <c:v>192.9707288386239</c:v>
                </c:pt>
                <c:pt idx="54">
                  <c:v>194.6960527791355</c:v>
                </c:pt>
                <c:pt idx="55">
                  <c:v>198.26389786660422</c:v>
                </c:pt>
                <c:pt idx="56">
                  <c:v>201.36683006925901</c:v>
                </c:pt>
                <c:pt idx="57">
                  <c:v>204.00374938940345</c:v>
                </c:pt>
                <c:pt idx="58">
                  <c:v>203.88685937950973</c:v>
                </c:pt>
                <c:pt idx="59">
                  <c:v>204.99264000439985</c:v>
                </c:pt>
                <c:pt idx="60">
                  <c:v>206.11464169034403</c:v>
                </c:pt>
                <c:pt idx="61">
                  <c:v>206.93140892447843</c:v>
                </c:pt>
                <c:pt idx="62">
                  <c:v>207.01817424347925</c:v>
                </c:pt>
                <c:pt idx="63">
                  <c:v>208.51899437282154</c:v>
                </c:pt>
                <c:pt idx="64">
                  <c:v>207.87187642118218</c:v>
                </c:pt>
                <c:pt idx="65">
                  <c:v>208.22524795645867</c:v>
                </c:pt>
                <c:pt idx="66">
                  <c:v>205.90894750778077</c:v>
                </c:pt>
                <c:pt idx="67">
                  <c:v>204.12627536769924</c:v>
                </c:pt>
                <c:pt idx="68">
                  <c:v>202.47421871272419</c:v>
                </c:pt>
                <c:pt idx="69">
                  <c:v>203.23769857180275</c:v>
                </c:pt>
                <c:pt idx="70">
                  <c:v>209.14338979986039</c:v>
                </c:pt>
                <c:pt idx="71">
                  <c:v>216.55489581774225</c:v>
                </c:pt>
                <c:pt idx="72">
                  <c:v>223.67375499746447</c:v>
                </c:pt>
                <c:pt idx="73">
                  <c:v>227.09172957256547</c:v>
                </c:pt>
                <c:pt idx="74">
                  <c:v>227.68154776623444</c:v>
                </c:pt>
                <c:pt idx="75">
                  <c:v>227.83507400483995</c:v>
                </c:pt>
                <c:pt idx="76">
                  <c:v>231.01535060877828</c:v>
                </c:pt>
                <c:pt idx="77">
                  <c:v>234.68400646578257</c:v>
                </c:pt>
                <c:pt idx="78">
                  <c:v>239.34831824651386</c:v>
                </c:pt>
                <c:pt idx="79">
                  <c:v>240.46968146776373</c:v>
                </c:pt>
                <c:pt idx="80">
                  <c:v>244.12392773035663</c:v>
                </c:pt>
                <c:pt idx="81">
                  <c:v>247.92920977629805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FPRE_REG!$C$57:$C$138</c:f>
              <c:strCache>
                <c:ptCount val="8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</c:strCache>
            </c:strRef>
          </c:cat>
          <c:val>
            <c:numRef>
              <c:f>Kt!$I$58:$I$139</c:f>
              <c:numCache>
                <c:formatCode>0.0</c:formatCode>
                <c:ptCount val="82"/>
                <c:pt idx="0">
                  <c:v>100</c:v>
                </c:pt>
                <c:pt idx="1">
                  <c:v>101.56150723619739</c:v>
                </c:pt>
                <c:pt idx="2">
                  <c:v>102.10489021349895</c:v>
                </c:pt>
                <c:pt idx="3">
                  <c:v>102.17376850574209</c:v>
                </c:pt>
                <c:pt idx="4">
                  <c:v>102.81717928376897</c:v>
                </c:pt>
                <c:pt idx="5">
                  <c:v>104.07085954846286</c:v>
                </c:pt>
                <c:pt idx="6">
                  <c:v>105.19391328029748</c:v>
                </c:pt>
                <c:pt idx="7">
                  <c:v>105.95169483968353</c:v>
                </c:pt>
                <c:pt idx="8">
                  <c:v>106.35379759465955</c:v>
                </c:pt>
                <c:pt idx="9">
                  <c:v>106.76393259842764</c:v>
                </c:pt>
                <c:pt idx="10">
                  <c:v>107.19610239266261</c:v>
                </c:pt>
                <c:pt idx="11">
                  <c:v>108.80371848234957</c:v>
                </c:pt>
                <c:pt idx="12">
                  <c:v>110.75314028358174</c:v>
                </c:pt>
                <c:pt idx="13">
                  <c:v>112.48099426061482</c:v>
                </c:pt>
                <c:pt idx="14">
                  <c:v>113.56139019002916</c:v>
                </c:pt>
                <c:pt idx="15">
                  <c:v>114.59828229743279</c:v>
                </c:pt>
                <c:pt idx="16">
                  <c:v>115.27633120466454</c:v>
                </c:pt>
                <c:pt idx="17">
                  <c:v>116.34721970668649</c:v>
                </c:pt>
                <c:pt idx="18">
                  <c:v>118.01021173248228</c:v>
                </c:pt>
                <c:pt idx="19">
                  <c:v>121.07015774115935</c:v>
                </c:pt>
                <c:pt idx="20">
                  <c:v>124.85482101414969</c:v>
                </c:pt>
                <c:pt idx="21">
                  <c:v>129.16216828375153</c:v>
                </c:pt>
                <c:pt idx="22">
                  <c:v>132.90787958052385</c:v>
                </c:pt>
                <c:pt idx="23">
                  <c:v>135.36531842615216</c:v>
                </c:pt>
                <c:pt idx="24">
                  <c:v>137.92372523316138</c:v>
                </c:pt>
                <c:pt idx="25">
                  <c:v>140.15004638786527</c:v>
                </c:pt>
                <c:pt idx="26">
                  <c:v>143.75636220076316</c:v>
                </c:pt>
                <c:pt idx="27">
                  <c:v>145.65935169895783</c:v>
                </c:pt>
                <c:pt idx="28">
                  <c:v>147.92336853882682</c:v>
                </c:pt>
                <c:pt idx="29">
                  <c:v>149.03941148188329</c:v>
                </c:pt>
                <c:pt idx="30">
                  <c:v>151.07195965674313</c:v>
                </c:pt>
                <c:pt idx="31">
                  <c:v>153.55171302728129</c:v>
                </c:pt>
                <c:pt idx="32">
                  <c:v>156.31893124082151</c:v>
                </c:pt>
                <c:pt idx="33">
                  <c:v>159.64033556831339</c:v>
                </c:pt>
                <c:pt idx="34">
                  <c:v>162.06308707169785</c:v>
                </c:pt>
                <c:pt idx="35">
                  <c:v>166.65611268294538</c:v>
                </c:pt>
                <c:pt idx="36">
                  <c:v>168.4357181292504</c:v>
                </c:pt>
                <c:pt idx="37">
                  <c:v>170.10355412704365</c:v>
                </c:pt>
                <c:pt idx="38">
                  <c:v>169.06040737204791</c:v>
                </c:pt>
                <c:pt idx="39">
                  <c:v>172.76136594777759</c:v>
                </c:pt>
                <c:pt idx="40">
                  <c:v>178.10944324465922</c:v>
                </c:pt>
                <c:pt idx="41">
                  <c:v>183.51039754876243</c:v>
                </c:pt>
                <c:pt idx="42">
                  <c:v>183.65787899163377</c:v>
                </c:pt>
                <c:pt idx="43">
                  <c:v>183.04836196262053</c:v>
                </c:pt>
                <c:pt idx="44">
                  <c:v>182.65154719611698</c:v>
                </c:pt>
                <c:pt idx="45">
                  <c:v>186.5989644712931</c:v>
                </c:pt>
                <c:pt idx="46">
                  <c:v>191.97410145860218</c:v>
                </c:pt>
                <c:pt idx="47">
                  <c:v>197.71097029566553</c:v>
                </c:pt>
                <c:pt idx="48">
                  <c:v>201.70436822890278</c:v>
                </c:pt>
                <c:pt idx="49">
                  <c:v>202.57015747668413</c:v>
                </c:pt>
                <c:pt idx="50">
                  <c:v>202.85613547423449</c:v>
                </c:pt>
                <c:pt idx="51">
                  <c:v>204.88876224499469</c:v>
                </c:pt>
                <c:pt idx="52">
                  <c:v>209.1802639068826</c:v>
                </c:pt>
                <c:pt idx="53">
                  <c:v>215.58911766054698</c:v>
                </c:pt>
                <c:pt idx="54">
                  <c:v>217.5797487645099</c:v>
                </c:pt>
                <c:pt idx="55">
                  <c:v>220.45221955482168</c:v>
                </c:pt>
                <c:pt idx="56">
                  <c:v>222.52833714378548</c:v>
                </c:pt>
                <c:pt idx="57">
                  <c:v>226.64038511186973</c:v>
                </c:pt>
                <c:pt idx="58">
                  <c:v>230.77410506378465</c:v>
                </c:pt>
                <c:pt idx="59">
                  <c:v>229.82530574540479</c:v>
                </c:pt>
                <c:pt idx="60">
                  <c:v>226.50931744191902</c:v>
                </c:pt>
                <c:pt idx="61">
                  <c:v>219.66863786580325</c:v>
                </c:pt>
                <c:pt idx="62">
                  <c:v>217.00029125490235</c:v>
                </c:pt>
                <c:pt idx="63">
                  <c:v>218.94139890138158</c:v>
                </c:pt>
                <c:pt idx="64">
                  <c:v>219.35268354544692</c:v>
                </c:pt>
                <c:pt idx="65">
                  <c:v>220.72381624517712</c:v>
                </c:pt>
                <c:pt idx="66">
                  <c:v>218.46389849119524</c:v>
                </c:pt>
                <c:pt idx="67">
                  <c:v>219.25979740315242</c:v>
                </c:pt>
                <c:pt idx="68">
                  <c:v>218.3129872622969</c:v>
                </c:pt>
                <c:pt idx="69">
                  <c:v>218.22948910314074</c:v>
                </c:pt>
                <c:pt idx="70">
                  <c:v>217.58991604064167</c:v>
                </c:pt>
                <c:pt idx="71">
                  <c:v>216.22040447592806</c:v>
                </c:pt>
                <c:pt idx="72">
                  <c:v>211.04211459818418</c:v>
                </c:pt>
                <c:pt idx="73">
                  <c:v>206.20431124016329</c:v>
                </c:pt>
                <c:pt idx="74">
                  <c:v>205.44582007119593</c:v>
                </c:pt>
                <c:pt idx="75">
                  <c:v>211.90224951410207</c:v>
                </c:pt>
                <c:pt idx="76">
                  <c:v>220.51950046468187</c:v>
                </c:pt>
                <c:pt idx="77">
                  <c:v>226.89913974290232</c:v>
                </c:pt>
                <c:pt idx="78">
                  <c:v>237.54377695835743</c:v>
                </c:pt>
                <c:pt idx="79">
                  <c:v>247.60737525026568</c:v>
                </c:pt>
                <c:pt idx="80">
                  <c:v>254.9012817672353</c:v>
                </c:pt>
                <c:pt idx="81">
                  <c:v>253.31290560521271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4-4D8A-BE89-D7F8E74CDBE8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FPRE_REG!$C$57:$C$138</c:f>
              <c:strCache>
                <c:ptCount val="8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</c:strCache>
            </c:strRef>
          </c:cat>
          <c:val>
            <c:numRef>
              <c:f>Kt!$K$58:$K$139</c:f>
              <c:numCache>
                <c:formatCode>0.0</c:formatCode>
                <c:ptCount val="82"/>
                <c:pt idx="0">
                  <c:v>100</c:v>
                </c:pt>
                <c:pt idx="1">
                  <c:v>101.34513601606761</c:v>
                </c:pt>
                <c:pt idx="2">
                  <c:v>101.69238582766809</c:v>
                </c:pt>
                <c:pt idx="3">
                  <c:v>101.60023011299769</c:v>
                </c:pt>
                <c:pt idx="4">
                  <c:v>102.02651015131137</c:v>
                </c:pt>
                <c:pt idx="5">
                  <c:v>103.00684066690974</c:v>
                </c:pt>
                <c:pt idx="6">
                  <c:v>103.7707060790032</c:v>
                </c:pt>
                <c:pt idx="7">
                  <c:v>104.32330202376005</c:v>
                </c:pt>
                <c:pt idx="8">
                  <c:v>104.5651062461758</c:v>
                </c:pt>
                <c:pt idx="9">
                  <c:v>104.91502121814769</c:v>
                </c:pt>
                <c:pt idx="10">
                  <c:v>105.28146657592968</c:v>
                </c:pt>
                <c:pt idx="11">
                  <c:v>106.6859889966809</c:v>
                </c:pt>
                <c:pt idx="12">
                  <c:v>108.38097729508887</c:v>
                </c:pt>
                <c:pt idx="13">
                  <c:v>110.01681100586671</c:v>
                </c:pt>
                <c:pt idx="14">
                  <c:v>111.23959442736844</c:v>
                </c:pt>
                <c:pt idx="15">
                  <c:v>112.70905128474423</c:v>
                </c:pt>
                <c:pt idx="16">
                  <c:v>113.62425723622482</c:v>
                </c:pt>
                <c:pt idx="17">
                  <c:v>114.51617262939652</c:v>
                </c:pt>
                <c:pt idx="18">
                  <c:v>115.3012309094488</c:v>
                </c:pt>
                <c:pt idx="19">
                  <c:v>117.19376404686533</c:v>
                </c:pt>
                <c:pt idx="20">
                  <c:v>119.50254605331547</c:v>
                </c:pt>
                <c:pt idx="21">
                  <c:v>122.27456434403602</c:v>
                </c:pt>
                <c:pt idx="22">
                  <c:v>124.49192219727452</c:v>
                </c:pt>
                <c:pt idx="23">
                  <c:v>126.03867601505243</c:v>
                </c:pt>
                <c:pt idx="24">
                  <c:v>128.08106007130598</c:v>
                </c:pt>
                <c:pt idx="25">
                  <c:v>130.01254731269222</c:v>
                </c:pt>
                <c:pt idx="26">
                  <c:v>132.90453588419638</c:v>
                </c:pt>
                <c:pt idx="27">
                  <c:v>134.63063573419842</c:v>
                </c:pt>
                <c:pt idx="28">
                  <c:v>136.72506520927399</c:v>
                </c:pt>
                <c:pt idx="29">
                  <c:v>137.94128962553353</c:v>
                </c:pt>
                <c:pt idx="30">
                  <c:v>139.57175732444446</c:v>
                </c:pt>
                <c:pt idx="31">
                  <c:v>141.81772690858017</c:v>
                </c:pt>
                <c:pt idx="32">
                  <c:v>144.47114017722814</c:v>
                </c:pt>
                <c:pt idx="33">
                  <c:v>147.4581956163355</c:v>
                </c:pt>
                <c:pt idx="34">
                  <c:v>149.31330007013767</c:v>
                </c:pt>
                <c:pt idx="35">
                  <c:v>153.13051270093868</c:v>
                </c:pt>
                <c:pt idx="36">
                  <c:v>154.85657075285113</c:v>
                </c:pt>
                <c:pt idx="37">
                  <c:v>156.7062609653789</c:v>
                </c:pt>
                <c:pt idx="38">
                  <c:v>156.33465044651277</c:v>
                </c:pt>
                <c:pt idx="39">
                  <c:v>160.14677461313639</c:v>
                </c:pt>
                <c:pt idx="40">
                  <c:v>165.01039715057556</c:v>
                </c:pt>
                <c:pt idx="41">
                  <c:v>171.46898278490883</c:v>
                </c:pt>
                <c:pt idx="42">
                  <c:v>172.69212173373762</c:v>
                </c:pt>
                <c:pt idx="43">
                  <c:v>173.5032357249672</c:v>
                </c:pt>
                <c:pt idx="44">
                  <c:v>172.71047399038596</c:v>
                </c:pt>
                <c:pt idx="45">
                  <c:v>175.86117751004682</c:v>
                </c:pt>
                <c:pt idx="46">
                  <c:v>179.38644789229434</c:v>
                </c:pt>
                <c:pt idx="47">
                  <c:v>183.23455122293595</c:v>
                </c:pt>
                <c:pt idx="48">
                  <c:v>185.99436849630774</c:v>
                </c:pt>
                <c:pt idx="49">
                  <c:v>187.82281045156844</c:v>
                </c:pt>
                <c:pt idx="50">
                  <c:v>190.07339900275306</c:v>
                </c:pt>
                <c:pt idx="51">
                  <c:v>193.83347811074123</c:v>
                </c:pt>
                <c:pt idx="52">
                  <c:v>198.4677577843195</c:v>
                </c:pt>
                <c:pt idx="53">
                  <c:v>202.92282119238689</c:v>
                </c:pt>
                <c:pt idx="54">
                  <c:v>204.80012459005738</c:v>
                </c:pt>
                <c:pt idx="55">
                  <c:v>208.05912426732206</c:v>
                </c:pt>
                <c:pt idx="56">
                  <c:v>210.650497529045</c:v>
                </c:pt>
                <c:pt idx="57">
                  <c:v>213.91006106103802</c:v>
                </c:pt>
                <c:pt idx="58">
                  <c:v>215.69627773018587</c:v>
                </c:pt>
                <c:pt idx="59">
                  <c:v>215.65474636019655</c:v>
                </c:pt>
                <c:pt idx="60">
                  <c:v>214.36700620770822</c:v>
                </c:pt>
                <c:pt idx="61">
                  <c:v>211.40327947587116</c:v>
                </c:pt>
                <c:pt idx="62">
                  <c:v>210.10581627173269</c:v>
                </c:pt>
                <c:pt idx="63">
                  <c:v>212.07997799742142</c:v>
                </c:pt>
                <c:pt idx="64">
                  <c:v>212.39642219899841</c:v>
                </c:pt>
                <c:pt idx="65">
                  <c:v>213.83398075659147</c:v>
                </c:pt>
                <c:pt idx="66">
                  <c:v>212.01001453874849</c:v>
                </c:pt>
                <c:pt idx="67">
                  <c:v>211.74549649753067</c:v>
                </c:pt>
                <c:pt idx="68">
                  <c:v>210.52813760143133</c:v>
                </c:pt>
                <c:pt idx="69">
                  <c:v>210.86675522844982</c:v>
                </c:pt>
                <c:pt idx="70">
                  <c:v>213.47311879740701</c:v>
                </c:pt>
                <c:pt idx="71">
                  <c:v>216.41334665842473</c:v>
                </c:pt>
                <c:pt idx="72">
                  <c:v>217.46970967883581</c:v>
                </c:pt>
                <c:pt idx="73">
                  <c:v>216.88752710729366</c:v>
                </c:pt>
                <c:pt idx="74">
                  <c:v>216.90319670845054</c:v>
                </c:pt>
                <c:pt idx="75">
                  <c:v>220.23981963486332</c:v>
                </c:pt>
                <c:pt idx="76">
                  <c:v>225.99547732961051</c:v>
                </c:pt>
                <c:pt idx="77">
                  <c:v>230.87799660085398</c:v>
                </c:pt>
                <c:pt idx="78">
                  <c:v>238.30134403486241</c:v>
                </c:pt>
                <c:pt idx="79">
                  <c:v>243.74365136909489</c:v>
                </c:pt>
                <c:pt idx="80">
                  <c:v>249.13207940337603</c:v>
                </c:pt>
                <c:pt idx="81">
                  <c:v>250.21111685214291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1" val="0"/>
</file>

<file path=xl/ctrlProps/ctrlProp2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3.xml><?xml version="1.0" encoding="utf-8"?>
<formControlPr xmlns="http://schemas.microsoft.com/office/spreadsheetml/2009/9/main" objectType="Drop" dropStyle="combo" dx="22" fmlaLink="hi!$C$61" fmlaRange="hi!$B$65:$B$72" sel="5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5.xml><?xml version="1.0" encoding="utf-8"?>
<formControlPr xmlns="http://schemas.microsoft.com/office/spreadsheetml/2009/9/main" objectType="Drop" dropLines="26" dropStyle="combo" dx="22" fmlaLink="hi!$C$76" fmlaRange="hi!$B$79:$B$104" sel="1" val="0"/>
</file>

<file path=xl/ctrlProps/ctrlProp6.xml><?xml version="1.0" encoding="utf-8"?>
<formControlPr xmlns="http://schemas.microsoft.com/office/spreadsheetml/2009/9/main" objectType="Drop" dropLines="5" dropStyle="combo" dx="22" fmlaLink="hi!$C$33" fmlaRange="hi!$B$34:$B$38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9EF6A09-A57D-4641-982F-0175472948D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Kanton Zürich</a:t>
          </a:fld>
          <a:endParaRPr lang="de-CH" sz="6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Kanton Zürich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(1. Quartal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504825</xdr:colOff>
      <xdr:row>33</xdr:row>
      <xdr:rowOff>38100</xdr:rowOff>
    </xdr:to>
    <xdr:grpSp>
      <xdr:nvGrpSpPr>
        <xdr:cNvPr id="19" name="Gruppieren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pSpPr>
          <a:grpSpLocks/>
        </xdr:cNvGrpSpPr>
      </xdr:nvGrpSpPr>
      <xdr:grpSpPr bwMode="auto">
        <a:xfrm>
          <a:off x="7610475" y="2552700"/>
          <a:ext cx="5838825" cy="3838575"/>
          <a:chOff x="6324600" y="1495425"/>
          <a:chExt cx="6153150" cy="3886200"/>
        </a:xfrm>
      </xdr:grpSpPr>
      <xdr:graphicFrame macro="">
        <xdr:nvGraphicFramePr>
          <xdr:cNvPr id="20" name="Chart 3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I28">
        <xdr:nvSpPr>
          <xdr:cNvPr id="21" name="Textfeld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6633616" y="4848418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9044490F-1CEF-4697-A291-3B79B9600E1D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Schweiz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(1. Quartal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AE4F1A1-FBD3-4618-AD9C-90A14F9C31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Schweiz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28575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971550" y="2581274"/>
          <a:ext cx="6690531" cy="3762376"/>
          <a:chOff x="-2861173" y="-7734304"/>
          <a:chExt cx="1029067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861173" y="-7734304"/>
          <a:ext cx="9215074" cy="126846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21</xdr:col>
      <xdr:colOff>114300</xdr:colOff>
      <xdr:row>33</xdr:row>
      <xdr:rowOff>85725</xdr:rowOff>
    </xdr:to>
    <xdr:grpSp>
      <xdr:nvGrpSpPr>
        <xdr:cNvPr id="28" name="Gruppieren 14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pSpPr>
          <a:grpSpLocks/>
        </xdr:cNvGrpSpPr>
      </xdr:nvGrpSpPr>
      <xdr:grpSpPr bwMode="auto">
        <a:xfrm>
          <a:off x="7610475" y="2590800"/>
          <a:ext cx="6115050" cy="3886200"/>
          <a:chOff x="6324600" y="1495425"/>
          <a:chExt cx="6153150" cy="3886200"/>
        </a:xfrm>
      </xdr:grpSpPr>
      <xdr:graphicFrame macro="">
        <xdr:nvGraphicFramePr>
          <xdr:cNvPr id="29" name="Chart 3">
            <a:extLst>
              <a:ext uri="{FF2B5EF4-FFF2-40B4-BE49-F238E27FC236}">
                <a16:creationId xmlns:a16="http://schemas.microsoft.com/office/drawing/2014/main" id="{00000000-0008-0000-0300-00001D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J164">
        <xdr:nvSpPr>
          <xdr:cNvPr id="30" name="Textfeld 29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0380E2D0-80BF-427D-BAA4-A97A5DE4E6B2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371475</xdr:colOff>
      <xdr:row>30</xdr:row>
      <xdr:rowOff>28575</xdr:rowOff>
    </xdr:from>
    <xdr:to>
      <xdr:col>13</xdr:col>
      <xdr:colOff>533400</xdr:colOff>
      <xdr:row>31</xdr:row>
      <xdr:rowOff>171450</xdr:rowOff>
    </xdr:to>
    <xdr:sp macro="" textlink="hi!I28">
      <xdr:nvSpPr>
        <xdr:cNvPr id="14" name="Textfeld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 bwMode="auto">
        <a:xfrm>
          <a:off x="7981950" y="5848350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Zürich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(1. Quartal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Zürich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36149</xdr:rowOff>
    </xdr:from>
    <xdr:to>
      <xdr:col>3</xdr:col>
      <xdr:colOff>533400</xdr:colOff>
      <xdr:row>7</xdr:row>
      <xdr:rowOff>16560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3" y="150449"/>
          <a:ext cx="1190622" cy="1342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3</xdr:colOff>
      <xdr:row>13</xdr:row>
      <xdr:rowOff>47625</xdr:rowOff>
    </xdr:from>
    <xdr:to>
      <xdr:col>21</xdr:col>
      <xdr:colOff>123825</xdr:colOff>
      <xdr:row>33</xdr:row>
      <xdr:rowOff>85725</xdr:rowOff>
    </xdr:to>
    <xdr:grpSp>
      <xdr:nvGrpSpPr>
        <xdr:cNvPr id="26" name="Gruppieren 7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>
          <a:grpSpLocks/>
        </xdr:cNvGrpSpPr>
      </xdr:nvGrpSpPr>
      <xdr:grpSpPr bwMode="auto">
        <a:xfrm>
          <a:off x="7610478" y="2590800"/>
          <a:ext cx="6124572" cy="3886200"/>
          <a:chOff x="6324600" y="1495425"/>
          <a:chExt cx="6153150" cy="3886200"/>
        </a:xfrm>
      </xdr:grpSpPr>
      <xdr:graphicFrame macro="">
        <xdr:nvGraphicFramePr>
          <xdr:cNvPr id="27" name="Chart 3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28" name="Textfeld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AED146EE-6801-42CC-8D41-942FB072EED6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0</xdr:rowOff>
    </xdr:from>
    <xdr:to>
      <xdr:col>10</xdr:col>
      <xdr:colOff>657225</xdr:colOff>
      <xdr:row>32</xdr:row>
      <xdr:rowOff>64856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9"/>
  <sheetViews>
    <sheetView tabSelected="1" workbookViewId="0">
      <selection activeCell="A8" sqref="A8"/>
    </sheetView>
  </sheetViews>
  <sheetFormatPr baseColWidth="10" defaultRowHeight="12.75" x14ac:dyDescent="0.2"/>
  <cols>
    <col min="1" max="1" width="6.19921875" style="49" customWidth="1"/>
    <col min="2" max="2" width="3.69921875" style="49" customWidth="1"/>
    <col min="3" max="5" width="7" style="49" customWidth="1"/>
    <col min="6" max="14" width="4.69921875" style="49" customWidth="1"/>
    <col min="15" max="15" width="26.8984375" style="49" customWidth="1"/>
    <col min="16" max="16" width="3.796875" style="49" customWidth="1"/>
    <col min="17" max="17" width="9" style="49" customWidth="1"/>
    <col min="18" max="18" width="11.19921875" style="49"/>
    <col min="19" max="19" width="13.09765625" style="49" customWidth="1"/>
    <col min="20" max="20" width="3.69921875" style="49" customWidth="1"/>
    <col min="21" max="21" width="3.69921875" style="13" customWidth="1"/>
    <col min="22" max="22" width="11.19921875" style="13"/>
    <col min="23" max="79" width="11.19921875" style="48"/>
    <col min="80" max="16384" width="11.19921875" style="49"/>
  </cols>
  <sheetData>
    <row r="1" spans="1:102" s="10" customFormat="1" ht="5.0999999999999996" customHeight="1" x14ac:dyDescent="0.2">
      <c r="A1" s="13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U1" s="13"/>
      <c r="V1" s="13"/>
    </row>
    <row r="2" spans="1:102" s="2" customFormat="1" ht="5.0999999999999996" customHeight="1" x14ac:dyDescent="0.2">
      <c r="A2" s="13"/>
      <c r="B2" s="10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10"/>
      <c r="U2" s="13"/>
      <c r="V2" s="13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</row>
    <row r="3" spans="1:102" s="2" customFormat="1" ht="30" customHeight="1" x14ac:dyDescent="0.4">
      <c r="A3" s="13"/>
      <c r="B3" s="10"/>
      <c r="C3" s="10"/>
      <c r="D3" s="10"/>
      <c r="E3" s="11"/>
      <c r="F3" s="108" t="str">
        <f>te!A12</f>
        <v>Transaktionspreis- und Baulandindizes für Wohneigentum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0"/>
      <c r="U3" s="13"/>
      <c r="V3" s="13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</row>
    <row r="4" spans="1:102" s="2" customFormat="1" ht="30.75" customHeight="1" x14ac:dyDescent="0.4">
      <c r="A4" s="13"/>
      <c r="B4" s="10"/>
      <c r="C4" s="10"/>
      <c r="D4" s="10"/>
      <c r="E4" s="11"/>
      <c r="F4" s="108" t="str">
        <f>hi!$G$5</f>
        <v>2. Quartal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0"/>
      <c r="U4" s="13"/>
      <c r="V4" s="13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</row>
    <row r="5" spans="1:102" s="2" customFormat="1" ht="15" x14ac:dyDescent="0.2">
      <c r="A5" s="13"/>
      <c r="B5" s="10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0"/>
      <c r="R5" s="10"/>
      <c r="S5" s="10"/>
      <c r="T5" s="10"/>
      <c r="U5" s="13"/>
      <c r="V5" s="13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</row>
    <row r="6" spans="1:102" s="2" customFormat="1" ht="15" x14ac:dyDescent="0.2">
      <c r="A6" s="13"/>
      <c r="B6" s="10"/>
      <c r="C6" s="10"/>
      <c r="D6" s="10"/>
      <c r="E6" s="129"/>
      <c r="F6" s="129"/>
      <c r="G6" s="129"/>
      <c r="H6" s="129"/>
      <c r="I6" s="129"/>
      <c r="J6" s="129"/>
      <c r="K6" s="129"/>
      <c r="L6" s="130"/>
      <c r="M6" s="130"/>
      <c r="N6" s="11"/>
      <c r="O6" s="11"/>
      <c r="P6" s="11"/>
      <c r="Q6" s="10"/>
      <c r="R6" s="10"/>
      <c r="S6" s="10"/>
      <c r="T6" s="10"/>
      <c r="U6" s="13"/>
      <c r="V6" s="13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</row>
    <row r="7" spans="1:102" s="2" customFormat="1" ht="15" x14ac:dyDescent="0.2">
      <c r="A7" s="13"/>
      <c r="B7" s="10"/>
      <c r="C7" s="10"/>
      <c r="D7" s="10"/>
      <c r="E7" s="129"/>
      <c r="F7" s="129"/>
      <c r="G7" s="10"/>
      <c r="H7" s="10"/>
      <c r="I7" s="10"/>
      <c r="J7" s="10"/>
      <c r="K7" s="129"/>
      <c r="L7" s="130"/>
      <c r="M7" s="130"/>
      <c r="N7" s="11"/>
      <c r="O7" s="11"/>
      <c r="P7" s="11"/>
      <c r="Q7" s="10"/>
      <c r="R7" s="10"/>
      <c r="S7" s="10"/>
      <c r="T7" s="10"/>
      <c r="U7" s="13"/>
      <c r="V7" s="13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</row>
    <row r="8" spans="1:102" s="2" customFormat="1" ht="15" x14ac:dyDescent="0.2">
      <c r="A8" s="13"/>
      <c r="B8" s="10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10"/>
      <c r="R8" s="10"/>
      <c r="S8" s="10"/>
      <c r="T8" s="10"/>
      <c r="U8" s="13"/>
      <c r="V8" s="13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</row>
    <row r="9" spans="1:102" s="2" customFormat="1" ht="15" x14ac:dyDescent="0.2">
      <c r="A9" s="13"/>
      <c r="B9" s="10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0"/>
      <c r="U9" s="13"/>
      <c r="V9" s="13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</row>
    <row r="10" spans="1:102" ht="6" customHeight="1" x14ac:dyDescent="0.2">
      <c r="A10" s="47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</row>
    <row r="11" spans="1:102" ht="22.5" customHeight="1" x14ac:dyDescent="0.2">
      <c r="A11" s="47"/>
      <c r="B11" s="48"/>
      <c r="C11" s="207" t="str">
        <f>te!A12</f>
        <v>Transaktionspreis- und Baulandindizes für Wohneigentum</v>
      </c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139"/>
      <c r="Q11" s="139"/>
      <c r="R11" s="139"/>
      <c r="S11" s="183" t="str">
        <f>hi!B9</f>
        <v>10. Juli 2020</v>
      </c>
      <c r="T11" s="139"/>
      <c r="W11" s="139"/>
      <c r="X11" s="139"/>
      <c r="Y11" s="139"/>
      <c r="Z11" s="139"/>
    </row>
    <row r="12" spans="1:102" ht="10.5" customHeight="1" x14ac:dyDescent="0.2">
      <c r="A12" s="47"/>
      <c r="B12" s="4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86"/>
      <c r="Q12" s="139"/>
      <c r="R12" s="139"/>
      <c r="S12" s="139"/>
      <c r="T12" s="139"/>
      <c r="W12" s="139"/>
      <c r="X12" s="139"/>
      <c r="Y12" s="139"/>
      <c r="Z12" s="139"/>
    </row>
    <row r="13" spans="1:102" x14ac:dyDescent="0.2">
      <c r="A13" s="47"/>
      <c r="B13" s="48"/>
      <c r="C13" s="204" t="str">
        <f>te!A14</f>
        <v>Datenstand:</v>
      </c>
      <c r="D13" s="204"/>
      <c r="E13" s="206" t="str">
        <f>hi!E9</f>
        <v>30. Juni 2020</v>
      </c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188"/>
      <c r="Q13" s="203"/>
      <c r="R13" s="203"/>
      <c r="T13" s="48"/>
    </row>
    <row r="14" spans="1:102" x14ac:dyDescent="0.2">
      <c r="A14" s="47"/>
      <c r="B14" s="48"/>
      <c r="C14" s="51"/>
      <c r="D14" s="51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188"/>
      <c r="Q14" s="48"/>
      <c r="R14" s="48"/>
      <c r="S14" s="48"/>
      <c r="T14" s="48"/>
    </row>
    <row r="15" spans="1:102" ht="15" x14ac:dyDescent="0.2">
      <c r="A15" s="47"/>
      <c r="B15" s="48"/>
      <c r="C15" s="204" t="str">
        <f>te!A15</f>
        <v>Methode:</v>
      </c>
      <c r="D15" s="204"/>
      <c r="E15" s="204" t="str">
        <f>te!A16</f>
        <v>Transaktionsbasierte hedonische Preisindizes auf der Basis der indirekten Methode</v>
      </c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188"/>
      <c r="Q15" s="203" t="s">
        <v>3986</v>
      </c>
      <c r="R15" s="203"/>
      <c r="S15" s="11"/>
      <c r="T15" s="48"/>
    </row>
    <row r="16" spans="1:102" x14ac:dyDescent="0.2">
      <c r="A16" s="47"/>
      <c r="B16" s="48"/>
      <c r="C16" s="53"/>
      <c r="D16" s="53"/>
      <c r="E16" s="204" t="str">
        <f>te!A17</f>
        <v>(quartalsweise Schätzgleichung) mit variablen hedonischen Preisen.</v>
      </c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88"/>
      <c r="Q16" s="203" t="s">
        <v>3987</v>
      </c>
      <c r="R16" s="203"/>
      <c r="S16" s="48"/>
      <c r="T16" s="48"/>
    </row>
    <row r="17" spans="1:20" x14ac:dyDescent="0.2">
      <c r="A17" s="47"/>
      <c r="B17" s="48"/>
      <c r="C17" s="53"/>
      <c r="D17" s="53"/>
      <c r="E17" s="204" t="str">
        <f>te!A18</f>
        <v>Indexierung gewichtet aggregierter Marktwerte von Objekten mit konstanten Qualitäten.</v>
      </c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188"/>
      <c r="Q17" s="203" t="s">
        <v>3988</v>
      </c>
      <c r="R17" s="203"/>
      <c r="S17" s="48"/>
      <c r="T17" s="48"/>
    </row>
    <row r="18" spans="1:20" x14ac:dyDescent="0.2">
      <c r="A18" s="47"/>
      <c r="B18" s="48"/>
      <c r="C18" s="53"/>
      <c r="D18" s="53"/>
      <c r="E18" s="204" t="str">
        <f>te!A19</f>
        <v>Die landesweiten und grossregionalen Indizes werden ungeglättet publiziert.</v>
      </c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188"/>
      <c r="Q18" s="203" t="s">
        <v>3989</v>
      </c>
      <c r="R18" s="203"/>
      <c r="S18" s="48"/>
      <c r="T18" s="48"/>
    </row>
    <row r="19" spans="1:20" x14ac:dyDescent="0.2">
      <c r="A19" s="47"/>
      <c r="B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188"/>
      <c r="Q19" s="48"/>
      <c r="R19" s="48"/>
      <c r="S19" s="48"/>
      <c r="T19" s="48"/>
    </row>
    <row r="20" spans="1:20" x14ac:dyDescent="0.2">
      <c r="A20" s="47"/>
      <c r="B20" s="48"/>
      <c r="C20" s="204" t="str">
        <f>te!A20</f>
        <v>Aggregate:</v>
      </c>
      <c r="D20" s="204"/>
      <c r="E20" s="204" t="str">
        <f>te!A21</f>
        <v>Schweiz, FPRE-Regionen, Kantone</v>
      </c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188"/>
      <c r="Q20" s="48"/>
      <c r="R20" s="48"/>
      <c r="S20" s="48"/>
      <c r="T20" s="48"/>
    </row>
    <row r="21" spans="1:20" x14ac:dyDescent="0.2">
      <c r="A21" s="47"/>
      <c r="B21" s="48"/>
      <c r="C21" s="54"/>
      <c r="D21" s="54"/>
      <c r="E21" s="204" t="str">
        <f>te!A24</f>
        <v>(weitere Aggregate auf Anfrage).</v>
      </c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188"/>
      <c r="Q21" s="48"/>
      <c r="R21" s="48"/>
      <c r="S21" s="48"/>
      <c r="T21" s="48"/>
    </row>
    <row r="22" spans="1:20" x14ac:dyDescent="0.2">
      <c r="A22" s="47"/>
      <c r="B22" s="48"/>
      <c r="C22" s="53"/>
      <c r="D22" s="53"/>
      <c r="E22" s="204" t="str">
        <f>te!A25</f>
        <v>Die Aggregation erfolgt Transaktionswert-gewichtet.</v>
      </c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188"/>
      <c r="Q22" s="48"/>
      <c r="R22" s="48"/>
      <c r="S22" s="48"/>
      <c r="T22" s="48"/>
    </row>
    <row r="23" spans="1:20" x14ac:dyDescent="0.2">
      <c r="A23" s="47"/>
      <c r="B23" s="48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188"/>
      <c r="Q23" s="48"/>
      <c r="R23" s="48"/>
      <c r="S23" s="48"/>
      <c r="T23" s="136"/>
    </row>
    <row r="24" spans="1:20" x14ac:dyDescent="0.2">
      <c r="A24" s="47"/>
      <c r="B24" s="48"/>
      <c r="C24" s="204" t="str">
        <f>te!A26</f>
        <v>Marktsegemente:</v>
      </c>
      <c r="D24" s="204"/>
      <c r="E24" s="204" t="str">
        <f>te!A28</f>
        <v>Unteres:</v>
      </c>
      <c r="F24" s="204"/>
      <c r="G24" s="204" t="str">
        <f>te!A29</f>
        <v>Neubau, durchschnittlich ausgebaut, durchschnittliche Mikrolage.</v>
      </c>
      <c r="H24" s="204"/>
      <c r="I24" s="204"/>
      <c r="J24" s="204"/>
      <c r="K24" s="204"/>
      <c r="L24" s="204"/>
      <c r="M24" s="204"/>
      <c r="N24" s="204"/>
      <c r="O24" s="204"/>
      <c r="P24" s="188"/>
      <c r="R24" s="51"/>
      <c r="S24" s="48"/>
      <c r="T24" s="48"/>
    </row>
    <row r="25" spans="1:20" x14ac:dyDescent="0.2">
      <c r="A25" s="47"/>
      <c r="B25" s="48"/>
      <c r="C25" s="204" t="str">
        <f>te!A27</f>
        <v xml:space="preserve"> </v>
      </c>
      <c r="D25" s="204"/>
      <c r="E25" s="54"/>
      <c r="F25" s="54"/>
      <c r="G25" s="204" t="str">
        <f>te!A30</f>
        <v>EWG: 75m2 HNF SIA 416.</v>
      </c>
      <c r="H25" s="204"/>
      <c r="I25" s="204"/>
      <c r="J25" s="204"/>
      <c r="K25" s="204"/>
      <c r="L25" s="204"/>
      <c r="M25" s="204"/>
      <c r="N25" s="204"/>
      <c r="O25" s="204"/>
      <c r="P25" s="188"/>
      <c r="Q25" s="48"/>
      <c r="R25" s="51"/>
      <c r="S25" s="48"/>
      <c r="T25" s="48"/>
    </row>
    <row r="26" spans="1:20" x14ac:dyDescent="0.2">
      <c r="A26" s="47"/>
      <c r="B26" s="48"/>
      <c r="C26" s="54"/>
      <c r="D26" s="54"/>
      <c r="E26" s="54"/>
      <c r="F26" s="54"/>
      <c r="G26" s="204" t="str">
        <f>te!A31</f>
        <v>EFH: einseitig angebaut, 350m2 Grundstückfläche, 650m3 SIA 416.</v>
      </c>
      <c r="H26" s="204"/>
      <c r="I26" s="204"/>
      <c r="J26" s="204"/>
      <c r="K26" s="204"/>
      <c r="L26" s="204"/>
      <c r="M26" s="204"/>
      <c r="N26" s="204"/>
      <c r="O26" s="204"/>
      <c r="P26" s="188"/>
      <c r="Q26" s="48"/>
      <c r="R26" s="51"/>
      <c r="S26" s="48"/>
      <c r="T26" s="48"/>
    </row>
    <row r="27" spans="1:20" x14ac:dyDescent="0.2">
      <c r="A27" s="47"/>
      <c r="B27" s="48"/>
      <c r="C27" s="54"/>
      <c r="D27" s="54"/>
      <c r="E27" s="54"/>
      <c r="F27" s="54"/>
      <c r="G27" s="204" t="str">
        <f>te!A49</f>
        <v>Bauland MFH: mit 8 EWG und einer Ausnützungsziffer von 0.6</v>
      </c>
      <c r="H27" s="204"/>
      <c r="I27" s="204"/>
      <c r="J27" s="204"/>
      <c r="K27" s="204"/>
      <c r="L27" s="204"/>
      <c r="M27" s="204"/>
      <c r="N27" s="204"/>
      <c r="O27" s="204"/>
      <c r="P27" s="188"/>
      <c r="Q27" s="48"/>
      <c r="R27" s="51"/>
      <c r="S27" s="48"/>
      <c r="T27" s="48"/>
    </row>
    <row r="28" spans="1:20" x14ac:dyDescent="0.2">
      <c r="A28" s="47"/>
      <c r="B28" s="48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188"/>
      <c r="Q28" s="48"/>
      <c r="R28" s="51"/>
      <c r="S28" s="48"/>
      <c r="T28" s="48"/>
    </row>
    <row r="29" spans="1:20" x14ac:dyDescent="0.2">
      <c r="A29" s="47"/>
      <c r="B29" s="48"/>
      <c r="C29" s="55"/>
      <c r="D29" s="55"/>
      <c r="E29" s="204" t="str">
        <f>te!A32</f>
        <v>Mittleres:</v>
      </c>
      <c r="F29" s="204"/>
      <c r="G29" s="204" t="str">
        <f>te!A33</f>
        <v>Neubau, durchschnittlich ausgebaut, gute Mikrolage.</v>
      </c>
      <c r="H29" s="204"/>
      <c r="I29" s="204"/>
      <c r="J29" s="204"/>
      <c r="K29" s="204"/>
      <c r="L29" s="204"/>
      <c r="M29" s="204"/>
      <c r="N29" s="204"/>
      <c r="O29" s="204"/>
      <c r="P29" s="188"/>
      <c r="Q29" s="48"/>
      <c r="R29" s="51"/>
      <c r="S29" s="48"/>
      <c r="T29" s="48"/>
    </row>
    <row r="30" spans="1:20" x14ac:dyDescent="0.2">
      <c r="A30" s="47"/>
      <c r="B30" s="48"/>
      <c r="C30" s="55"/>
      <c r="D30" s="55"/>
      <c r="E30" s="56"/>
      <c r="F30" s="56"/>
      <c r="G30" s="204" t="str">
        <f>te!A34</f>
        <v>EWG: 115m2 HNF SIA 416.</v>
      </c>
      <c r="H30" s="204"/>
      <c r="I30" s="204"/>
      <c r="J30" s="204"/>
      <c r="K30" s="204"/>
      <c r="L30" s="204"/>
      <c r="M30" s="204"/>
      <c r="N30" s="204"/>
      <c r="O30" s="204"/>
      <c r="P30" s="188"/>
      <c r="Q30" s="48"/>
      <c r="R30" s="52"/>
      <c r="S30" s="48"/>
      <c r="T30" s="48"/>
    </row>
    <row r="31" spans="1:20" x14ac:dyDescent="0.2">
      <c r="A31" s="47"/>
      <c r="B31" s="48"/>
      <c r="C31" s="55"/>
      <c r="D31" s="55"/>
      <c r="E31" s="56"/>
      <c r="F31" s="56"/>
      <c r="G31" s="204" t="str">
        <f>te!A35</f>
        <v>EFH: freistehend, 500m2 Grundstückfläche, 710m3 SIA 416.</v>
      </c>
      <c r="H31" s="204"/>
      <c r="I31" s="204"/>
      <c r="J31" s="204"/>
      <c r="K31" s="204"/>
      <c r="L31" s="204"/>
      <c r="M31" s="204"/>
      <c r="N31" s="204"/>
      <c r="O31" s="204"/>
      <c r="P31" s="188"/>
      <c r="Q31" s="48"/>
      <c r="R31" s="51"/>
      <c r="S31" s="48"/>
      <c r="T31" s="48"/>
    </row>
    <row r="32" spans="1:20" x14ac:dyDescent="0.2">
      <c r="A32" s="47"/>
      <c r="B32" s="48"/>
      <c r="C32" s="55"/>
      <c r="D32" s="55"/>
      <c r="E32" s="56"/>
      <c r="F32" s="56"/>
      <c r="G32" s="204" t="str">
        <f>te!A49</f>
        <v>Bauland MFH: mit 8 EWG und einer Ausnützungsziffer von 0.6</v>
      </c>
      <c r="H32" s="204"/>
      <c r="I32" s="204"/>
      <c r="J32" s="204"/>
      <c r="K32" s="204"/>
      <c r="L32" s="204"/>
      <c r="M32" s="204"/>
      <c r="N32" s="204"/>
      <c r="O32" s="204"/>
      <c r="P32" s="188"/>
      <c r="Q32" s="48"/>
      <c r="R32" s="48"/>
      <c r="S32" s="48"/>
      <c r="T32" s="48"/>
    </row>
    <row r="33" spans="1:21" x14ac:dyDescent="0.2">
      <c r="A33" s="47"/>
      <c r="B33" s="48"/>
      <c r="C33" s="55"/>
      <c r="D33" s="55"/>
      <c r="E33" s="56"/>
      <c r="F33" s="56"/>
      <c r="G33" s="54"/>
      <c r="H33" s="54"/>
      <c r="I33" s="54"/>
      <c r="J33" s="54"/>
      <c r="K33" s="54"/>
      <c r="L33" s="54"/>
      <c r="M33" s="54"/>
      <c r="N33" s="54"/>
      <c r="O33" s="54"/>
      <c r="P33" s="188"/>
      <c r="Q33" s="48"/>
      <c r="R33" s="48"/>
      <c r="S33" s="48"/>
      <c r="T33" s="48"/>
    </row>
    <row r="34" spans="1:21" x14ac:dyDescent="0.2">
      <c r="A34" s="47"/>
      <c r="B34" s="48"/>
      <c r="C34" s="55"/>
      <c r="D34" s="55"/>
      <c r="E34" s="204" t="str">
        <f>te!A36</f>
        <v>Gehobenes:</v>
      </c>
      <c r="F34" s="204"/>
      <c r="G34" s="204" t="str">
        <f>te!A37</f>
        <v>Neubau, luxuriös ausgebaut, beste Mikrolage.</v>
      </c>
      <c r="H34" s="204"/>
      <c r="I34" s="204"/>
      <c r="J34" s="204"/>
      <c r="K34" s="204"/>
      <c r="L34" s="204"/>
      <c r="M34" s="204"/>
      <c r="N34" s="204"/>
      <c r="O34" s="204"/>
      <c r="P34" s="188"/>
      <c r="Q34" s="48"/>
      <c r="R34" s="48"/>
      <c r="S34" s="136"/>
      <c r="T34" s="48"/>
    </row>
    <row r="35" spans="1:21" x14ac:dyDescent="0.2">
      <c r="A35" s="47"/>
      <c r="B35" s="48"/>
      <c r="C35" s="55"/>
      <c r="D35" s="55"/>
      <c r="E35" s="57"/>
      <c r="F35" s="57"/>
      <c r="G35" s="204" t="str">
        <f>te!A38</f>
        <v>EWG: 180m2 HNF SIA 416.</v>
      </c>
      <c r="H35" s="204"/>
      <c r="I35" s="204"/>
      <c r="J35" s="204"/>
      <c r="K35" s="204"/>
      <c r="L35" s="204"/>
      <c r="M35" s="204"/>
      <c r="N35" s="204"/>
      <c r="O35" s="204"/>
      <c r="P35" s="188"/>
      <c r="Q35" s="48"/>
      <c r="R35" s="48"/>
      <c r="S35" s="48"/>
      <c r="T35" s="48"/>
    </row>
    <row r="36" spans="1:21" x14ac:dyDescent="0.2">
      <c r="A36" s="47"/>
      <c r="B36" s="48"/>
      <c r="C36" s="55"/>
      <c r="D36" s="55"/>
      <c r="E36" s="57"/>
      <c r="F36" s="57"/>
      <c r="G36" s="204" t="str">
        <f>te!A39</f>
        <v>EFH: freistehend, 900m2 Grundstückfläche, 1'250m3 SIA 416.</v>
      </c>
      <c r="H36" s="204"/>
      <c r="I36" s="204"/>
      <c r="J36" s="204"/>
      <c r="K36" s="204"/>
      <c r="L36" s="204"/>
      <c r="M36" s="204"/>
      <c r="N36" s="204"/>
      <c r="O36" s="204"/>
      <c r="P36" s="188"/>
      <c r="Q36" s="51" t="s">
        <v>56</v>
      </c>
      <c r="R36" s="48"/>
      <c r="S36" s="48"/>
      <c r="T36" s="48"/>
    </row>
    <row r="37" spans="1:21" x14ac:dyDescent="0.2">
      <c r="A37" s="47"/>
      <c r="B37" s="48"/>
      <c r="C37" s="55"/>
      <c r="D37" s="55"/>
      <c r="E37" s="57"/>
      <c r="F37" s="57"/>
      <c r="G37" s="204" t="str">
        <f>te!A49</f>
        <v>Bauland MFH: mit 8 EWG und einer Ausnützungsziffer von 0.6</v>
      </c>
      <c r="H37" s="204"/>
      <c r="I37" s="204"/>
      <c r="J37" s="204"/>
      <c r="K37" s="204"/>
      <c r="L37" s="204"/>
      <c r="M37" s="204"/>
      <c r="N37" s="204"/>
      <c r="O37" s="204"/>
      <c r="P37" s="188"/>
      <c r="Q37" s="51" t="s">
        <v>0</v>
      </c>
      <c r="R37" s="48"/>
      <c r="S37" s="48"/>
      <c r="T37" s="48"/>
    </row>
    <row r="38" spans="1:21" x14ac:dyDescent="0.2">
      <c r="A38" s="47"/>
      <c r="B38" s="48"/>
      <c r="C38" s="55"/>
      <c r="D38" s="55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188"/>
      <c r="Q38" s="51" t="s">
        <v>3822</v>
      </c>
      <c r="R38" s="48"/>
      <c r="S38" s="52" t="s">
        <v>3825</v>
      </c>
      <c r="T38" s="48"/>
    </row>
    <row r="39" spans="1:21" x14ac:dyDescent="0.2">
      <c r="A39" s="47"/>
      <c r="B39" s="48"/>
      <c r="C39" s="204" t="str">
        <f>te!A45</f>
        <v>Gesamtindizes:</v>
      </c>
      <c r="D39" s="204"/>
      <c r="E39" s="204" t="str">
        <f>te!A46</f>
        <v>Eigentumswohnungen (gewichtetes Aggregat der drei EWG-Marktsegmente)</v>
      </c>
      <c r="F39" s="204"/>
      <c r="G39" s="204"/>
      <c r="H39" s="204"/>
      <c r="I39" s="204"/>
      <c r="J39" s="204"/>
      <c r="K39" s="204"/>
      <c r="L39" s="204"/>
      <c r="M39" s="204"/>
      <c r="N39" s="204"/>
      <c r="O39" s="134"/>
      <c r="P39" s="188"/>
      <c r="Q39" s="51" t="s">
        <v>3823</v>
      </c>
      <c r="R39" s="48"/>
      <c r="S39" s="51" t="s">
        <v>3826</v>
      </c>
      <c r="T39" s="48"/>
    </row>
    <row r="40" spans="1:21" x14ac:dyDescent="0.2">
      <c r="A40" s="47"/>
      <c r="B40" s="48"/>
      <c r="C40" s="55"/>
      <c r="D40" s="55"/>
      <c r="E40" s="204" t="str">
        <f>te!A47</f>
        <v>Einfamilienhäuser (gewichtetes Aggregat der drei EFH-Marktsegmente)</v>
      </c>
      <c r="F40" s="204"/>
      <c r="G40" s="204"/>
      <c r="H40" s="204"/>
      <c r="I40" s="204"/>
      <c r="J40" s="204"/>
      <c r="K40" s="204"/>
      <c r="L40" s="204"/>
      <c r="M40" s="204"/>
      <c r="N40" s="204"/>
      <c r="O40" s="134"/>
      <c r="P40" s="188"/>
      <c r="Q40" s="51"/>
      <c r="R40" s="48"/>
      <c r="S40" s="52"/>
      <c r="T40" s="48"/>
    </row>
    <row r="41" spans="1:21" x14ac:dyDescent="0.2">
      <c r="A41" s="47"/>
      <c r="B41" s="48"/>
      <c r="C41" s="55"/>
      <c r="D41" s="55"/>
      <c r="E41" s="204" t="str">
        <f>te!A48</f>
        <v>Wohneigentum (gewichtetes Aggregat aller Marktsegmente)</v>
      </c>
      <c r="F41" s="204"/>
      <c r="G41" s="204"/>
      <c r="H41" s="204"/>
      <c r="I41" s="204"/>
      <c r="J41" s="204"/>
      <c r="K41" s="204"/>
      <c r="L41" s="204"/>
      <c r="M41" s="204"/>
      <c r="N41" s="204"/>
      <c r="O41" s="134"/>
      <c r="P41" s="188"/>
      <c r="Q41" s="137" t="s">
        <v>571</v>
      </c>
      <c r="R41" s="48"/>
      <c r="S41" s="137" t="s">
        <v>3827</v>
      </c>
      <c r="T41" s="48"/>
    </row>
    <row r="42" spans="1:21" x14ac:dyDescent="0.2">
      <c r="A42" s="47"/>
      <c r="B42" s="48"/>
      <c r="C42" s="55"/>
      <c r="D42" s="55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188"/>
      <c r="Q42" s="52" t="s">
        <v>57</v>
      </c>
      <c r="R42" s="48"/>
      <c r="S42" s="52" t="s">
        <v>3828</v>
      </c>
      <c r="T42" s="48"/>
    </row>
    <row r="43" spans="1:21" x14ac:dyDescent="0.2">
      <c r="A43" s="47"/>
      <c r="B43" s="48"/>
      <c r="C43" s="204" t="str">
        <f>te!A40</f>
        <v>Literatur:</v>
      </c>
      <c r="D43" s="204"/>
      <c r="E43" s="204" t="str">
        <f>te!A41</f>
        <v>Fahrländer Partner (2016)</v>
      </c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88"/>
      <c r="Q43" s="51" t="s">
        <v>1</v>
      </c>
      <c r="R43" s="48"/>
      <c r="S43" s="52" t="s">
        <v>1</v>
      </c>
      <c r="T43" s="48"/>
    </row>
    <row r="44" spans="1:21" x14ac:dyDescent="0.2">
      <c r="A44" s="47"/>
      <c r="B44" s="48"/>
      <c r="C44" s="50"/>
      <c r="D44" s="50"/>
      <c r="E44" s="58"/>
      <c r="F44" s="204" t="str">
        <f>te!A42</f>
        <v>Immobilien-Preisindizes von Fahrländer Partner: Methoden-Kurzbeschrieb</v>
      </c>
      <c r="G44" s="204"/>
      <c r="H44" s="204"/>
      <c r="I44" s="204"/>
      <c r="J44" s="204"/>
      <c r="K44" s="204"/>
      <c r="L44" s="204"/>
      <c r="M44" s="204"/>
      <c r="N44" s="204"/>
      <c r="O44" s="204"/>
      <c r="P44" s="188"/>
      <c r="Q44" s="48"/>
      <c r="R44" s="48"/>
      <c r="S44" s="48"/>
      <c r="T44" s="48"/>
    </row>
    <row r="45" spans="1:21" ht="15" x14ac:dyDescent="0.2">
      <c r="A45" s="47"/>
      <c r="B45" s="48"/>
      <c r="C45" s="50"/>
      <c r="D45" s="50"/>
      <c r="E45" s="57"/>
      <c r="F45" s="205" t="s">
        <v>3994</v>
      </c>
      <c r="G45" s="205"/>
      <c r="H45" s="205"/>
      <c r="I45" s="205"/>
      <c r="J45" s="205"/>
      <c r="K45" s="205"/>
      <c r="L45" s="205"/>
      <c r="M45" s="205"/>
      <c r="N45" s="205"/>
      <c r="O45" s="205"/>
      <c r="P45" s="48"/>
      <c r="Q45" s="48"/>
      <c r="R45" s="48"/>
      <c r="S45" s="48"/>
      <c r="T45" s="48"/>
      <c r="U45" s="84"/>
    </row>
    <row r="46" spans="1:21" x14ac:dyDescent="0.2">
      <c r="A46" s="47"/>
      <c r="B46" s="48"/>
      <c r="C46" s="50"/>
      <c r="D46" s="50"/>
      <c r="E46" s="58"/>
      <c r="F46" s="204" t="str">
        <f>te!A43</f>
        <v>Im Anhang des Methoden-Kurzbeschriebs befindet sich ein Literaturverzeichnis.</v>
      </c>
      <c r="G46" s="204"/>
      <c r="H46" s="204"/>
      <c r="I46" s="204"/>
      <c r="J46" s="204"/>
      <c r="K46" s="204"/>
      <c r="L46" s="204"/>
      <c r="M46" s="204"/>
      <c r="N46" s="204"/>
      <c r="O46" s="204"/>
      <c r="P46" s="48"/>
      <c r="Q46" s="48"/>
      <c r="R46" s="48"/>
      <c r="S46" s="48"/>
      <c r="T46" s="48"/>
      <c r="U46" s="83"/>
    </row>
    <row r="47" spans="1:21" x14ac:dyDescent="0.2">
      <c r="A47" s="47"/>
      <c r="B47" s="48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48"/>
      <c r="Q47" s="48"/>
      <c r="R47" s="48"/>
      <c r="S47" s="48"/>
      <c r="T47" s="48"/>
    </row>
    <row r="48" spans="1:21" x14ac:dyDescent="0.2">
      <c r="A48" s="47"/>
      <c r="B48" s="48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48"/>
      <c r="Q48" s="48"/>
      <c r="R48" s="48"/>
      <c r="S48" s="48"/>
      <c r="T48" s="48"/>
    </row>
    <row r="49" spans="1:22" x14ac:dyDescent="0.2">
      <c r="A49" s="47"/>
      <c r="B49" s="48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48"/>
      <c r="Q49" s="48"/>
      <c r="R49" s="48"/>
      <c r="S49" s="48"/>
      <c r="T49" s="48"/>
    </row>
    <row r="50" spans="1:22" ht="4.5" customHeight="1" x14ac:dyDescent="0.2">
      <c r="A50" s="47"/>
      <c r="B50" s="48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48"/>
      <c r="U50" s="99"/>
    </row>
    <row r="51" spans="1:22" ht="9.9499999999999993" customHeight="1" x14ac:dyDescent="0.2">
      <c r="A51" s="47"/>
      <c r="B51" s="48"/>
      <c r="C51" s="208" t="s">
        <v>56</v>
      </c>
      <c r="D51" s="208"/>
      <c r="E51" s="208"/>
      <c r="F51" s="142" t="str">
        <f>te!A12</f>
        <v>Transaktionspreis- und Baulandindizes für Wohneigentum</v>
      </c>
      <c r="G51" s="142"/>
      <c r="H51" s="142"/>
      <c r="I51" s="135"/>
      <c r="J51" s="135"/>
      <c r="K51" s="135"/>
      <c r="L51" s="135"/>
      <c r="M51" s="135"/>
      <c r="N51" s="135"/>
      <c r="O51" s="135"/>
      <c r="P51" s="48"/>
      <c r="Q51" s="48"/>
      <c r="R51" s="48"/>
      <c r="S51" s="143" t="str">
        <f>hi!$G$5</f>
        <v>2. Quartal 2020</v>
      </c>
      <c r="T51" s="48"/>
      <c r="U51" s="99"/>
    </row>
    <row r="52" spans="1:22" ht="9.9499999999999993" customHeight="1" x14ac:dyDescent="0.2">
      <c r="A52" s="47"/>
      <c r="B52" s="48"/>
      <c r="C52" s="208" t="s">
        <v>0</v>
      </c>
      <c r="D52" s="208"/>
      <c r="E52" s="208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48"/>
      <c r="Q52" s="48"/>
      <c r="R52" s="48"/>
      <c r="S52" s="48"/>
      <c r="T52" s="48"/>
      <c r="U52" s="99"/>
    </row>
    <row r="53" spans="1:22" ht="8.1" customHeight="1" x14ac:dyDescent="0.2">
      <c r="A53" s="47"/>
      <c r="B53" s="48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48"/>
      <c r="Q53" s="48"/>
      <c r="R53" s="48"/>
      <c r="S53" s="48"/>
      <c r="T53" s="48"/>
      <c r="U53" s="99"/>
    </row>
    <row r="54" spans="1:22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</row>
    <row r="55" spans="1:22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</row>
    <row r="56" spans="1:22" x14ac:dyDescent="0.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99"/>
    </row>
    <row r="57" spans="1:22" x14ac:dyDescent="0.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99"/>
    </row>
    <row r="58" spans="1:22" x14ac:dyDescent="0.2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99"/>
    </row>
    <row r="59" spans="1:22" x14ac:dyDescent="0.2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99"/>
    </row>
    <row r="60" spans="1:22" x14ac:dyDescent="0.2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99"/>
    </row>
    <row r="61" spans="1:22" x14ac:dyDescent="0.2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99"/>
    </row>
    <row r="62" spans="1:22" x14ac:dyDescent="0.2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99"/>
    </row>
    <row r="63" spans="1:22" x14ac:dyDescent="0.2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99"/>
    </row>
    <row r="64" spans="1:22" x14ac:dyDescent="0.2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99"/>
    </row>
    <row r="65" spans="1:21" x14ac:dyDescent="0.2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99"/>
    </row>
    <row r="66" spans="1:21" x14ac:dyDescent="0.2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99"/>
    </row>
    <row r="67" spans="1:21" x14ac:dyDescent="0.2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99"/>
    </row>
    <row r="68" spans="1:21" x14ac:dyDescent="0.2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99"/>
    </row>
    <row r="69" spans="1:21" x14ac:dyDescent="0.2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99"/>
    </row>
    <row r="70" spans="1:21" x14ac:dyDescent="0.2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99"/>
    </row>
    <row r="71" spans="1:21" x14ac:dyDescent="0.2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99"/>
    </row>
    <row r="72" spans="1:21" x14ac:dyDescent="0.2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99"/>
    </row>
    <row r="73" spans="1:21" x14ac:dyDescent="0.2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99"/>
    </row>
    <row r="74" spans="1:21" x14ac:dyDescent="0.2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99"/>
    </row>
    <row r="75" spans="1:21" x14ac:dyDescent="0.2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99"/>
    </row>
    <row r="76" spans="1:21" x14ac:dyDescent="0.2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99"/>
    </row>
    <row r="77" spans="1:21" x14ac:dyDescent="0.2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99"/>
    </row>
    <row r="78" spans="1:21" x14ac:dyDescent="0.2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99"/>
    </row>
    <row r="79" spans="1:21" x14ac:dyDescent="0.2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99"/>
    </row>
    <row r="80" spans="1:21" x14ac:dyDescent="0.2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99"/>
    </row>
    <row r="81" spans="1:21" x14ac:dyDescent="0.2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99"/>
    </row>
    <row r="82" spans="1:21" x14ac:dyDescent="0.2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99"/>
    </row>
    <row r="83" spans="1:21" x14ac:dyDescent="0.2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99"/>
    </row>
    <row r="84" spans="1:21" x14ac:dyDescent="0.2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99"/>
    </row>
    <row r="85" spans="1:21" x14ac:dyDescent="0.2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99"/>
    </row>
    <row r="86" spans="1:21" x14ac:dyDescent="0.2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99"/>
    </row>
    <row r="87" spans="1:21" x14ac:dyDescent="0.2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99"/>
    </row>
    <row r="88" spans="1:21" x14ac:dyDescent="0.2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99"/>
    </row>
    <row r="89" spans="1:21" x14ac:dyDescent="0.2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99"/>
    </row>
    <row r="90" spans="1:21" x14ac:dyDescent="0.2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99"/>
    </row>
    <row r="91" spans="1:21" x14ac:dyDescent="0.2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99"/>
    </row>
    <row r="92" spans="1:21" x14ac:dyDescent="0.2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99"/>
    </row>
    <row r="93" spans="1:21" x14ac:dyDescent="0.2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99"/>
    </row>
    <row r="94" spans="1:21" x14ac:dyDescent="0.2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99"/>
    </row>
    <row r="95" spans="1:21" x14ac:dyDescent="0.2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99"/>
    </row>
    <row r="96" spans="1:21" x14ac:dyDescent="0.2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99"/>
    </row>
    <row r="97" spans="1:21" x14ac:dyDescent="0.2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99"/>
    </row>
    <row r="98" spans="1:21" x14ac:dyDescent="0.2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99"/>
    </row>
    <row r="99" spans="1:21" x14ac:dyDescent="0.2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99"/>
    </row>
    <row r="100" spans="1:21" x14ac:dyDescent="0.2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99"/>
    </row>
    <row r="101" spans="1:21" x14ac:dyDescent="0.2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99"/>
    </row>
    <row r="102" spans="1:21" x14ac:dyDescent="0.2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99"/>
    </row>
    <row r="103" spans="1:21" x14ac:dyDescent="0.2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99"/>
    </row>
    <row r="104" spans="1:21" x14ac:dyDescent="0.2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99"/>
    </row>
    <row r="105" spans="1:21" x14ac:dyDescent="0.2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99"/>
    </row>
    <row r="106" spans="1:21" x14ac:dyDescent="0.2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99"/>
    </row>
    <row r="107" spans="1:21" x14ac:dyDescent="0.2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99"/>
    </row>
    <row r="108" spans="1:21" x14ac:dyDescent="0.2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99"/>
    </row>
    <row r="109" spans="1:21" x14ac:dyDescent="0.2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99"/>
    </row>
    <row r="110" spans="1:21" x14ac:dyDescent="0.2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99"/>
    </row>
    <row r="111" spans="1:21" x14ac:dyDescent="0.2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99"/>
    </row>
    <row r="112" spans="1:21" x14ac:dyDescent="0.2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99"/>
    </row>
    <row r="113" spans="1:21" x14ac:dyDescent="0.2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99"/>
    </row>
    <row r="114" spans="1:21" x14ac:dyDescent="0.2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99"/>
    </row>
    <row r="115" spans="1:21" x14ac:dyDescent="0.2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99"/>
    </row>
    <row r="116" spans="1:21" x14ac:dyDescent="0.2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99"/>
    </row>
    <row r="117" spans="1:21" x14ac:dyDescent="0.2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99"/>
    </row>
    <row r="118" spans="1:21" x14ac:dyDescent="0.2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99"/>
    </row>
    <row r="119" spans="1:21" x14ac:dyDescent="0.2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99"/>
    </row>
    <row r="120" spans="1:21" x14ac:dyDescent="0.2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99"/>
    </row>
    <row r="121" spans="1:21" x14ac:dyDescent="0.2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99"/>
    </row>
    <row r="122" spans="1:21" x14ac:dyDescent="0.2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99"/>
    </row>
    <row r="123" spans="1:21" x14ac:dyDescent="0.2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99"/>
    </row>
    <row r="124" spans="1:21" x14ac:dyDescent="0.2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99"/>
    </row>
    <row r="125" spans="1:21" x14ac:dyDescent="0.2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99"/>
    </row>
    <row r="126" spans="1:21" x14ac:dyDescent="0.2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99"/>
    </row>
    <row r="127" spans="1:21" x14ac:dyDescent="0.2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99"/>
    </row>
    <row r="128" spans="1:21" x14ac:dyDescent="0.2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99"/>
    </row>
    <row r="129" spans="1:21" x14ac:dyDescent="0.2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99"/>
    </row>
    <row r="130" spans="1:21" x14ac:dyDescent="0.2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99"/>
    </row>
    <row r="131" spans="1:21" x14ac:dyDescent="0.2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99"/>
    </row>
    <row r="132" spans="1:21" x14ac:dyDescent="0.2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99"/>
    </row>
    <row r="133" spans="1:21" x14ac:dyDescent="0.2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99"/>
    </row>
    <row r="134" spans="1:21" x14ac:dyDescent="0.2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99"/>
    </row>
    <row r="135" spans="1:21" x14ac:dyDescent="0.2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99"/>
    </row>
    <row r="136" spans="1:21" x14ac:dyDescent="0.2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99"/>
    </row>
    <row r="137" spans="1:21" x14ac:dyDescent="0.2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99"/>
    </row>
    <row r="138" spans="1:21" x14ac:dyDescent="0.2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99"/>
    </row>
    <row r="139" spans="1:21" x14ac:dyDescent="0.2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99"/>
    </row>
    <row r="140" spans="1:21" x14ac:dyDescent="0.2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99"/>
    </row>
    <row r="141" spans="1:21" x14ac:dyDescent="0.2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99"/>
    </row>
    <row r="142" spans="1:21" x14ac:dyDescent="0.2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99"/>
    </row>
    <row r="143" spans="1:21" x14ac:dyDescent="0.2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99"/>
    </row>
    <row r="144" spans="1:21" x14ac:dyDescent="0.2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99"/>
    </row>
    <row r="145" spans="1:21" x14ac:dyDescent="0.2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99"/>
    </row>
    <row r="146" spans="1:21" x14ac:dyDescent="0.2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99"/>
    </row>
    <row r="147" spans="1:21" x14ac:dyDescent="0.2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99"/>
    </row>
    <row r="148" spans="1:21" x14ac:dyDescent="0.2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99"/>
    </row>
    <row r="149" spans="1:21" x14ac:dyDescent="0.2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99"/>
    </row>
    <row r="150" spans="1:21" x14ac:dyDescent="0.2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99"/>
    </row>
    <row r="151" spans="1:21" x14ac:dyDescent="0.2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99"/>
    </row>
    <row r="152" spans="1:21" x14ac:dyDescent="0.2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99"/>
    </row>
    <row r="153" spans="1:21" x14ac:dyDescent="0.2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99"/>
    </row>
    <row r="154" spans="1:21" x14ac:dyDescent="0.2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99"/>
    </row>
    <row r="155" spans="1:21" x14ac:dyDescent="0.2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99"/>
    </row>
    <row r="156" spans="1:21" x14ac:dyDescent="0.2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99"/>
    </row>
    <row r="157" spans="1:21" x14ac:dyDescent="0.2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99"/>
    </row>
    <row r="158" spans="1:21" x14ac:dyDescent="0.2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99"/>
    </row>
    <row r="159" spans="1:21" x14ac:dyDescent="0.2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99"/>
    </row>
    <row r="160" spans="1:21" x14ac:dyDescent="0.2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99"/>
    </row>
    <row r="161" spans="1:21" x14ac:dyDescent="0.2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99"/>
    </row>
    <row r="162" spans="1:21" x14ac:dyDescent="0.2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99"/>
    </row>
    <row r="163" spans="1:21" x14ac:dyDescent="0.2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99"/>
    </row>
    <row r="164" spans="1:21" x14ac:dyDescent="0.2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99"/>
    </row>
    <row r="165" spans="1:21" x14ac:dyDescent="0.2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99"/>
    </row>
    <row r="166" spans="1:21" x14ac:dyDescent="0.2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99"/>
    </row>
    <row r="167" spans="1:21" x14ac:dyDescent="0.2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99"/>
    </row>
    <row r="168" spans="1:21" x14ac:dyDescent="0.2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99"/>
    </row>
    <row r="169" spans="1:21" x14ac:dyDescent="0.2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99"/>
    </row>
    <row r="170" spans="1:21" x14ac:dyDescent="0.2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99"/>
    </row>
    <row r="171" spans="1:21" x14ac:dyDescent="0.2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99"/>
    </row>
    <row r="172" spans="1:21" x14ac:dyDescent="0.2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99"/>
    </row>
    <row r="173" spans="1:21" x14ac:dyDescent="0.2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99"/>
    </row>
    <row r="174" spans="1:21" x14ac:dyDescent="0.2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99"/>
    </row>
    <row r="175" spans="1:21" x14ac:dyDescent="0.2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99"/>
    </row>
    <row r="176" spans="1:21" x14ac:dyDescent="0.2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99"/>
    </row>
    <row r="177" spans="1:21" x14ac:dyDescent="0.2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99"/>
    </row>
    <row r="178" spans="1:21" x14ac:dyDescent="0.2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99"/>
    </row>
    <row r="179" spans="1:21" x14ac:dyDescent="0.2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99"/>
    </row>
    <row r="180" spans="1:21" x14ac:dyDescent="0.2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99"/>
    </row>
    <row r="181" spans="1:21" x14ac:dyDescent="0.2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99"/>
    </row>
    <row r="182" spans="1:21" x14ac:dyDescent="0.2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99"/>
    </row>
    <row r="183" spans="1:21" x14ac:dyDescent="0.2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99"/>
    </row>
    <row r="184" spans="1:21" x14ac:dyDescent="0.2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99"/>
    </row>
    <row r="185" spans="1:21" x14ac:dyDescent="0.2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99"/>
    </row>
    <row r="186" spans="1:21" x14ac:dyDescent="0.2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99"/>
    </row>
    <row r="187" spans="1:21" x14ac:dyDescent="0.2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99"/>
    </row>
    <row r="188" spans="1:21" x14ac:dyDescent="0.2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99"/>
    </row>
    <row r="189" spans="1:21" x14ac:dyDescent="0.2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99"/>
    </row>
    <row r="190" spans="1:21" x14ac:dyDescent="0.2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99"/>
    </row>
    <row r="191" spans="1:21" x14ac:dyDescent="0.2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99"/>
    </row>
    <row r="192" spans="1:21" x14ac:dyDescent="0.2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99"/>
    </row>
    <row r="193" spans="1:21" x14ac:dyDescent="0.2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99"/>
    </row>
    <row r="194" spans="1:21" x14ac:dyDescent="0.2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99"/>
    </row>
    <row r="195" spans="1:21" x14ac:dyDescent="0.2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99"/>
    </row>
    <row r="196" spans="1:21" x14ac:dyDescent="0.2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99"/>
    </row>
    <row r="197" spans="1:21" x14ac:dyDescent="0.2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99"/>
    </row>
    <row r="198" spans="1:21" x14ac:dyDescent="0.2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99"/>
    </row>
    <row r="199" spans="1:21" x14ac:dyDescent="0.2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99"/>
    </row>
    <row r="200" spans="1:21" x14ac:dyDescent="0.2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99"/>
    </row>
    <row r="201" spans="1:21" x14ac:dyDescent="0.2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99"/>
    </row>
    <row r="202" spans="1:21" x14ac:dyDescent="0.2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99"/>
    </row>
    <row r="203" spans="1:21" x14ac:dyDescent="0.2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99"/>
    </row>
    <row r="204" spans="1:21" x14ac:dyDescent="0.2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99"/>
    </row>
    <row r="205" spans="1:21" x14ac:dyDescent="0.2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99"/>
    </row>
    <row r="206" spans="1:21" x14ac:dyDescent="0.2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99"/>
    </row>
    <row r="207" spans="1:21" x14ac:dyDescent="0.2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99"/>
    </row>
    <row r="208" spans="1:21" x14ac:dyDescent="0.2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99"/>
    </row>
    <row r="209" spans="1:21" x14ac:dyDescent="0.2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99"/>
    </row>
    <row r="210" spans="1:21" x14ac:dyDescent="0.2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99"/>
    </row>
    <row r="211" spans="1:21" x14ac:dyDescent="0.2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99"/>
    </row>
    <row r="212" spans="1:21" x14ac:dyDescent="0.2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99"/>
    </row>
    <row r="213" spans="1:21" x14ac:dyDescent="0.2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99"/>
    </row>
    <row r="214" spans="1:21" x14ac:dyDescent="0.2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99"/>
    </row>
    <row r="215" spans="1:21" x14ac:dyDescent="0.2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99"/>
    </row>
    <row r="216" spans="1:21" x14ac:dyDescent="0.2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99"/>
    </row>
    <row r="217" spans="1:21" x14ac:dyDescent="0.2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99"/>
    </row>
    <row r="218" spans="1:21" x14ac:dyDescent="0.2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99"/>
    </row>
    <row r="219" spans="1:21" x14ac:dyDescent="0.2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99"/>
    </row>
    <row r="220" spans="1:21" x14ac:dyDescent="0.2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99"/>
    </row>
    <row r="221" spans="1:21" x14ac:dyDescent="0.2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99"/>
    </row>
    <row r="222" spans="1:21" x14ac:dyDescent="0.2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99"/>
    </row>
    <row r="223" spans="1:21" x14ac:dyDescent="0.2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99"/>
    </row>
    <row r="224" spans="1:21" x14ac:dyDescent="0.2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99"/>
    </row>
    <row r="225" spans="1:21" x14ac:dyDescent="0.2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99"/>
    </row>
    <row r="226" spans="1:21" x14ac:dyDescent="0.2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99"/>
    </row>
    <row r="227" spans="1:21" x14ac:dyDescent="0.2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99"/>
    </row>
    <row r="228" spans="1:21" x14ac:dyDescent="0.2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99"/>
    </row>
    <row r="229" spans="1:21" x14ac:dyDescent="0.2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99"/>
    </row>
    <row r="230" spans="1:21" x14ac:dyDescent="0.2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99"/>
    </row>
    <row r="231" spans="1:21" x14ac:dyDescent="0.2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99"/>
    </row>
    <row r="232" spans="1:21" x14ac:dyDescent="0.2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99"/>
    </row>
    <row r="233" spans="1:21" x14ac:dyDescent="0.2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99"/>
    </row>
    <row r="234" spans="1:21" x14ac:dyDescent="0.2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99"/>
    </row>
    <row r="235" spans="1:21" x14ac:dyDescent="0.2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99"/>
    </row>
    <row r="236" spans="1:21" x14ac:dyDescent="0.2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99"/>
    </row>
    <row r="237" spans="1:21" x14ac:dyDescent="0.2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99"/>
    </row>
    <row r="238" spans="1:21" x14ac:dyDescent="0.2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99"/>
    </row>
    <row r="239" spans="1:21" x14ac:dyDescent="0.2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99"/>
    </row>
    <row r="240" spans="1:21" x14ac:dyDescent="0.2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99"/>
    </row>
    <row r="241" spans="1:22" x14ac:dyDescent="0.2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99"/>
    </row>
    <row r="242" spans="1:22" x14ac:dyDescent="0.2">
      <c r="U242" s="49"/>
      <c r="V242" s="49"/>
    </row>
    <row r="243" spans="1:22" x14ac:dyDescent="0.2">
      <c r="U243" s="49"/>
      <c r="V243" s="49"/>
    </row>
    <row r="244" spans="1:22" x14ac:dyDescent="0.2">
      <c r="U244" s="49"/>
      <c r="V244" s="49"/>
    </row>
    <row r="245" spans="1:22" x14ac:dyDescent="0.2">
      <c r="U245" s="49"/>
      <c r="V245" s="49"/>
    </row>
    <row r="246" spans="1:22" x14ac:dyDescent="0.2">
      <c r="U246" s="49"/>
      <c r="V246" s="49"/>
    </row>
    <row r="247" spans="1:22" x14ac:dyDescent="0.2">
      <c r="U247" s="49"/>
      <c r="V247" s="49"/>
    </row>
    <row r="248" spans="1:22" x14ac:dyDescent="0.2">
      <c r="U248" s="49"/>
      <c r="V248" s="49"/>
    </row>
    <row r="249" spans="1:22" x14ac:dyDescent="0.2">
      <c r="U249" s="49"/>
      <c r="V249" s="49"/>
    </row>
    <row r="250" spans="1:22" x14ac:dyDescent="0.2">
      <c r="U250" s="49"/>
      <c r="V250" s="49"/>
    </row>
    <row r="251" spans="1:22" x14ac:dyDescent="0.2">
      <c r="U251" s="49"/>
      <c r="V251" s="49"/>
    </row>
    <row r="252" spans="1:22" x14ac:dyDescent="0.2">
      <c r="U252" s="49"/>
      <c r="V252" s="49"/>
    </row>
    <row r="253" spans="1:22" x14ac:dyDescent="0.2">
      <c r="U253" s="49"/>
      <c r="V253" s="49"/>
    </row>
    <row r="254" spans="1:22" x14ac:dyDescent="0.2">
      <c r="U254" s="49"/>
      <c r="V254" s="49"/>
    </row>
    <row r="255" spans="1:22" x14ac:dyDescent="0.2">
      <c r="U255" s="49"/>
      <c r="V255" s="49"/>
    </row>
    <row r="256" spans="1:22" x14ac:dyDescent="0.2">
      <c r="U256" s="49"/>
      <c r="V256" s="49"/>
    </row>
    <row r="257" spans="21:22" x14ac:dyDescent="0.2">
      <c r="U257" s="49"/>
      <c r="V257" s="49"/>
    </row>
    <row r="258" spans="21:22" x14ac:dyDescent="0.2">
      <c r="U258" s="49"/>
      <c r="V258" s="49"/>
    </row>
    <row r="259" spans="21:22" x14ac:dyDescent="0.2">
      <c r="U259" s="49"/>
      <c r="V259" s="49"/>
    </row>
    <row r="260" spans="21:22" x14ac:dyDescent="0.2">
      <c r="U260" s="49"/>
      <c r="V260" s="49"/>
    </row>
    <row r="261" spans="21:22" x14ac:dyDescent="0.2">
      <c r="U261" s="49"/>
      <c r="V261" s="49"/>
    </row>
    <row r="262" spans="21:22" x14ac:dyDescent="0.2">
      <c r="U262" s="49"/>
      <c r="V262" s="49"/>
    </row>
    <row r="263" spans="21:22" x14ac:dyDescent="0.2">
      <c r="U263" s="49"/>
      <c r="V263" s="49"/>
    </row>
    <row r="264" spans="21:22" x14ac:dyDescent="0.2">
      <c r="U264" s="49"/>
      <c r="V264" s="49"/>
    </row>
    <row r="265" spans="21:22" x14ac:dyDescent="0.2">
      <c r="U265" s="49"/>
      <c r="V265" s="49"/>
    </row>
    <row r="266" spans="21:22" x14ac:dyDescent="0.2">
      <c r="U266" s="49"/>
      <c r="V266" s="49"/>
    </row>
    <row r="267" spans="21:22" x14ac:dyDescent="0.2">
      <c r="U267" s="49"/>
      <c r="V267" s="49"/>
    </row>
    <row r="268" spans="21:22" x14ac:dyDescent="0.2">
      <c r="U268" s="49"/>
      <c r="V268" s="49"/>
    </row>
    <row r="269" spans="21:22" x14ac:dyDescent="0.2">
      <c r="U269" s="49"/>
      <c r="V269" s="49"/>
    </row>
    <row r="270" spans="21:22" x14ac:dyDescent="0.2">
      <c r="U270" s="49"/>
      <c r="V270" s="49"/>
    </row>
    <row r="271" spans="21:22" x14ac:dyDescent="0.2">
      <c r="U271" s="49"/>
      <c r="V271" s="49"/>
    </row>
    <row r="272" spans="21:22" x14ac:dyDescent="0.2">
      <c r="U272" s="49"/>
      <c r="V272" s="49"/>
    </row>
    <row r="273" spans="21:22" x14ac:dyDescent="0.2">
      <c r="U273" s="49"/>
      <c r="V273" s="49"/>
    </row>
    <row r="274" spans="21:22" x14ac:dyDescent="0.2">
      <c r="U274" s="49"/>
      <c r="V274" s="49"/>
    </row>
    <row r="275" spans="21:22" x14ac:dyDescent="0.2">
      <c r="U275" s="49"/>
      <c r="V275" s="49"/>
    </row>
    <row r="276" spans="21:22" x14ac:dyDescent="0.2">
      <c r="U276" s="49"/>
      <c r="V276" s="49"/>
    </row>
    <row r="277" spans="21:22" x14ac:dyDescent="0.2">
      <c r="U277" s="49"/>
      <c r="V277" s="49"/>
    </row>
    <row r="278" spans="21:22" x14ac:dyDescent="0.2">
      <c r="U278" s="49"/>
      <c r="V278" s="49"/>
    </row>
    <row r="279" spans="21:22" x14ac:dyDescent="0.2">
      <c r="U279" s="49"/>
      <c r="V279" s="49"/>
    </row>
  </sheetData>
  <mergeCells count="45">
    <mergeCell ref="C51:E51"/>
    <mergeCell ref="C52:E52"/>
    <mergeCell ref="Q13:R13"/>
    <mergeCell ref="C39:D39"/>
    <mergeCell ref="E39:N39"/>
    <mergeCell ref="Q16:R16"/>
    <mergeCell ref="Q17:R17"/>
    <mergeCell ref="Q18:R18"/>
    <mergeCell ref="E18:O18"/>
    <mergeCell ref="G24:O24"/>
    <mergeCell ref="C24:D24"/>
    <mergeCell ref="E34:F34"/>
    <mergeCell ref="C25:D25"/>
    <mergeCell ref="G25:O25"/>
    <mergeCell ref="G27:O27"/>
    <mergeCell ref="G32:O32"/>
    <mergeCell ref="E13:O13"/>
    <mergeCell ref="C11:O11"/>
    <mergeCell ref="C13:D13"/>
    <mergeCell ref="E20:O20"/>
    <mergeCell ref="E22:O22"/>
    <mergeCell ref="C15:D15"/>
    <mergeCell ref="E15:O15"/>
    <mergeCell ref="C20:D20"/>
    <mergeCell ref="E16:O16"/>
    <mergeCell ref="E21:O21"/>
    <mergeCell ref="E17:O17"/>
    <mergeCell ref="F44:O44"/>
    <mergeCell ref="F45:O45"/>
    <mergeCell ref="E43:O43"/>
    <mergeCell ref="F46:O46"/>
    <mergeCell ref="C43:D43"/>
    <mergeCell ref="Q15:R15"/>
    <mergeCell ref="E40:N40"/>
    <mergeCell ref="E41:N41"/>
    <mergeCell ref="G36:O36"/>
    <mergeCell ref="G26:O26"/>
    <mergeCell ref="G30:O30"/>
    <mergeCell ref="G29:O29"/>
    <mergeCell ref="E29:F29"/>
    <mergeCell ref="G37:O37"/>
    <mergeCell ref="G34:O34"/>
    <mergeCell ref="G31:O31"/>
    <mergeCell ref="G35:O35"/>
    <mergeCell ref="E24:F24"/>
  </mergeCells>
  <phoneticPr fontId="2" type="noConversion"/>
  <hyperlinks>
    <hyperlink ref="F45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8"/>
  <sheetViews>
    <sheetView workbookViewId="0">
      <selection activeCell="B8" sqref="B8"/>
    </sheetView>
  </sheetViews>
  <sheetFormatPr baseColWidth="10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3677</v>
      </c>
      <c r="C1" s="2" t="s">
        <v>3678</v>
      </c>
    </row>
    <row r="2" spans="1:14" x14ac:dyDescent="0.2">
      <c r="M2" s="2" t="s">
        <v>3967</v>
      </c>
    </row>
    <row r="3" spans="1:14" x14ac:dyDescent="0.2">
      <c r="A3" s="2" t="s">
        <v>226</v>
      </c>
      <c r="B3" s="28"/>
    </row>
    <row r="4" spans="1:14" x14ac:dyDescent="0.2">
      <c r="G4" s="2" t="s">
        <v>3969</v>
      </c>
      <c r="M4" s="2" t="s">
        <v>236</v>
      </c>
      <c r="N4" s="2" t="s">
        <v>3968</v>
      </c>
    </row>
    <row r="5" spans="1:14" x14ac:dyDescent="0.2">
      <c r="A5" s="2" t="s">
        <v>214</v>
      </c>
      <c r="D5" s="2" t="s">
        <v>215</v>
      </c>
      <c r="G5" s="61" t="str" cm="1">
        <f t="array" ref="G5">VLOOKUP(G6,$G$7:$K$10,$C$28+1,FALSE)&amp;" "&amp;$E$8</f>
        <v>2. Quartal 2020</v>
      </c>
      <c r="M5" s="2">
        <v>1</v>
      </c>
    </row>
    <row r="6" spans="1:14" x14ac:dyDescent="0.2">
      <c r="A6" s="2" t="s">
        <v>212</v>
      </c>
      <c r="B6" s="28">
        <v>10</v>
      </c>
      <c r="D6" s="2" t="s">
        <v>212</v>
      </c>
      <c r="E6" s="28">
        <v>30</v>
      </c>
      <c r="G6" s="61">
        <f>VLOOKUP(E7,A13:J24,10,FALSE)</f>
        <v>2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211</v>
      </c>
      <c r="B7" s="28">
        <v>7</v>
      </c>
      <c r="D7" s="2" t="s">
        <v>216</v>
      </c>
      <c r="E7" s="28">
        <v>6</v>
      </c>
      <c r="G7" s="2">
        <v>1</v>
      </c>
      <c r="H7" s="2" t="s">
        <v>3970</v>
      </c>
      <c r="I7" s="2" t="s">
        <v>3974</v>
      </c>
      <c r="J7" s="2" t="s">
        <v>3978</v>
      </c>
      <c r="K7" s="2" t="s">
        <v>3982</v>
      </c>
    </row>
    <row r="8" spans="1:14" x14ac:dyDescent="0.2">
      <c r="A8" s="2" t="s">
        <v>213</v>
      </c>
      <c r="B8" s="28">
        <v>2020</v>
      </c>
      <c r="D8" s="2" t="s">
        <v>213</v>
      </c>
      <c r="E8" s="28">
        <v>2020</v>
      </c>
      <c r="G8" s="2">
        <v>2</v>
      </c>
      <c r="H8" s="2" t="s">
        <v>3971</v>
      </c>
      <c r="I8" s="2" t="s">
        <v>3975</v>
      </c>
      <c r="J8" s="2" t="s">
        <v>3979</v>
      </c>
      <c r="K8" s="2" t="s">
        <v>3983</v>
      </c>
    </row>
    <row r="9" spans="1:14" x14ac:dyDescent="0.2">
      <c r="B9" s="14" t="str">
        <f>CONCATENATE(B6,IF(hi!C28=1,". "," "),VLOOKUP(B7,hi!A13:J24,hi!C28+5)," ",B8)</f>
        <v>10. Juli 2020</v>
      </c>
      <c r="E9" s="14" t="str">
        <f>CONCATENATE(E6,IF(hi!C28=1,". "," "),VLOOKUP(E7,hi!A13:J24,hi!C28+5)," ",E8)</f>
        <v>30. Juni 2020</v>
      </c>
      <c r="G9" s="2">
        <v>3</v>
      </c>
      <c r="H9" s="2" t="s">
        <v>3972</v>
      </c>
      <c r="I9" s="2" t="s">
        <v>3976</v>
      </c>
      <c r="J9" s="2" t="s">
        <v>3980</v>
      </c>
      <c r="K9" s="2" t="s">
        <v>3984</v>
      </c>
    </row>
    <row r="10" spans="1:14" x14ac:dyDescent="0.2">
      <c r="G10" s="2">
        <v>4</v>
      </c>
      <c r="H10" s="2" t="s">
        <v>3973</v>
      </c>
      <c r="I10" s="2" t="s">
        <v>3977</v>
      </c>
      <c r="J10" s="2" t="s">
        <v>3981</v>
      </c>
      <c r="K10" s="2" t="s">
        <v>3985</v>
      </c>
    </row>
    <row r="12" spans="1:14" x14ac:dyDescent="0.2">
      <c r="A12" s="19">
        <v>1</v>
      </c>
      <c r="B12" s="19">
        <v>2</v>
      </c>
      <c r="C12" s="19">
        <v>3</v>
      </c>
      <c r="D12" s="19">
        <v>4</v>
      </c>
      <c r="E12" s="19">
        <v>5</v>
      </c>
      <c r="F12" s="19">
        <v>6</v>
      </c>
      <c r="G12" s="19">
        <v>7</v>
      </c>
      <c r="H12" s="19">
        <v>8</v>
      </c>
      <c r="I12" s="19">
        <v>9</v>
      </c>
      <c r="J12" s="19" t="s">
        <v>135</v>
      </c>
    </row>
    <row r="13" spans="1:14" x14ac:dyDescent="0.2">
      <c r="A13" s="17">
        <v>1</v>
      </c>
      <c r="B13" s="17" t="s">
        <v>136</v>
      </c>
      <c r="C13" s="17" t="s">
        <v>137</v>
      </c>
      <c r="D13" s="17" t="s">
        <v>138</v>
      </c>
      <c r="E13" s="17" t="s">
        <v>136</v>
      </c>
      <c r="F13" s="17" t="s">
        <v>139</v>
      </c>
      <c r="G13" s="17" t="s">
        <v>140</v>
      </c>
      <c r="H13" s="17" t="s">
        <v>141</v>
      </c>
      <c r="I13" s="17" t="s">
        <v>142</v>
      </c>
      <c r="J13" s="17">
        <v>1</v>
      </c>
    </row>
    <row r="14" spans="1:14" x14ac:dyDescent="0.2">
      <c r="A14" s="17">
        <v>2</v>
      </c>
      <c r="B14" s="17" t="s">
        <v>143</v>
      </c>
      <c r="C14" s="17" t="s">
        <v>144</v>
      </c>
      <c r="D14" s="17" t="s">
        <v>145</v>
      </c>
      <c r="E14" s="17" t="s">
        <v>143</v>
      </c>
      <c r="F14" s="17" t="s">
        <v>146</v>
      </c>
      <c r="G14" s="17" t="s">
        <v>147</v>
      </c>
      <c r="H14" s="17" t="s">
        <v>148</v>
      </c>
      <c r="I14" s="17" t="s">
        <v>149</v>
      </c>
      <c r="J14" s="17">
        <v>1</v>
      </c>
    </row>
    <row r="15" spans="1:14" x14ac:dyDescent="0.2">
      <c r="A15" s="17">
        <v>3</v>
      </c>
      <c r="B15" s="17" t="s">
        <v>150</v>
      </c>
      <c r="C15" s="17" t="s">
        <v>150</v>
      </c>
      <c r="D15" s="17" t="s">
        <v>151</v>
      </c>
      <c r="E15" s="17" t="s">
        <v>150</v>
      </c>
      <c r="F15" s="17" t="s">
        <v>152</v>
      </c>
      <c r="G15" s="17" t="s">
        <v>153</v>
      </c>
      <c r="H15" s="17" t="s">
        <v>154</v>
      </c>
      <c r="I15" s="17" t="s">
        <v>155</v>
      </c>
      <c r="J15" s="17">
        <v>1</v>
      </c>
    </row>
    <row r="16" spans="1:14" x14ac:dyDescent="0.2">
      <c r="A16" s="17">
        <v>4</v>
      </c>
      <c r="B16" s="17" t="s">
        <v>156</v>
      </c>
      <c r="C16" s="17" t="s">
        <v>157</v>
      </c>
      <c r="D16" s="17" t="s">
        <v>158</v>
      </c>
      <c r="E16" s="17" t="s">
        <v>156</v>
      </c>
      <c r="F16" s="17" t="s">
        <v>159</v>
      </c>
      <c r="G16" s="17" t="s">
        <v>160</v>
      </c>
      <c r="H16" s="17" t="s">
        <v>161</v>
      </c>
      <c r="I16" s="17" t="s">
        <v>159</v>
      </c>
      <c r="J16" s="17">
        <v>2</v>
      </c>
    </row>
    <row r="17" spans="1:18" x14ac:dyDescent="0.2">
      <c r="A17" s="17">
        <v>5</v>
      </c>
      <c r="B17" s="17" t="s">
        <v>162</v>
      </c>
      <c r="C17" s="17" t="s">
        <v>162</v>
      </c>
      <c r="D17" s="17" t="s">
        <v>163</v>
      </c>
      <c r="E17" s="17" t="s">
        <v>164</v>
      </c>
      <c r="F17" s="17" t="s">
        <v>162</v>
      </c>
      <c r="G17" s="17" t="s">
        <v>165</v>
      </c>
      <c r="H17" s="17" t="s">
        <v>166</v>
      </c>
      <c r="I17" s="17" t="s">
        <v>164</v>
      </c>
      <c r="J17" s="17">
        <v>2</v>
      </c>
    </row>
    <row r="18" spans="1:18" x14ac:dyDescent="0.2">
      <c r="A18" s="17">
        <v>6</v>
      </c>
      <c r="B18" s="17" t="s">
        <v>167</v>
      </c>
      <c r="C18" s="17" t="s">
        <v>168</v>
      </c>
      <c r="D18" s="17" t="s">
        <v>169</v>
      </c>
      <c r="E18" s="17" t="s">
        <v>170</v>
      </c>
      <c r="F18" s="17" t="s">
        <v>171</v>
      </c>
      <c r="G18" s="17" t="s">
        <v>172</v>
      </c>
      <c r="H18" s="17" t="s">
        <v>447</v>
      </c>
      <c r="I18" s="17" t="s">
        <v>170</v>
      </c>
      <c r="J18" s="17">
        <v>2</v>
      </c>
    </row>
    <row r="19" spans="1:18" x14ac:dyDescent="0.2">
      <c r="A19" s="17">
        <v>7</v>
      </c>
      <c r="B19" s="17" t="s">
        <v>173</v>
      </c>
      <c r="C19" s="17" t="s">
        <v>174</v>
      </c>
      <c r="D19" s="17" t="s">
        <v>175</v>
      </c>
      <c r="E19" s="17" t="s">
        <v>176</v>
      </c>
      <c r="F19" s="17" t="s">
        <v>177</v>
      </c>
      <c r="G19" s="17" t="s">
        <v>178</v>
      </c>
      <c r="H19" s="17" t="s">
        <v>179</v>
      </c>
      <c r="I19" s="17" t="s">
        <v>176</v>
      </c>
      <c r="J19" s="17">
        <v>3</v>
      </c>
    </row>
    <row r="20" spans="1:18" x14ac:dyDescent="0.2">
      <c r="A20" s="17">
        <v>8</v>
      </c>
      <c r="B20" s="17" t="s">
        <v>180</v>
      </c>
      <c r="C20" s="17" t="s">
        <v>181</v>
      </c>
      <c r="D20" s="17" t="s">
        <v>182</v>
      </c>
      <c r="E20" s="17" t="s">
        <v>180</v>
      </c>
      <c r="F20" s="17" t="s">
        <v>183</v>
      </c>
      <c r="G20" s="17" t="s">
        <v>184</v>
      </c>
      <c r="H20" s="17" t="s">
        <v>185</v>
      </c>
      <c r="I20" s="17" t="s">
        <v>183</v>
      </c>
      <c r="J20" s="17">
        <v>3</v>
      </c>
    </row>
    <row r="21" spans="1:18" x14ac:dyDescent="0.2">
      <c r="A21" s="17">
        <v>9</v>
      </c>
      <c r="B21" s="17" t="s">
        <v>186</v>
      </c>
      <c r="C21" s="17" t="s">
        <v>186</v>
      </c>
      <c r="D21" s="17" t="s">
        <v>187</v>
      </c>
      <c r="E21" s="17" t="s">
        <v>188</v>
      </c>
      <c r="F21" s="17" t="s">
        <v>189</v>
      </c>
      <c r="G21" s="17" t="s">
        <v>190</v>
      </c>
      <c r="H21" s="17" t="s">
        <v>191</v>
      </c>
      <c r="I21" s="17" t="s">
        <v>189</v>
      </c>
      <c r="J21" s="17">
        <v>3</v>
      </c>
    </row>
    <row r="22" spans="1:18" x14ac:dyDescent="0.2">
      <c r="A22" s="17">
        <v>10</v>
      </c>
      <c r="B22" s="17" t="s">
        <v>192</v>
      </c>
      <c r="C22" s="17" t="s">
        <v>193</v>
      </c>
      <c r="D22" s="17" t="s">
        <v>194</v>
      </c>
      <c r="E22" s="17" t="s">
        <v>193</v>
      </c>
      <c r="F22" s="17" t="s">
        <v>195</v>
      </c>
      <c r="G22" s="17" t="s">
        <v>196</v>
      </c>
      <c r="H22" s="17" t="s">
        <v>197</v>
      </c>
      <c r="I22" s="17" t="s">
        <v>198</v>
      </c>
      <c r="J22" s="17">
        <v>4</v>
      </c>
    </row>
    <row r="23" spans="1:18" x14ac:dyDescent="0.2">
      <c r="A23" s="17">
        <v>11</v>
      </c>
      <c r="B23" s="17" t="s">
        <v>199</v>
      </c>
      <c r="C23" s="17" t="s">
        <v>199</v>
      </c>
      <c r="D23" s="17" t="s">
        <v>200</v>
      </c>
      <c r="E23" s="17" t="s">
        <v>199</v>
      </c>
      <c r="F23" s="17" t="s">
        <v>201</v>
      </c>
      <c r="G23" s="17" t="s">
        <v>202</v>
      </c>
      <c r="H23" s="17" t="s">
        <v>202</v>
      </c>
      <c r="I23" s="17" t="s">
        <v>201</v>
      </c>
      <c r="J23" s="17">
        <v>4</v>
      </c>
    </row>
    <row r="24" spans="1:18" x14ac:dyDescent="0.2">
      <c r="A24" s="17">
        <v>12</v>
      </c>
      <c r="B24" s="17" t="s">
        <v>203</v>
      </c>
      <c r="C24" s="17" t="s">
        <v>204</v>
      </c>
      <c r="D24" s="17" t="s">
        <v>205</v>
      </c>
      <c r="E24" s="17" t="s">
        <v>206</v>
      </c>
      <c r="F24" s="17" t="s">
        <v>207</v>
      </c>
      <c r="G24" s="17" t="s">
        <v>208</v>
      </c>
      <c r="H24" s="17" t="s">
        <v>209</v>
      </c>
      <c r="I24" s="17" t="s">
        <v>210</v>
      </c>
      <c r="J24" s="17">
        <v>4</v>
      </c>
    </row>
    <row r="27" spans="1:18" x14ac:dyDescent="0.2">
      <c r="A27" s="2" t="s">
        <v>225</v>
      </c>
    </row>
    <row r="28" spans="1:18" x14ac:dyDescent="0.2">
      <c r="A28" s="18">
        <v>1</v>
      </c>
      <c r="B28" s="18" t="s">
        <v>75</v>
      </c>
      <c r="C28" s="29">
        <v>1</v>
      </c>
      <c r="G28" s="2" t="s">
        <v>3676</v>
      </c>
      <c r="H28" s="18" t="s">
        <v>3675</v>
      </c>
      <c r="I28" s="24" t="str">
        <f>IF(C33=3,H28,"")</f>
        <v/>
      </c>
    </row>
    <row r="29" spans="1:18" x14ac:dyDescent="0.2">
      <c r="A29" s="18">
        <v>2</v>
      </c>
      <c r="B29" s="18" t="s">
        <v>132</v>
      </c>
    </row>
    <row r="30" spans="1:18" x14ac:dyDescent="0.2">
      <c r="A30" s="18">
        <v>3</v>
      </c>
      <c r="B30" s="18" t="s">
        <v>133</v>
      </c>
    </row>
    <row r="31" spans="1:18" x14ac:dyDescent="0.2">
      <c r="A31" s="18">
        <v>4</v>
      </c>
      <c r="B31" s="18" t="s">
        <v>134</v>
      </c>
    </row>
    <row r="32" spans="1:18" x14ac:dyDescent="0.2">
      <c r="G32" s="234" t="s">
        <v>3670</v>
      </c>
      <c r="H32" s="234"/>
      <c r="I32" s="234"/>
      <c r="J32" s="234"/>
      <c r="K32" s="234" t="s">
        <v>3671</v>
      </c>
      <c r="L32" s="234"/>
      <c r="M32" s="234"/>
      <c r="N32" s="234"/>
      <c r="O32" s="234" t="s">
        <v>3672</v>
      </c>
      <c r="P32" s="234"/>
      <c r="Q32" s="234"/>
      <c r="R32" s="234"/>
    </row>
    <row r="33" spans="1:18" x14ac:dyDescent="0.2">
      <c r="A33" s="2" t="s">
        <v>588</v>
      </c>
      <c r="C33" s="30">
        <v>1</v>
      </c>
      <c r="G33" s="31" t="s">
        <v>3666</v>
      </c>
      <c r="H33" s="31" t="s">
        <v>3667</v>
      </c>
      <c r="I33" s="31" t="s">
        <v>3668</v>
      </c>
      <c r="J33" s="31" t="s">
        <v>3669</v>
      </c>
      <c r="K33" s="31" t="s">
        <v>3666</v>
      </c>
      <c r="L33" s="31" t="s">
        <v>3667</v>
      </c>
      <c r="M33" s="31" t="s">
        <v>3668</v>
      </c>
      <c r="N33" s="31" t="s">
        <v>3669</v>
      </c>
      <c r="O33" s="31" t="s">
        <v>3666</v>
      </c>
      <c r="P33" s="31" t="s">
        <v>3667</v>
      </c>
      <c r="Q33" s="31" t="s">
        <v>3668</v>
      </c>
      <c r="R33" s="31" t="s">
        <v>3669</v>
      </c>
    </row>
    <row r="34" spans="1:18" x14ac:dyDescent="0.2">
      <c r="A34" s="18">
        <v>1</v>
      </c>
      <c r="B34" s="14" t="str">
        <f>IF(C$28=1,C34,IF(C$28=2,D34,IF(C$28=3,E34,IF(C$28=4,F34,C34))))</f>
        <v>Eigentumswohnungen EWG</v>
      </c>
      <c r="C34" s="18" t="s">
        <v>616</v>
      </c>
      <c r="D34" s="18" t="s">
        <v>591</v>
      </c>
      <c r="E34" s="18" t="s">
        <v>593</v>
      </c>
      <c r="F34" s="18" t="s">
        <v>595</v>
      </c>
      <c r="G34" s="31" t="s">
        <v>248</v>
      </c>
      <c r="H34" s="31" t="s">
        <v>249</v>
      </c>
      <c r="I34" s="31" t="s">
        <v>250</v>
      </c>
      <c r="J34" s="31" t="s">
        <v>3659</v>
      </c>
      <c r="K34" s="24" t="str">
        <f>te!A67</f>
        <v>EWG (u)</v>
      </c>
      <c r="L34" s="24" t="str">
        <f>te!A68</f>
        <v>EWG (m)</v>
      </c>
      <c r="M34" s="24" t="str">
        <f>te!A69</f>
        <v>EWG (g)</v>
      </c>
      <c r="N34" s="24" t="str">
        <f>te!A73</f>
        <v>EWG (gesamt)</v>
      </c>
      <c r="O34" s="24" t="str">
        <f>te!A64</f>
        <v>Unteres</v>
      </c>
      <c r="P34" s="24" t="str">
        <f>te!A65</f>
        <v>Mittleres</v>
      </c>
      <c r="Q34" s="24" t="str">
        <f>te!A66</f>
        <v>Gehobenes</v>
      </c>
      <c r="R34" s="24" t="str">
        <f>te!A76</f>
        <v>EWG gesamt</v>
      </c>
    </row>
    <row r="35" spans="1:18" x14ac:dyDescent="0.2">
      <c r="A35" s="18">
        <v>2</v>
      </c>
      <c r="B35" s="14" t="str">
        <f>IF(C$28=1,C35,IF(C$28=2,D35,IF(C$28=3,E35,IF(C$28=4,F35,C35))))</f>
        <v>Einfamilienhäuser EFH</v>
      </c>
      <c r="C35" s="18" t="s">
        <v>597</v>
      </c>
      <c r="D35" s="18" t="s">
        <v>592</v>
      </c>
      <c r="E35" s="18" t="s">
        <v>594</v>
      </c>
      <c r="F35" s="18" t="s">
        <v>596</v>
      </c>
      <c r="G35" s="31" t="s">
        <v>251</v>
      </c>
      <c r="H35" s="31" t="s">
        <v>252</v>
      </c>
      <c r="I35" s="31" t="s">
        <v>253</v>
      </c>
      <c r="J35" s="31" t="s">
        <v>3660</v>
      </c>
      <c r="K35" s="24" t="str">
        <f>te!A70</f>
        <v>EFH (u)</v>
      </c>
      <c r="L35" s="24" t="str">
        <f>te!A71</f>
        <v>EFH (m)</v>
      </c>
      <c r="M35" s="24" t="str">
        <f>te!A72</f>
        <v>EFH (g)</v>
      </c>
      <c r="N35" s="24" t="str">
        <f>te!A74</f>
        <v>EFH (gesamt)</v>
      </c>
      <c r="O35" s="24" t="str">
        <f>te!A64</f>
        <v>Unteres</v>
      </c>
      <c r="P35" s="24" t="str">
        <f>te!A65</f>
        <v>Mittleres</v>
      </c>
      <c r="Q35" s="24" t="str">
        <f>te!A66</f>
        <v>Gehobenes</v>
      </c>
      <c r="R35" s="24" t="str">
        <f>te!A77</f>
        <v>EFH gesamt</v>
      </c>
    </row>
    <row r="36" spans="1:18" x14ac:dyDescent="0.2">
      <c r="A36" s="18">
        <v>3</v>
      </c>
      <c r="B36" s="14" t="str">
        <f>IF(C$28=1,C36,IF(C$28=2,D36,IF(C$28=3,E36,IF(C$28=4,F36,C36))))</f>
        <v>Wohneigentum</v>
      </c>
      <c r="C36" s="18" t="s">
        <v>3662</v>
      </c>
      <c r="D36" s="18" t="s">
        <v>3663</v>
      </c>
      <c r="E36" s="18" t="s">
        <v>3664</v>
      </c>
      <c r="F36" s="18" t="s">
        <v>3665</v>
      </c>
      <c r="G36" s="31" t="e">
        <v>#N/A</v>
      </c>
      <c r="H36" s="31" t="s">
        <v>3659</v>
      </c>
      <c r="I36" s="31" t="s">
        <v>3660</v>
      </c>
      <c r="J36" s="31" t="s">
        <v>3661</v>
      </c>
      <c r="K36" s="32" t="s">
        <v>124</v>
      </c>
      <c r="L36" s="24" t="str">
        <f>te!A73</f>
        <v>EWG (gesamt)</v>
      </c>
      <c r="M36" s="24" t="str">
        <f>te!A74</f>
        <v>EFH (gesamt)</v>
      </c>
      <c r="N36" s="24" t="str">
        <f>B36</f>
        <v>Wohneigentum</v>
      </c>
      <c r="O36" s="32" t="s">
        <v>124</v>
      </c>
      <c r="P36" s="24" t="str">
        <f>te!A76</f>
        <v>EWG gesamt</v>
      </c>
      <c r="Q36" s="24" t="str">
        <f>te!A77</f>
        <v>EFH gesamt</v>
      </c>
      <c r="R36" s="24" t="str">
        <f>te!A80</f>
        <v>Wohneigentum</v>
      </c>
    </row>
    <row r="37" spans="1:18" x14ac:dyDescent="0.2">
      <c r="A37" s="18">
        <v>4</v>
      </c>
      <c r="B37" s="14" t="str">
        <f>IF(C$28=1,C37,IF(C$28=2,D37,IF(C$28=3,E37,IF(C$28=4,F37,C37))))</f>
        <v>Bauland für Mehrfamilienhäuser mit EWG</v>
      </c>
      <c r="C37" s="18" t="s">
        <v>3746</v>
      </c>
      <c r="D37" s="18" t="s">
        <v>3760</v>
      </c>
      <c r="E37" s="18" t="s">
        <v>3800</v>
      </c>
      <c r="F37" s="18" t="s">
        <v>3762</v>
      </c>
      <c r="G37" s="31" t="s">
        <v>3743</v>
      </c>
      <c r="H37" s="31" t="s">
        <v>3742</v>
      </c>
      <c r="I37" s="31" t="s">
        <v>3740</v>
      </c>
      <c r="J37" s="31" t="s">
        <v>3741</v>
      </c>
      <c r="K37" s="24" t="str">
        <f>te!A81</f>
        <v>MFH-Land (u)</v>
      </c>
      <c r="L37" s="24" t="str">
        <f>te!A82</f>
        <v>MFH-Land (m)</v>
      </c>
      <c r="M37" s="24" t="str">
        <f>te!A83</f>
        <v>MFH-Land (g)</v>
      </c>
      <c r="N37" s="24" t="str">
        <f>te!A87</f>
        <v>MFH-Land (gesamt)</v>
      </c>
      <c r="O37" s="24" t="str">
        <f>te!A64</f>
        <v>Unteres</v>
      </c>
      <c r="P37" s="24" t="str">
        <f>te!A65</f>
        <v>Mittleres</v>
      </c>
      <c r="Q37" s="24" t="str">
        <f>te!A66</f>
        <v>Gehobenes</v>
      </c>
      <c r="R37" s="24" t="str">
        <f>te!A90</f>
        <v>MFH-Land gesamt</v>
      </c>
    </row>
    <row r="38" spans="1:18" x14ac:dyDescent="0.2">
      <c r="A38" s="18">
        <v>5</v>
      </c>
      <c r="B38" s="14" t="str">
        <f>IF(C$28=1,C38,IF(C$28=2,D38,IF(C$28=3,E38,IF(C$28=4,F38,C38))))</f>
        <v>Bauland für Einfamilienhäuser</v>
      </c>
      <c r="C38" s="18" t="s">
        <v>3745</v>
      </c>
      <c r="D38" s="18" t="s">
        <v>3759</v>
      </c>
      <c r="E38" s="18" t="s">
        <v>3799</v>
      </c>
      <c r="F38" s="18" t="s">
        <v>3761</v>
      </c>
      <c r="G38" s="31" t="s">
        <v>3739</v>
      </c>
      <c r="H38" s="31" t="s">
        <v>3738</v>
      </c>
      <c r="I38" s="31" t="s">
        <v>3736</v>
      </c>
      <c r="J38" s="31" t="s">
        <v>3737</v>
      </c>
      <c r="K38" s="24" t="str">
        <f>te!A84</f>
        <v>EFH-Land (u)</v>
      </c>
      <c r="L38" s="24" t="str">
        <f>te!A85</f>
        <v>EFH-Land (m)</v>
      </c>
      <c r="M38" s="24" t="str">
        <f>te!A86</f>
        <v>EFH-Land (g)</v>
      </c>
      <c r="N38" s="24" t="str">
        <f>te!A88</f>
        <v>EFH-Land (gesamt)</v>
      </c>
      <c r="O38" s="24" t="str">
        <f>te!A64</f>
        <v>Unteres</v>
      </c>
      <c r="P38" s="24" t="str">
        <f>te!A65</f>
        <v>Mittleres</v>
      </c>
      <c r="Q38" s="24" t="str">
        <f>te!A66</f>
        <v>Gehobenes</v>
      </c>
      <c r="R38" s="24" t="str">
        <f>te!A79</f>
        <v>EFH-Land gesamt</v>
      </c>
    </row>
    <row r="39" spans="1:18" x14ac:dyDescent="0.2">
      <c r="C39" s="36"/>
      <c r="D39" s="36"/>
      <c r="E39" s="36"/>
      <c r="F39" s="36"/>
      <c r="G39" s="59"/>
      <c r="H39" s="59"/>
      <c r="I39" s="59"/>
    </row>
    <row r="40" spans="1:18" x14ac:dyDescent="0.2">
      <c r="B40" s="60">
        <v>4</v>
      </c>
      <c r="C40" s="36"/>
      <c r="D40" s="42"/>
      <c r="E40" s="36"/>
      <c r="F40" s="36"/>
      <c r="G40" s="59"/>
      <c r="H40" s="59"/>
      <c r="I40" s="59"/>
    </row>
    <row r="41" spans="1:18" x14ac:dyDescent="0.2">
      <c r="A41" s="18">
        <v>1</v>
      </c>
      <c r="B41" s="14" t="str">
        <f>te!A129&amp;" "&amp;te!A133</f>
        <v>EFH unteres Marktsegment</v>
      </c>
      <c r="C41" s="18" t="s">
        <v>251</v>
      </c>
      <c r="D41" s="42"/>
      <c r="E41" s="36"/>
      <c r="F41" s="59"/>
      <c r="G41" s="59"/>
      <c r="H41" s="59"/>
      <c r="I41" s="59"/>
    </row>
    <row r="42" spans="1:18" x14ac:dyDescent="0.2">
      <c r="A42" s="18">
        <v>2</v>
      </c>
      <c r="B42" s="14" t="str">
        <f>te!A129&amp;" "&amp;te!A134</f>
        <v>EFH mittleres Marktsegment</v>
      </c>
      <c r="C42" s="18" t="s">
        <v>252</v>
      </c>
      <c r="D42" s="42"/>
      <c r="E42" s="36"/>
      <c r="F42" s="59"/>
      <c r="G42" s="59"/>
      <c r="H42" s="59"/>
      <c r="I42" s="59"/>
    </row>
    <row r="43" spans="1:18" x14ac:dyDescent="0.2">
      <c r="A43" s="18">
        <v>3</v>
      </c>
      <c r="B43" s="14" t="str">
        <f>te!A129&amp;" "&amp;te!A135</f>
        <v>EFH gehobenes Marktsegment</v>
      </c>
      <c r="C43" s="18" t="s">
        <v>253</v>
      </c>
      <c r="D43" s="42"/>
      <c r="E43" s="36"/>
      <c r="F43" s="59"/>
      <c r="G43" s="59"/>
      <c r="H43" s="59"/>
      <c r="I43" s="59"/>
    </row>
    <row r="44" spans="1:18" x14ac:dyDescent="0.2">
      <c r="A44" s="18">
        <v>4</v>
      </c>
      <c r="B44" s="14" t="str">
        <f>te!A74</f>
        <v>EFH (gesamt)</v>
      </c>
      <c r="C44" s="18" t="s">
        <v>3660</v>
      </c>
      <c r="D44" s="42"/>
      <c r="E44" s="36"/>
      <c r="F44" s="59"/>
      <c r="G44" s="59"/>
      <c r="H44" s="59"/>
      <c r="I44" s="59"/>
    </row>
    <row r="45" spans="1:18" x14ac:dyDescent="0.2">
      <c r="A45" s="18">
        <v>5</v>
      </c>
      <c r="B45" s="14" t="str">
        <f>te!A130&amp;" "&amp;te!A133</f>
        <v>EWG unteres Marktsegment</v>
      </c>
      <c r="C45" s="18" t="s">
        <v>248</v>
      </c>
      <c r="D45" s="42"/>
      <c r="E45" s="36"/>
      <c r="F45" s="36"/>
      <c r="G45" s="59"/>
      <c r="H45" s="59"/>
      <c r="I45" s="59"/>
    </row>
    <row r="46" spans="1:18" x14ac:dyDescent="0.2">
      <c r="A46" s="18">
        <v>6</v>
      </c>
      <c r="B46" s="14" t="str">
        <f>te!A130&amp;" "&amp;te!A134</f>
        <v>EWG mittleres Marktsegment</v>
      </c>
      <c r="C46" s="18" t="s">
        <v>249</v>
      </c>
      <c r="D46" s="42"/>
      <c r="E46" s="36"/>
      <c r="F46" s="36"/>
      <c r="G46" s="59"/>
      <c r="H46" s="59"/>
      <c r="I46" s="59"/>
    </row>
    <row r="47" spans="1:18" x14ac:dyDescent="0.2">
      <c r="A47" s="18">
        <v>7</v>
      </c>
      <c r="B47" s="14" t="str">
        <f>te!A130&amp;" "&amp;te!A135</f>
        <v>EWG gehobenes Marktsegment</v>
      </c>
      <c r="C47" s="18" t="s">
        <v>250</v>
      </c>
      <c r="D47" s="42"/>
      <c r="E47" s="36"/>
      <c r="F47" s="36"/>
      <c r="G47" s="59"/>
      <c r="H47" s="59"/>
      <c r="I47" s="59"/>
    </row>
    <row r="48" spans="1:18" x14ac:dyDescent="0.2">
      <c r="A48" s="18">
        <v>8</v>
      </c>
      <c r="B48" s="14" t="str">
        <f>te!A76</f>
        <v>EWG gesamt</v>
      </c>
      <c r="C48" s="18" t="s">
        <v>3659</v>
      </c>
      <c r="D48" s="42"/>
      <c r="E48" s="36"/>
      <c r="F48" s="36"/>
      <c r="G48" s="59"/>
      <c r="H48" s="59"/>
      <c r="I48" s="59"/>
    </row>
    <row r="49" spans="1:24" x14ac:dyDescent="0.2">
      <c r="A49" s="18">
        <v>9</v>
      </c>
      <c r="B49" s="14" t="str">
        <f>te!A136</f>
        <v>Wohneigentum gesamt</v>
      </c>
      <c r="C49" s="18" t="s">
        <v>3661</v>
      </c>
      <c r="D49" s="42"/>
      <c r="E49" s="36"/>
      <c r="F49" s="36"/>
      <c r="G49" s="59"/>
      <c r="H49" s="59"/>
      <c r="I49" s="59"/>
    </row>
    <row r="50" spans="1:24" x14ac:dyDescent="0.2">
      <c r="A50" s="18">
        <v>10</v>
      </c>
      <c r="B50" s="14" t="str">
        <f>te!A131&amp;" "&amp;te!A133</f>
        <v>EFH-Land unteres Marktsegment</v>
      </c>
      <c r="C50" s="18" t="s">
        <v>3739</v>
      </c>
      <c r="D50" s="42"/>
      <c r="E50" s="36"/>
      <c r="F50" s="36"/>
      <c r="G50" s="59"/>
      <c r="H50" s="59"/>
      <c r="I50" s="59"/>
    </row>
    <row r="51" spans="1:24" x14ac:dyDescent="0.2">
      <c r="A51" s="18">
        <v>11</v>
      </c>
      <c r="B51" s="14" t="str">
        <f>te!A131&amp;" "&amp;te!A134</f>
        <v>EFH-Land mittleres Marktsegment</v>
      </c>
      <c r="C51" s="18" t="s">
        <v>3738</v>
      </c>
      <c r="D51" s="42"/>
      <c r="E51" s="36"/>
      <c r="F51" s="36"/>
      <c r="G51" s="59"/>
      <c r="H51" s="59"/>
      <c r="I51" s="59"/>
    </row>
    <row r="52" spans="1:24" x14ac:dyDescent="0.2">
      <c r="A52" s="18">
        <v>12</v>
      </c>
      <c r="B52" s="14" t="str">
        <f>te!A131&amp;" "&amp;te!A135</f>
        <v>EFH-Land gehobenes Marktsegment</v>
      </c>
      <c r="C52" s="18" t="s">
        <v>3736</v>
      </c>
      <c r="D52" s="42"/>
      <c r="E52" s="36"/>
      <c r="F52" s="36"/>
      <c r="G52" s="59"/>
      <c r="H52" s="59"/>
      <c r="I52" s="59"/>
    </row>
    <row r="53" spans="1:24" x14ac:dyDescent="0.2">
      <c r="A53" s="18">
        <v>13</v>
      </c>
      <c r="B53" s="14" t="str">
        <f>te!A79</f>
        <v>EFH-Land gesamt</v>
      </c>
      <c r="C53" s="18" t="s">
        <v>3737</v>
      </c>
      <c r="D53" s="42"/>
      <c r="E53" s="36"/>
      <c r="F53" s="36"/>
      <c r="G53" s="59"/>
      <c r="H53" s="59"/>
      <c r="I53" s="59"/>
    </row>
    <row r="54" spans="1:24" x14ac:dyDescent="0.2">
      <c r="A54" s="18">
        <v>14</v>
      </c>
      <c r="B54" s="14" t="str">
        <f>te!A130&amp;" "&amp;te!A133</f>
        <v>EWG unteres Marktsegment</v>
      </c>
      <c r="C54" s="18" t="s">
        <v>3743</v>
      </c>
      <c r="D54" s="42"/>
      <c r="E54" s="36"/>
      <c r="F54" s="36"/>
      <c r="G54" s="59"/>
      <c r="H54" s="59"/>
      <c r="I54" s="59"/>
    </row>
    <row r="55" spans="1:24" x14ac:dyDescent="0.2">
      <c r="A55" s="18">
        <v>15</v>
      </c>
      <c r="B55" s="14" t="str">
        <f>te!A130&amp;" "&amp;te!A134</f>
        <v>EWG mittleres Marktsegment</v>
      </c>
      <c r="C55" s="18" t="s">
        <v>3742</v>
      </c>
      <c r="D55" s="42"/>
      <c r="E55" s="36"/>
      <c r="F55" s="36"/>
      <c r="G55" s="59"/>
      <c r="H55" s="59"/>
      <c r="I55" s="59"/>
    </row>
    <row r="56" spans="1:24" x14ac:dyDescent="0.2">
      <c r="A56" s="18">
        <v>16</v>
      </c>
      <c r="B56" s="14" t="str">
        <f>te!A130&amp;" "&amp;te!A135</f>
        <v>EWG gehobenes Marktsegment</v>
      </c>
      <c r="C56" s="18" t="s">
        <v>3740</v>
      </c>
      <c r="D56" s="42"/>
      <c r="E56" s="36"/>
      <c r="F56" s="36"/>
      <c r="G56" s="59"/>
      <c r="H56" s="59"/>
      <c r="I56" s="59"/>
    </row>
    <row r="57" spans="1:24" x14ac:dyDescent="0.2">
      <c r="A57" s="18">
        <v>17</v>
      </c>
      <c r="B57" s="14" t="str">
        <f>te!A90</f>
        <v>MFH-Land gesamt</v>
      </c>
      <c r="C57" s="18" t="s">
        <v>3741</v>
      </c>
      <c r="D57" s="42"/>
      <c r="E57" s="36"/>
      <c r="F57" s="36"/>
      <c r="G57" s="59"/>
      <c r="H57" s="59"/>
      <c r="I57" s="59"/>
    </row>
    <row r="58" spans="1:24" x14ac:dyDescent="0.2">
      <c r="A58" s="18">
        <v>18</v>
      </c>
      <c r="B58" s="14" t="str">
        <f>te!A92</f>
        <v>Wohneigentums-Land</v>
      </c>
      <c r="C58" s="18" t="s">
        <v>3744</v>
      </c>
      <c r="D58" s="42"/>
      <c r="E58" s="36"/>
      <c r="F58" s="36"/>
      <c r="G58" s="59"/>
      <c r="H58" s="59"/>
      <c r="I58" s="59"/>
    </row>
    <row r="59" spans="1:24" x14ac:dyDescent="0.2">
      <c r="D59" s="19"/>
      <c r="F59" s="2" t="s">
        <v>3655</v>
      </c>
      <c r="G59" s="2" t="s">
        <v>3656</v>
      </c>
    </row>
    <row r="60" spans="1:24" x14ac:dyDescent="0.2">
      <c r="F60" s="30">
        <v>4</v>
      </c>
      <c r="G60" s="30">
        <v>2</v>
      </c>
    </row>
    <row r="61" spans="1:24" x14ac:dyDescent="0.2">
      <c r="C61" s="30">
        <v>5</v>
      </c>
      <c r="D61" s="33" t="str">
        <f>VLOOKUP(C61,A65:B72,2,0)</f>
        <v>Region Zürich</v>
      </c>
      <c r="F61" s="33" t="str">
        <f>VLOOKUP(F60,A65:B72,2,FALSE)</f>
        <v>Region Basel</v>
      </c>
      <c r="G61" s="33" t="str">
        <f>VLOOKUP(G60,A65:B72,2,FALSE)</f>
        <v>Region Jura</v>
      </c>
    </row>
    <row r="63" spans="1:24" x14ac:dyDescent="0.2">
      <c r="G63" s="235" t="s">
        <v>3928</v>
      </c>
      <c r="H63" s="235"/>
      <c r="I63" s="235"/>
      <c r="J63" s="235"/>
      <c r="K63" s="235"/>
      <c r="L63" s="235"/>
    </row>
    <row r="64" spans="1:24" ht="13.5" thickBot="1" x14ac:dyDescent="0.25">
      <c r="A64" s="2" t="s">
        <v>218</v>
      </c>
      <c r="B64" s="2" t="s">
        <v>224</v>
      </c>
      <c r="C64" s="2" t="s">
        <v>220</v>
      </c>
      <c r="D64" s="2" t="s">
        <v>221</v>
      </c>
      <c r="E64" s="2" t="s">
        <v>222</v>
      </c>
      <c r="F64" s="2" t="s">
        <v>223</v>
      </c>
      <c r="G64" s="62" t="s">
        <v>251</v>
      </c>
      <c r="H64" s="62" t="s">
        <v>252</v>
      </c>
      <c r="I64" s="62" t="s">
        <v>253</v>
      </c>
      <c r="J64" s="2" t="s">
        <v>3660</v>
      </c>
      <c r="K64" s="2" t="s">
        <v>248</v>
      </c>
      <c r="L64" s="2" t="s">
        <v>249</v>
      </c>
      <c r="M64" s="2" t="s">
        <v>250</v>
      </c>
      <c r="N64" s="2" t="s">
        <v>3659</v>
      </c>
      <c r="O64" s="2" t="s">
        <v>3661</v>
      </c>
      <c r="P64" s="36" t="s">
        <v>3739</v>
      </c>
      <c r="Q64" s="36" t="s">
        <v>3738</v>
      </c>
      <c r="R64" s="36" t="s">
        <v>3736</v>
      </c>
      <c r="S64" s="36" t="s">
        <v>3737</v>
      </c>
      <c r="T64" s="36" t="s">
        <v>3743</v>
      </c>
      <c r="U64" s="36" t="s">
        <v>3742</v>
      </c>
      <c r="V64" s="36" t="s">
        <v>3740</v>
      </c>
      <c r="W64" s="36" t="s">
        <v>3741</v>
      </c>
      <c r="X64" s="2" t="s">
        <v>3744</v>
      </c>
    </row>
    <row r="65" spans="1:24" x14ac:dyDescent="0.2">
      <c r="A65" s="18">
        <v>1</v>
      </c>
      <c r="B65" s="14" t="str">
        <f>IF(C$28=1,C65,IF(C$28=2,D65,IF(C$28=3,E65,IF(C$28=4,F65,C65))))</f>
        <v>Region Genfersee</v>
      </c>
      <c r="C65" s="18" t="s">
        <v>84</v>
      </c>
      <c r="D65" s="18" t="s">
        <v>78</v>
      </c>
      <c r="E65" s="18" t="s">
        <v>475</v>
      </c>
      <c r="F65" s="34" t="s">
        <v>552</v>
      </c>
      <c r="G65" s="64">
        <v>0.17943179040655025</v>
      </c>
      <c r="H65" s="65">
        <v>0.17701112973395233</v>
      </c>
      <c r="I65" s="66">
        <v>0.1786575906280844</v>
      </c>
      <c r="J65" s="73">
        <f>AVERAGE(G65:I65)</f>
        <v>0.17836683692286234</v>
      </c>
      <c r="K65" s="74">
        <v>0.19108274045835499</v>
      </c>
      <c r="L65" s="66">
        <v>0.20188845429301466</v>
      </c>
      <c r="M65" s="66">
        <v>0.18372250369445464</v>
      </c>
      <c r="N65" s="73">
        <f>AVERAGE(K65:M65)</f>
        <v>0.19223123281527477</v>
      </c>
      <c r="O65" s="73">
        <f t="shared" ref="O65:O72" si="0">AVERAGE(N65,J65)</f>
        <v>0.18529903486906857</v>
      </c>
      <c r="P65" s="73">
        <f>G65</f>
        <v>0.17943179040655025</v>
      </c>
      <c r="Q65" s="73">
        <f t="shared" ref="Q65:Q72" si="1">H65</f>
        <v>0.17701112973395233</v>
      </c>
      <c r="R65" s="73">
        <f t="shared" ref="R65:R72" si="2">I65</f>
        <v>0.1786575906280844</v>
      </c>
      <c r="S65" s="73">
        <f>AVERAGE(P65:R65)</f>
        <v>0.17836683692286234</v>
      </c>
      <c r="T65" s="73">
        <f>K65</f>
        <v>0.19108274045835499</v>
      </c>
      <c r="U65" s="73">
        <f t="shared" ref="U65:U72" si="3">L65</f>
        <v>0.20188845429301466</v>
      </c>
      <c r="V65" s="73">
        <f t="shared" ref="V65:V72" si="4">M65</f>
        <v>0.18372250369445464</v>
      </c>
      <c r="W65" s="73">
        <f>AVERAGE(T65:V65)</f>
        <v>0.19223123281527477</v>
      </c>
      <c r="X65" s="73">
        <f>AVERAGE(W65,S65)</f>
        <v>0.18529903486906857</v>
      </c>
    </row>
    <row r="66" spans="1:24" x14ac:dyDescent="0.2">
      <c r="A66" s="18">
        <v>2</v>
      </c>
      <c r="B66" s="14" t="str">
        <f t="shared" ref="B66:B72" si="5">IF(C$28=1,C66,IF(C$28=2,D66,IF(C$28=3,E66,IF(C$28=4,F66,C66))))</f>
        <v>Region Jura</v>
      </c>
      <c r="C66" s="18" t="s">
        <v>85</v>
      </c>
      <c r="D66" s="18" t="s">
        <v>88</v>
      </c>
      <c r="E66" s="18" t="s">
        <v>231</v>
      </c>
      <c r="F66" s="34" t="s">
        <v>553</v>
      </c>
      <c r="G66" s="67">
        <v>4.9764450568500936E-2</v>
      </c>
      <c r="H66" s="63">
        <v>4.2696546064276489E-2</v>
      </c>
      <c r="I66" s="68">
        <v>4.7248784381334154E-2</v>
      </c>
      <c r="J66" s="73">
        <f t="shared" ref="J66:J72" si="6">AVERAGE(G66:I66)</f>
        <v>4.6569927004703859E-2</v>
      </c>
      <c r="K66" s="75">
        <v>3.438276337146564E-2</v>
      </c>
      <c r="L66" s="68">
        <v>2.3394666729742105E-2</v>
      </c>
      <c r="M66" s="68">
        <v>3.2246642206833681E-2</v>
      </c>
      <c r="N66" s="73">
        <f t="shared" ref="N66:N72" si="7">AVERAGE(K66:M66)</f>
        <v>3.0008024102680473E-2</v>
      </c>
      <c r="O66" s="73">
        <f t="shared" si="0"/>
        <v>3.8288975553692164E-2</v>
      </c>
      <c r="P66" s="73">
        <f t="shared" ref="P66:P72" si="8">G66</f>
        <v>4.9764450568500936E-2</v>
      </c>
      <c r="Q66" s="73">
        <f t="shared" si="1"/>
        <v>4.2696546064276489E-2</v>
      </c>
      <c r="R66" s="73">
        <f t="shared" si="2"/>
        <v>4.7248784381334154E-2</v>
      </c>
      <c r="S66" s="73">
        <f t="shared" ref="S66:S72" si="9">AVERAGE(P66:R66)</f>
        <v>4.6569927004703859E-2</v>
      </c>
      <c r="T66" s="73">
        <f t="shared" ref="T66:T72" si="10">K66</f>
        <v>3.438276337146564E-2</v>
      </c>
      <c r="U66" s="73">
        <f t="shared" si="3"/>
        <v>2.3394666729742105E-2</v>
      </c>
      <c r="V66" s="73">
        <f t="shared" si="4"/>
        <v>3.2246642206833681E-2</v>
      </c>
      <c r="W66" s="73">
        <f t="shared" ref="W66:W72" si="11">AVERAGE(T66:V66)</f>
        <v>3.0008024102680473E-2</v>
      </c>
      <c r="X66" s="73">
        <f t="shared" ref="X66:X72" si="12">AVERAGE(W66,S66)</f>
        <v>3.8288975553692164E-2</v>
      </c>
    </row>
    <row r="67" spans="1:24" x14ac:dyDescent="0.2">
      <c r="A67" s="18">
        <v>3</v>
      </c>
      <c r="B67" s="14" t="str">
        <f t="shared" si="5"/>
        <v>Region Mittelland</v>
      </c>
      <c r="C67" s="18" t="s">
        <v>227</v>
      </c>
      <c r="D67" s="18" t="s">
        <v>246</v>
      </c>
      <c r="E67" s="18" t="s">
        <v>478</v>
      </c>
      <c r="F67" s="34" t="s">
        <v>557</v>
      </c>
      <c r="G67" s="67">
        <v>0.22303633537975948</v>
      </c>
      <c r="H67" s="63">
        <v>0.22101010414933614</v>
      </c>
      <c r="I67" s="68">
        <v>0.21537059270448214</v>
      </c>
      <c r="J67" s="73">
        <f t="shared" si="6"/>
        <v>0.21980567741119258</v>
      </c>
      <c r="K67" s="75">
        <v>0.18838998437498064</v>
      </c>
      <c r="L67" s="68">
        <v>0.17277060026874538</v>
      </c>
      <c r="M67" s="68">
        <v>0.18449709764583533</v>
      </c>
      <c r="N67" s="73">
        <f t="shared" si="7"/>
        <v>0.18188589409652045</v>
      </c>
      <c r="O67" s="73">
        <f t="shared" si="0"/>
        <v>0.20084578575385653</v>
      </c>
      <c r="P67" s="73">
        <f t="shared" si="8"/>
        <v>0.22303633537975948</v>
      </c>
      <c r="Q67" s="73">
        <f t="shared" si="1"/>
        <v>0.22101010414933614</v>
      </c>
      <c r="R67" s="73">
        <f t="shared" si="2"/>
        <v>0.21537059270448214</v>
      </c>
      <c r="S67" s="73">
        <f t="shared" si="9"/>
        <v>0.21980567741119258</v>
      </c>
      <c r="T67" s="73">
        <f t="shared" si="10"/>
        <v>0.18838998437498064</v>
      </c>
      <c r="U67" s="73">
        <f t="shared" si="3"/>
        <v>0.17277060026874538</v>
      </c>
      <c r="V67" s="73">
        <f t="shared" si="4"/>
        <v>0.18449709764583533</v>
      </c>
      <c r="W67" s="73">
        <f t="shared" si="11"/>
        <v>0.18188589409652045</v>
      </c>
      <c r="X67" s="73">
        <f t="shared" si="12"/>
        <v>0.20084578575385653</v>
      </c>
    </row>
    <row r="68" spans="1:24" x14ac:dyDescent="0.2">
      <c r="A68" s="18">
        <v>4</v>
      </c>
      <c r="B68" s="14" t="str">
        <f t="shared" si="5"/>
        <v>Region Basel</v>
      </c>
      <c r="C68" s="18" t="s">
        <v>86</v>
      </c>
      <c r="D68" s="18" t="s">
        <v>89</v>
      </c>
      <c r="E68" s="18" t="s">
        <v>233</v>
      </c>
      <c r="F68" s="34" t="s">
        <v>554</v>
      </c>
      <c r="G68" s="67">
        <v>6.5971456100192574E-2</v>
      </c>
      <c r="H68" s="63">
        <v>7.3629917373908171E-2</v>
      </c>
      <c r="I68" s="68">
        <v>6.4474382793907672E-2</v>
      </c>
      <c r="J68" s="73">
        <f t="shared" si="6"/>
        <v>6.802525208933613E-2</v>
      </c>
      <c r="K68" s="75">
        <v>4.9359544565557918E-2</v>
      </c>
      <c r="L68" s="68">
        <v>4.7467229405691085E-2</v>
      </c>
      <c r="M68" s="68">
        <v>4.8164306449805509E-2</v>
      </c>
      <c r="N68" s="73">
        <f t="shared" si="7"/>
        <v>4.8330360140351504E-2</v>
      </c>
      <c r="O68" s="73">
        <f t="shared" si="0"/>
        <v>5.8177806114843814E-2</v>
      </c>
      <c r="P68" s="73">
        <f t="shared" si="8"/>
        <v>6.5971456100192574E-2</v>
      </c>
      <c r="Q68" s="73">
        <f t="shared" si="1"/>
        <v>7.3629917373908171E-2</v>
      </c>
      <c r="R68" s="73">
        <f t="shared" si="2"/>
        <v>6.4474382793907672E-2</v>
      </c>
      <c r="S68" s="73">
        <f t="shared" si="9"/>
        <v>6.802525208933613E-2</v>
      </c>
      <c r="T68" s="73">
        <f t="shared" si="10"/>
        <v>4.9359544565557918E-2</v>
      </c>
      <c r="U68" s="73">
        <f t="shared" si="3"/>
        <v>4.7467229405691085E-2</v>
      </c>
      <c r="V68" s="73">
        <f t="shared" si="4"/>
        <v>4.8164306449805509E-2</v>
      </c>
      <c r="W68" s="73">
        <f t="shared" si="11"/>
        <v>4.8330360140351504E-2</v>
      </c>
      <c r="X68" s="73">
        <f t="shared" si="12"/>
        <v>5.8177806114843814E-2</v>
      </c>
    </row>
    <row r="69" spans="1:24" x14ac:dyDescent="0.2">
      <c r="A69" s="18">
        <v>5</v>
      </c>
      <c r="B69" s="14" t="str">
        <f t="shared" si="5"/>
        <v>Region Zürich</v>
      </c>
      <c r="C69" s="18" t="s">
        <v>87</v>
      </c>
      <c r="D69" s="18" t="s">
        <v>90</v>
      </c>
      <c r="E69" s="18" t="s">
        <v>234</v>
      </c>
      <c r="F69" s="34" t="s">
        <v>555</v>
      </c>
      <c r="G69" s="67">
        <v>0.14974844829410622</v>
      </c>
      <c r="H69" s="63">
        <v>0.16845353884341133</v>
      </c>
      <c r="I69" s="68">
        <v>0.15874316034334662</v>
      </c>
      <c r="J69" s="73">
        <f t="shared" si="6"/>
        <v>0.15898171582695472</v>
      </c>
      <c r="K69" s="75">
        <v>0.13397766106935924</v>
      </c>
      <c r="L69" s="68">
        <v>0.18433688315792976</v>
      </c>
      <c r="M69" s="68">
        <v>0.17434552039208628</v>
      </c>
      <c r="N69" s="73">
        <f t="shared" si="7"/>
        <v>0.16422002153979176</v>
      </c>
      <c r="O69" s="73">
        <f t="shared" si="0"/>
        <v>0.16160086868337326</v>
      </c>
      <c r="P69" s="73">
        <f t="shared" si="8"/>
        <v>0.14974844829410622</v>
      </c>
      <c r="Q69" s="73">
        <f t="shared" si="1"/>
        <v>0.16845353884341133</v>
      </c>
      <c r="R69" s="73">
        <f t="shared" si="2"/>
        <v>0.15874316034334662</v>
      </c>
      <c r="S69" s="73">
        <f t="shared" si="9"/>
        <v>0.15898171582695472</v>
      </c>
      <c r="T69" s="73">
        <f t="shared" si="10"/>
        <v>0.13397766106935924</v>
      </c>
      <c r="U69" s="73">
        <f t="shared" si="3"/>
        <v>0.18433688315792976</v>
      </c>
      <c r="V69" s="73">
        <f t="shared" si="4"/>
        <v>0.17434552039208628</v>
      </c>
      <c r="W69" s="73">
        <f t="shared" si="11"/>
        <v>0.16422002153979176</v>
      </c>
      <c r="X69" s="73">
        <f t="shared" si="12"/>
        <v>0.16160086868337326</v>
      </c>
    </row>
    <row r="70" spans="1:24" x14ac:dyDescent="0.2">
      <c r="A70" s="18">
        <v>6</v>
      </c>
      <c r="B70" s="14" t="str">
        <f t="shared" si="5"/>
        <v>Region Ostschweiz</v>
      </c>
      <c r="C70" s="18" t="s">
        <v>228</v>
      </c>
      <c r="D70" s="18" t="s">
        <v>232</v>
      </c>
      <c r="E70" s="18" t="s">
        <v>235</v>
      </c>
      <c r="F70" s="34" t="s">
        <v>577</v>
      </c>
      <c r="G70" s="67">
        <v>7.0357232348501372E-2</v>
      </c>
      <c r="H70" s="63">
        <v>8.6965682348688289E-2</v>
      </c>
      <c r="I70" s="68">
        <v>8.7775195242530468E-2</v>
      </c>
      <c r="J70" s="73">
        <f t="shared" si="6"/>
        <v>8.1699369979906719E-2</v>
      </c>
      <c r="K70" s="75">
        <v>6.0697991892881692E-2</v>
      </c>
      <c r="L70" s="68">
        <v>7.9873043502184118E-2</v>
      </c>
      <c r="M70" s="68">
        <v>7.2630120181793642E-2</v>
      </c>
      <c r="N70" s="73">
        <f t="shared" si="7"/>
        <v>7.1067051858953165E-2</v>
      </c>
      <c r="O70" s="73">
        <f t="shared" si="0"/>
        <v>7.6383210919429942E-2</v>
      </c>
      <c r="P70" s="73">
        <f t="shared" si="8"/>
        <v>7.0357232348501372E-2</v>
      </c>
      <c r="Q70" s="73">
        <f t="shared" si="1"/>
        <v>8.6965682348688289E-2</v>
      </c>
      <c r="R70" s="73">
        <f t="shared" si="2"/>
        <v>8.7775195242530468E-2</v>
      </c>
      <c r="S70" s="73">
        <f t="shared" si="9"/>
        <v>8.1699369979906719E-2</v>
      </c>
      <c r="T70" s="73">
        <f t="shared" si="10"/>
        <v>6.0697991892881692E-2</v>
      </c>
      <c r="U70" s="73">
        <f t="shared" si="3"/>
        <v>7.9873043502184118E-2</v>
      </c>
      <c r="V70" s="73">
        <f t="shared" si="4"/>
        <v>7.2630120181793642E-2</v>
      </c>
      <c r="W70" s="73">
        <f t="shared" si="11"/>
        <v>7.1067051858953165E-2</v>
      </c>
      <c r="X70" s="73">
        <f t="shared" si="12"/>
        <v>7.6383210919429942E-2</v>
      </c>
    </row>
    <row r="71" spans="1:24" x14ac:dyDescent="0.2">
      <c r="A71" s="18">
        <v>7</v>
      </c>
      <c r="B71" s="14" t="str">
        <f t="shared" si="5"/>
        <v>Region Alpenraum</v>
      </c>
      <c r="C71" s="18" t="s">
        <v>229</v>
      </c>
      <c r="D71" s="18" t="s">
        <v>79</v>
      </c>
      <c r="E71" s="18" t="s">
        <v>477</v>
      </c>
      <c r="F71" s="34" t="s">
        <v>556</v>
      </c>
      <c r="G71" s="67">
        <v>0.15266572845370863</v>
      </c>
      <c r="H71" s="63">
        <v>0.13280726623994191</v>
      </c>
      <c r="I71" s="68">
        <v>0.14390755687528517</v>
      </c>
      <c r="J71" s="73">
        <f t="shared" si="6"/>
        <v>0.14312685052297855</v>
      </c>
      <c r="K71" s="75">
        <v>0.25500206940992814</v>
      </c>
      <c r="L71" s="68">
        <v>0.21648964766419537</v>
      </c>
      <c r="M71" s="68">
        <v>0.22865566275923874</v>
      </c>
      <c r="N71" s="73">
        <f t="shared" si="7"/>
        <v>0.23338245994445408</v>
      </c>
      <c r="O71" s="73">
        <f t="shared" si="0"/>
        <v>0.18825465523371632</v>
      </c>
      <c r="P71" s="73">
        <f t="shared" si="8"/>
        <v>0.15266572845370863</v>
      </c>
      <c r="Q71" s="73">
        <f t="shared" si="1"/>
        <v>0.13280726623994191</v>
      </c>
      <c r="R71" s="73">
        <f t="shared" si="2"/>
        <v>0.14390755687528517</v>
      </c>
      <c r="S71" s="73">
        <f t="shared" si="9"/>
        <v>0.14312685052297855</v>
      </c>
      <c r="T71" s="73">
        <f t="shared" si="10"/>
        <v>0.25500206940992814</v>
      </c>
      <c r="U71" s="73">
        <f t="shared" si="3"/>
        <v>0.21648964766419537</v>
      </c>
      <c r="V71" s="73">
        <f t="shared" si="4"/>
        <v>0.22865566275923874</v>
      </c>
      <c r="W71" s="73">
        <f t="shared" si="11"/>
        <v>0.23338245994445408</v>
      </c>
      <c r="X71" s="73">
        <f t="shared" si="12"/>
        <v>0.18825465523371632</v>
      </c>
    </row>
    <row r="72" spans="1:24" ht="13.5" thickBot="1" x14ac:dyDescent="0.25">
      <c r="A72" s="18">
        <v>8</v>
      </c>
      <c r="B72" s="14" t="str">
        <f t="shared" si="5"/>
        <v>Region Südschweiz</v>
      </c>
      <c r="C72" s="18" t="s">
        <v>230</v>
      </c>
      <c r="D72" s="18" t="s">
        <v>3729</v>
      </c>
      <c r="E72" s="18" t="s">
        <v>476</v>
      </c>
      <c r="F72" s="34" t="s">
        <v>578</v>
      </c>
      <c r="G72" s="69">
        <v>0.1090245584486807</v>
      </c>
      <c r="H72" s="70">
        <v>9.7425815246485276E-2</v>
      </c>
      <c r="I72" s="71">
        <v>0.10382273703102944</v>
      </c>
      <c r="J72" s="73">
        <f t="shared" si="6"/>
        <v>0.10342437024206513</v>
      </c>
      <c r="K72" s="76">
        <v>8.7107244857471663E-2</v>
      </c>
      <c r="L72" s="71">
        <v>7.3779474978497586E-2</v>
      </c>
      <c r="M72" s="71">
        <v>7.5738146669952211E-2</v>
      </c>
      <c r="N72" s="73">
        <f t="shared" si="7"/>
        <v>7.887495550197382E-2</v>
      </c>
      <c r="O72" s="73">
        <f t="shared" si="0"/>
        <v>9.1149662872019477E-2</v>
      </c>
      <c r="P72" s="73">
        <f t="shared" si="8"/>
        <v>0.1090245584486807</v>
      </c>
      <c r="Q72" s="73">
        <f t="shared" si="1"/>
        <v>9.7425815246485276E-2</v>
      </c>
      <c r="R72" s="73">
        <f t="shared" si="2"/>
        <v>0.10382273703102944</v>
      </c>
      <c r="S72" s="73">
        <f t="shared" si="9"/>
        <v>0.10342437024206513</v>
      </c>
      <c r="T72" s="73">
        <f t="shared" si="10"/>
        <v>8.7107244857471663E-2</v>
      </c>
      <c r="U72" s="73">
        <f t="shared" si="3"/>
        <v>7.3779474978497586E-2</v>
      </c>
      <c r="V72" s="73">
        <f t="shared" si="4"/>
        <v>7.5738146669952211E-2</v>
      </c>
      <c r="W72" s="73">
        <f t="shared" si="11"/>
        <v>7.887495550197382E-2</v>
      </c>
      <c r="X72" s="73">
        <f t="shared" si="12"/>
        <v>9.1149662872019477E-2</v>
      </c>
    </row>
    <row r="73" spans="1:24" x14ac:dyDescent="0.2">
      <c r="A73" s="2" t="s">
        <v>236</v>
      </c>
      <c r="B73" s="2" t="s">
        <v>236</v>
      </c>
      <c r="G73" s="72">
        <f t="shared" ref="G73:M73" si="13">SUM(G65:G72)</f>
        <v>1.0000000000000002</v>
      </c>
      <c r="H73" s="72">
        <f t="shared" si="13"/>
        <v>0.99999999999999989</v>
      </c>
      <c r="I73" s="72">
        <f t="shared" si="13"/>
        <v>1.0000000000000002</v>
      </c>
      <c r="J73" s="72">
        <f>SUM(N65:N72)</f>
        <v>1</v>
      </c>
      <c r="K73" s="72">
        <f t="shared" si="13"/>
        <v>1</v>
      </c>
      <c r="L73" s="72">
        <f t="shared" si="13"/>
        <v>1.0000000000000002</v>
      </c>
      <c r="M73" s="72">
        <f t="shared" si="13"/>
        <v>1</v>
      </c>
      <c r="N73" s="72">
        <f>SUM(J65:J72)</f>
        <v>1</v>
      </c>
      <c r="O73" s="72">
        <f>SUM(O65:O72)</f>
        <v>1</v>
      </c>
      <c r="P73" s="72">
        <f t="shared" ref="P73:X73" si="14">SUM(P65:P72)</f>
        <v>1.0000000000000002</v>
      </c>
      <c r="Q73" s="72">
        <f t="shared" si="14"/>
        <v>0.99999999999999989</v>
      </c>
      <c r="R73" s="72">
        <f t="shared" si="14"/>
        <v>1.0000000000000002</v>
      </c>
      <c r="S73" s="72">
        <f t="shared" si="14"/>
        <v>1</v>
      </c>
      <c r="T73" s="72">
        <f t="shared" si="14"/>
        <v>1</v>
      </c>
      <c r="U73" s="72">
        <f t="shared" si="14"/>
        <v>1.0000000000000002</v>
      </c>
      <c r="V73" s="72">
        <f t="shared" si="14"/>
        <v>1</v>
      </c>
      <c r="W73" s="72">
        <f t="shared" si="14"/>
        <v>1</v>
      </c>
      <c r="X73" s="72">
        <f t="shared" si="14"/>
        <v>1</v>
      </c>
    </row>
    <row r="75" spans="1:24" x14ac:dyDescent="0.2">
      <c r="F75" s="2" t="s">
        <v>3655</v>
      </c>
      <c r="G75" s="2" t="s">
        <v>3656</v>
      </c>
    </row>
    <row r="76" spans="1:24" x14ac:dyDescent="0.2">
      <c r="C76" s="30">
        <v>1</v>
      </c>
      <c r="D76" s="33" t="str">
        <f>VLOOKUP(C76,A79:B104,2,0)</f>
        <v>Kanton Zürich</v>
      </c>
      <c r="F76" s="30">
        <v>5</v>
      </c>
      <c r="G76" s="30">
        <v>12</v>
      </c>
    </row>
    <row r="77" spans="1:24" x14ac:dyDescent="0.2">
      <c r="F77" s="33" t="str">
        <f>VLOOKUP(F76,A79:B215,2,FALSE)</f>
        <v>Kanton Schwyz</v>
      </c>
      <c r="G77" s="33" t="str">
        <f>VLOOKUP(G76,A79:B215,2,FALSE)</f>
        <v>Kanton Basel-Stadt</v>
      </c>
    </row>
    <row r="78" spans="1:24" x14ac:dyDescent="0.2">
      <c r="A78" s="2" t="s">
        <v>219</v>
      </c>
      <c r="B78" s="2" t="s">
        <v>224</v>
      </c>
      <c r="C78" s="2" t="s">
        <v>220</v>
      </c>
      <c r="D78" s="2" t="s">
        <v>221</v>
      </c>
      <c r="E78" s="2" t="s">
        <v>222</v>
      </c>
      <c r="F78" s="2" t="s">
        <v>223</v>
      </c>
    </row>
    <row r="79" spans="1:24" ht="14.25" x14ac:dyDescent="0.2">
      <c r="A79" s="18">
        <v>1</v>
      </c>
      <c r="B79" s="14" t="str">
        <f>IF(C$28=1,C79,IF(C$28=2,D79,IF(C$28=3,E79,IF(C$28=4,F79,C79))))</f>
        <v>Kanton Zürich</v>
      </c>
      <c r="C79" s="18" t="s">
        <v>367</v>
      </c>
      <c r="D79" s="18" t="s">
        <v>108</v>
      </c>
      <c r="E79" s="18" t="s">
        <v>448</v>
      </c>
      <c r="F79" s="18" t="s">
        <v>526</v>
      </c>
      <c r="H79" s="77" t="s">
        <v>3888</v>
      </c>
    </row>
    <row r="80" spans="1:24" ht="14.25" x14ac:dyDescent="0.2">
      <c r="A80" s="18">
        <v>2</v>
      </c>
      <c r="B80" s="14" t="str">
        <f t="shared" ref="B80:B104" si="15">IF(C$28=1,C80,IF(C$28=2,D80,IF(C$28=3,E80,IF(C$28=4,F80,C80))))</f>
        <v>Kanton Bern</v>
      </c>
      <c r="C80" s="18" t="s">
        <v>368</v>
      </c>
      <c r="D80" s="18" t="s">
        <v>120</v>
      </c>
      <c r="E80" s="18" t="s">
        <v>449</v>
      </c>
      <c r="F80" s="18" t="s">
        <v>527</v>
      </c>
      <c r="H80" s="77" t="s">
        <v>3889</v>
      </c>
    </row>
    <row r="81" spans="1:8" ht="14.25" x14ac:dyDescent="0.2">
      <c r="A81" s="18">
        <v>3</v>
      </c>
      <c r="B81" s="14" t="str">
        <f t="shared" si="15"/>
        <v>Kanton Luzern</v>
      </c>
      <c r="C81" s="18" t="s">
        <v>369</v>
      </c>
      <c r="D81" s="18" t="s">
        <v>117</v>
      </c>
      <c r="E81" s="18" t="s">
        <v>450</v>
      </c>
      <c r="F81" s="18" t="s">
        <v>528</v>
      </c>
      <c r="H81" s="77" t="s">
        <v>3890</v>
      </c>
    </row>
    <row r="82" spans="1:8" ht="14.25" x14ac:dyDescent="0.2">
      <c r="A82" s="18">
        <f>+A81+1</f>
        <v>4</v>
      </c>
      <c r="B82" s="14" t="str">
        <f t="shared" si="15"/>
        <v>Kanton Uri</v>
      </c>
      <c r="C82" s="18" t="s">
        <v>370</v>
      </c>
      <c r="D82" s="18" t="s">
        <v>398</v>
      </c>
      <c r="E82" s="18" t="s">
        <v>451</v>
      </c>
      <c r="F82" s="18" t="s">
        <v>529</v>
      </c>
      <c r="H82" s="77" t="s">
        <v>3891</v>
      </c>
    </row>
    <row r="83" spans="1:8" ht="14.25" x14ac:dyDescent="0.2">
      <c r="A83" s="18">
        <f t="shared" ref="A83:A104" si="16">+A82+1</f>
        <v>5</v>
      </c>
      <c r="B83" s="14" t="str">
        <f t="shared" si="15"/>
        <v>Kanton Schwyz</v>
      </c>
      <c r="C83" s="18" t="s">
        <v>371</v>
      </c>
      <c r="D83" s="18" t="s">
        <v>113</v>
      </c>
      <c r="E83" s="18" t="s">
        <v>452</v>
      </c>
      <c r="F83" s="18" t="s">
        <v>530</v>
      </c>
      <c r="H83" s="77" t="s">
        <v>3892</v>
      </c>
    </row>
    <row r="84" spans="1:8" ht="14.25" x14ac:dyDescent="0.2">
      <c r="A84" s="18">
        <f t="shared" si="16"/>
        <v>6</v>
      </c>
      <c r="B84" s="14" t="str">
        <f t="shared" si="15"/>
        <v>Kanton Obwalden</v>
      </c>
      <c r="C84" s="18" t="s">
        <v>372</v>
      </c>
      <c r="D84" s="18" t="s">
        <v>395</v>
      </c>
      <c r="E84" s="18" t="s">
        <v>453</v>
      </c>
      <c r="F84" s="18" t="s">
        <v>531</v>
      </c>
      <c r="H84" s="77" t="s">
        <v>3893</v>
      </c>
    </row>
    <row r="85" spans="1:8" ht="14.25" x14ac:dyDescent="0.2">
      <c r="A85" s="18">
        <f t="shared" si="16"/>
        <v>7</v>
      </c>
      <c r="B85" s="14" t="str">
        <f t="shared" si="15"/>
        <v>Kanton Nidwalden</v>
      </c>
      <c r="C85" s="18" t="s">
        <v>373</v>
      </c>
      <c r="D85" s="18" t="s">
        <v>396</v>
      </c>
      <c r="E85" s="18" t="s">
        <v>454</v>
      </c>
      <c r="F85" s="18" t="s">
        <v>532</v>
      </c>
      <c r="H85" s="77" t="s">
        <v>3894</v>
      </c>
    </row>
    <row r="86" spans="1:8" ht="14.25" x14ac:dyDescent="0.2">
      <c r="A86" s="18">
        <f t="shared" si="16"/>
        <v>8</v>
      </c>
      <c r="B86" s="14" t="str">
        <f t="shared" si="15"/>
        <v>Kanton Glarus</v>
      </c>
      <c r="C86" s="18" t="s">
        <v>374</v>
      </c>
      <c r="D86" s="18" t="s">
        <v>397</v>
      </c>
      <c r="E86" s="18" t="s">
        <v>455</v>
      </c>
      <c r="F86" s="18" t="s">
        <v>533</v>
      </c>
      <c r="H86" s="77" t="s">
        <v>3895</v>
      </c>
    </row>
    <row r="87" spans="1:8" ht="14.25" x14ac:dyDescent="0.2">
      <c r="A87" s="18">
        <f t="shared" si="16"/>
        <v>9</v>
      </c>
      <c r="B87" s="14" t="str">
        <f t="shared" si="15"/>
        <v>Kanton Zug</v>
      </c>
      <c r="C87" s="18" t="s">
        <v>375</v>
      </c>
      <c r="D87" s="18" t="s">
        <v>109</v>
      </c>
      <c r="E87" s="18" t="s">
        <v>456</v>
      </c>
      <c r="F87" s="18" t="s">
        <v>534</v>
      </c>
      <c r="H87" s="77" t="s">
        <v>3896</v>
      </c>
    </row>
    <row r="88" spans="1:8" ht="14.25" x14ac:dyDescent="0.2">
      <c r="A88" s="18">
        <f t="shared" si="16"/>
        <v>10</v>
      </c>
      <c r="B88" s="14" t="str">
        <f t="shared" si="15"/>
        <v>Staat Freiburg</v>
      </c>
      <c r="C88" s="18" t="s">
        <v>403</v>
      </c>
      <c r="D88" s="18" t="s">
        <v>402</v>
      </c>
      <c r="E88" s="18" t="s">
        <v>462</v>
      </c>
      <c r="F88" s="18" t="s">
        <v>545</v>
      </c>
      <c r="H88" s="77" t="s">
        <v>221</v>
      </c>
    </row>
    <row r="89" spans="1:8" ht="14.25" x14ac:dyDescent="0.2">
      <c r="A89" s="18">
        <f t="shared" si="16"/>
        <v>11</v>
      </c>
      <c r="B89" s="14" t="str">
        <f t="shared" si="15"/>
        <v>Kanton Solothurn</v>
      </c>
      <c r="C89" s="18" t="s">
        <v>376</v>
      </c>
      <c r="D89" s="18" t="s">
        <v>114</v>
      </c>
      <c r="E89" s="18" t="s">
        <v>457</v>
      </c>
      <c r="F89" s="18" t="s">
        <v>535</v>
      </c>
      <c r="H89" s="77" t="s">
        <v>3897</v>
      </c>
    </row>
    <row r="90" spans="1:8" ht="14.25" x14ac:dyDescent="0.2">
      <c r="A90" s="18">
        <f t="shared" si="16"/>
        <v>12</v>
      </c>
      <c r="B90" s="14" t="str">
        <f t="shared" si="15"/>
        <v>Kanton Basel-Stadt</v>
      </c>
      <c r="C90" s="18" t="s">
        <v>377</v>
      </c>
      <c r="D90" s="18" t="s">
        <v>118</v>
      </c>
      <c r="E90" s="18" t="s">
        <v>471</v>
      </c>
      <c r="F90" s="18" t="s">
        <v>536</v>
      </c>
      <c r="H90" s="77" t="s">
        <v>3898</v>
      </c>
    </row>
    <row r="91" spans="1:8" ht="14.25" x14ac:dyDescent="0.2">
      <c r="A91" s="18">
        <f t="shared" si="16"/>
        <v>13</v>
      </c>
      <c r="B91" s="14" t="str">
        <f t="shared" si="15"/>
        <v>Kanton Basel-Landschaft</v>
      </c>
      <c r="C91" s="18" t="s">
        <v>378</v>
      </c>
      <c r="D91" s="18" t="s">
        <v>119</v>
      </c>
      <c r="E91" s="18" t="s">
        <v>472</v>
      </c>
      <c r="F91" s="18" t="s">
        <v>537</v>
      </c>
      <c r="H91" s="77" t="s">
        <v>3899</v>
      </c>
    </row>
    <row r="92" spans="1:8" ht="14.25" x14ac:dyDescent="0.2">
      <c r="A92" s="18">
        <f t="shared" si="16"/>
        <v>14</v>
      </c>
      <c r="B92" s="14" t="str">
        <f t="shared" si="15"/>
        <v>Kanton Schaffhausen</v>
      </c>
      <c r="C92" s="18" t="s">
        <v>379</v>
      </c>
      <c r="D92" s="18" t="s">
        <v>115</v>
      </c>
      <c r="E92" s="18" t="s">
        <v>458</v>
      </c>
      <c r="F92" s="18" t="s">
        <v>538</v>
      </c>
      <c r="H92" s="77" t="s">
        <v>3900</v>
      </c>
    </row>
    <row r="93" spans="1:8" ht="14.25" x14ac:dyDescent="0.2">
      <c r="A93" s="18">
        <f t="shared" si="16"/>
        <v>15</v>
      </c>
      <c r="B93" s="14" t="str">
        <f t="shared" si="15"/>
        <v>Kanton Appenzell Ausserrhoden</v>
      </c>
      <c r="C93" s="18" t="s">
        <v>380</v>
      </c>
      <c r="D93" s="18" t="s">
        <v>399</v>
      </c>
      <c r="E93" s="18" t="s">
        <v>459</v>
      </c>
      <c r="F93" s="18" t="s">
        <v>539</v>
      </c>
      <c r="H93" s="77" t="s">
        <v>3901</v>
      </c>
    </row>
    <row r="94" spans="1:8" ht="14.25" x14ac:dyDescent="0.2">
      <c r="A94" s="18">
        <f t="shared" si="16"/>
        <v>16</v>
      </c>
      <c r="B94" s="14" t="str">
        <f t="shared" si="15"/>
        <v>Kanton Appenzell Innerrhoden</v>
      </c>
      <c r="C94" s="18" t="s">
        <v>381</v>
      </c>
      <c r="D94" s="18" t="s">
        <v>400</v>
      </c>
      <c r="E94" s="18" t="s">
        <v>460</v>
      </c>
      <c r="F94" s="18" t="s">
        <v>540</v>
      </c>
      <c r="H94" s="77" t="s">
        <v>3902</v>
      </c>
    </row>
    <row r="95" spans="1:8" ht="14.25" x14ac:dyDescent="0.2">
      <c r="A95" s="18">
        <f t="shared" si="16"/>
        <v>17</v>
      </c>
      <c r="B95" s="14" t="str">
        <f t="shared" si="15"/>
        <v>Kanton St. Gallen</v>
      </c>
      <c r="C95" s="18" t="s">
        <v>382</v>
      </c>
      <c r="D95" s="18" t="s">
        <v>116</v>
      </c>
      <c r="E95" s="18" t="s">
        <v>461</v>
      </c>
      <c r="F95" s="18" t="s">
        <v>546</v>
      </c>
      <c r="H95" s="77" t="s">
        <v>3903</v>
      </c>
    </row>
    <row r="96" spans="1:8" ht="14.25" x14ac:dyDescent="0.2">
      <c r="A96" s="18">
        <f t="shared" si="16"/>
        <v>18</v>
      </c>
      <c r="B96" s="14" t="str">
        <f t="shared" si="15"/>
        <v>Kanton Graubünden</v>
      </c>
      <c r="C96" s="18" t="s">
        <v>383</v>
      </c>
      <c r="D96" s="18" t="s">
        <v>401</v>
      </c>
      <c r="E96" s="18" t="s">
        <v>463</v>
      </c>
      <c r="F96" s="18" t="s">
        <v>541</v>
      </c>
      <c r="H96" s="77" t="s">
        <v>3904</v>
      </c>
    </row>
    <row r="97" spans="1:8" ht="14.25" x14ac:dyDescent="0.2">
      <c r="A97" s="18">
        <f t="shared" si="16"/>
        <v>19</v>
      </c>
      <c r="B97" s="14" t="str">
        <f t="shared" si="15"/>
        <v>Kanton Aargau</v>
      </c>
      <c r="C97" s="18" t="s">
        <v>384</v>
      </c>
      <c r="D97" s="18" t="s">
        <v>121</v>
      </c>
      <c r="E97" s="18" t="s">
        <v>464</v>
      </c>
      <c r="F97" s="18" t="s">
        <v>542</v>
      </c>
      <c r="H97" s="77" t="s">
        <v>3905</v>
      </c>
    </row>
    <row r="98" spans="1:8" ht="14.25" x14ac:dyDescent="0.2">
      <c r="A98" s="18">
        <f t="shared" si="16"/>
        <v>20</v>
      </c>
      <c r="B98" s="14" t="str">
        <f t="shared" si="15"/>
        <v>Kanton Thurgau</v>
      </c>
      <c r="C98" s="18" t="s">
        <v>385</v>
      </c>
      <c r="D98" s="18" t="s">
        <v>112</v>
      </c>
      <c r="E98" s="18" t="s">
        <v>465</v>
      </c>
      <c r="F98" s="18" t="s">
        <v>543</v>
      </c>
      <c r="H98" s="77" t="s">
        <v>3906</v>
      </c>
    </row>
    <row r="99" spans="1:8" ht="14.25" x14ac:dyDescent="0.2">
      <c r="A99" s="18">
        <f t="shared" si="16"/>
        <v>21</v>
      </c>
      <c r="B99" s="14" t="str">
        <f t="shared" si="15"/>
        <v>Rep. und Kanton Tessin</v>
      </c>
      <c r="C99" s="18" t="s">
        <v>407</v>
      </c>
      <c r="D99" s="18" t="s">
        <v>408</v>
      </c>
      <c r="E99" s="18" t="s">
        <v>406</v>
      </c>
      <c r="F99" s="18" t="s">
        <v>547</v>
      </c>
      <c r="H99" s="77" t="s">
        <v>3907</v>
      </c>
    </row>
    <row r="100" spans="1:8" ht="14.25" x14ac:dyDescent="0.2">
      <c r="A100" s="18">
        <f t="shared" si="16"/>
        <v>22</v>
      </c>
      <c r="B100" s="14" t="str">
        <f t="shared" si="15"/>
        <v>Kanton Waadt</v>
      </c>
      <c r="C100" s="18" t="s">
        <v>386</v>
      </c>
      <c r="D100" s="18" t="s">
        <v>111</v>
      </c>
      <c r="E100" s="18" t="s">
        <v>466</v>
      </c>
      <c r="F100" s="18" t="s">
        <v>548</v>
      </c>
      <c r="H100" s="77" t="s">
        <v>3908</v>
      </c>
    </row>
    <row r="101" spans="1:8" ht="14.25" x14ac:dyDescent="0.2">
      <c r="A101" s="18">
        <f t="shared" si="16"/>
        <v>23</v>
      </c>
      <c r="B101" s="14" t="str">
        <f t="shared" si="15"/>
        <v>Kanton Wallis</v>
      </c>
      <c r="C101" s="18" t="s">
        <v>387</v>
      </c>
      <c r="D101" s="18" t="s">
        <v>110</v>
      </c>
      <c r="E101" s="18" t="s">
        <v>467</v>
      </c>
      <c r="F101" s="18" t="s">
        <v>549</v>
      </c>
      <c r="H101" s="77" t="s">
        <v>3909</v>
      </c>
    </row>
    <row r="102" spans="1:8" ht="14.25" x14ac:dyDescent="0.2">
      <c r="A102" s="18">
        <f t="shared" si="16"/>
        <v>24</v>
      </c>
      <c r="B102" s="14" t="str">
        <f t="shared" si="15"/>
        <v>Rep. und Kanton Neuenburg</v>
      </c>
      <c r="C102" s="18" t="s">
        <v>404</v>
      </c>
      <c r="D102" s="18" t="s">
        <v>390</v>
      </c>
      <c r="E102" s="18" t="s">
        <v>468</v>
      </c>
      <c r="F102" s="18" t="s">
        <v>550</v>
      </c>
      <c r="H102" s="77" t="s">
        <v>3910</v>
      </c>
    </row>
    <row r="103" spans="1:8" ht="14.25" x14ac:dyDescent="0.2">
      <c r="A103" s="18">
        <f t="shared" si="16"/>
        <v>25</v>
      </c>
      <c r="B103" s="14" t="str">
        <f t="shared" si="15"/>
        <v>Rep. und Kanton Genf</v>
      </c>
      <c r="C103" s="18" t="s">
        <v>405</v>
      </c>
      <c r="D103" s="18" t="s">
        <v>391</v>
      </c>
      <c r="E103" s="18" t="s">
        <v>469</v>
      </c>
      <c r="F103" s="18" t="s">
        <v>551</v>
      </c>
      <c r="H103" s="77" t="s">
        <v>3911</v>
      </c>
    </row>
    <row r="104" spans="1:8" ht="14.25" x14ac:dyDescent="0.2">
      <c r="A104" s="18">
        <f t="shared" si="16"/>
        <v>26</v>
      </c>
      <c r="B104" s="14" t="str">
        <f t="shared" si="15"/>
        <v>Kanton Jura</v>
      </c>
      <c r="C104" s="18" t="s">
        <v>388</v>
      </c>
      <c r="D104" s="18" t="s">
        <v>392</v>
      </c>
      <c r="E104" s="18" t="s">
        <v>470</v>
      </c>
      <c r="F104" s="18" t="s">
        <v>544</v>
      </c>
      <c r="H104" s="77" t="s">
        <v>3912</v>
      </c>
    </row>
    <row r="109" spans="1:8" x14ac:dyDescent="0.2">
      <c r="B109" s="2" t="s">
        <v>224</v>
      </c>
      <c r="C109" s="2" t="s">
        <v>220</v>
      </c>
      <c r="D109" s="2" t="s">
        <v>221</v>
      </c>
      <c r="E109" s="2" t="s">
        <v>222</v>
      </c>
      <c r="F109" s="2" t="s">
        <v>223</v>
      </c>
    </row>
    <row r="110" spans="1:8" x14ac:dyDescent="0.2">
      <c r="A110" s="18">
        <v>1</v>
      </c>
      <c r="B110" s="14" t="str">
        <f t="shared" ref="B110:B174" si="17">IF(C$28=1,C110,IF(C$28=2,D110,IF(C$28=3,E110,IF(C$28=4,F110,C110))))</f>
        <v>Zürich (MS)</v>
      </c>
      <c r="C110" s="18" t="s">
        <v>262</v>
      </c>
      <c r="D110" s="18" t="s">
        <v>262</v>
      </c>
      <c r="E110" s="18" t="s">
        <v>262</v>
      </c>
      <c r="F110" s="18" t="s">
        <v>262</v>
      </c>
      <c r="G110" s="18">
        <v>1</v>
      </c>
    </row>
    <row r="111" spans="1:8" x14ac:dyDescent="0.2">
      <c r="A111" s="18">
        <v>2</v>
      </c>
      <c r="B111" s="14" t="str">
        <f t="shared" si="17"/>
        <v>Glatt-/Furttal (MS)</v>
      </c>
      <c r="C111" s="18" t="s">
        <v>263</v>
      </c>
      <c r="D111" s="18" t="s">
        <v>263</v>
      </c>
      <c r="E111" s="18" t="s">
        <v>263</v>
      </c>
      <c r="F111" s="18" t="s">
        <v>263</v>
      </c>
      <c r="G111" s="18">
        <v>2</v>
      </c>
    </row>
    <row r="112" spans="1:8" x14ac:dyDescent="0.2">
      <c r="A112" s="18">
        <v>3</v>
      </c>
      <c r="B112" s="14" t="str">
        <f t="shared" si="17"/>
        <v>Limmattal (MS)</v>
      </c>
      <c r="C112" s="18" t="s">
        <v>264</v>
      </c>
      <c r="D112" s="18" t="s">
        <v>264</v>
      </c>
      <c r="E112" s="18" t="s">
        <v>264</v>
      </c>
      <c r="F112" s="18" t="s">
        <v>264</v>
      </c>
      <c r="G112" s="18">
        <v>3</v>
      </c>
    </row>
    <row r="113" spans="1:7" x14ac:dyDescent="0.2">
      <c r="A113" s="18">
        <v>4</v>
      </c>
      <c r="B113" s="14" t="str">
        <f t="shared" si="17"/>
        <v>Knonaueramt (MS)</v>
      </c>
      <c r="C113" s="18" t="s">
        <v>265</v>
      </c>
      <c r="D113" s="18" t="s">
        <v>265</v>
      </c>
      <c r="E113" s="18" t="s">
        <v>265</v>
      </c>
      <c r="F113" s="18" t="s">
        <v>265</v>
      </c>
      <c r="G113" s="18">
        <v>4</v>
      </c>
    </row>
    <row r="114" spans="1:7" x14ac:dyDescent="0.2">
      <c r="A114" s="18">
        <v>5</v>
      </c>
      <c r="B114" s="14" t="str">
        <f t="shared" si="17"/>
        <v>Zimmerberg (MS)</v>
      </c>
      <c r="C114" s="18" t="s">
        <v>266</v>
      </c>
      <c r="D114" s="18" t="s">
        <v>266</v>
      </c>
      <c r="E114" s="18" t="s">
        <v>266</v>
      </c>
      <c r="F114" s="18" t="s">
        <v>266</v>
      </c>
      <c r="G114" s="18">
        <v>5</v>
      </c>
    </row>
    <row r="115" spans="1:7" x14ac:dyDescent="0.2">
      <c r="A115" s="18">
        <v>6</v>
      </c>
      <c r="B115" s="14" t="str">
        <f t="shared" si="17"/>
        <v>Pfannenstiel (MS)</v>
      </c>
      <c r="C115" s="18" t="s">
        <v>267</v>
      </c>
      <c r="D115" s="18" t="s">
        <v>267</v>
      </c>
      <c r="E115" s="18" t="s">
        <v>267</v>
      </c>
      <c r="F115" s="18" t="s">
        <v>267</v>
      </c>
      <c r="G115" s="18">
        <v>6</v>
      </c>
    </row>
    <row r="116" spans="1:7" x14ac:dyDescent="0.2">
      <c r="A116" s="18">
        <v>7</v>
      </c>
      <c r="B116" s="14" t="str">
        <f t="shared" si="17"/>
        <v>Zürcher Oberland (MS)</v>
      </c>
      <c r="C116" s="18" t="s">
        <v>268</v>
      </c>
      <c r="D116" s="18" t="s">
        <v>268</v>
      </c>
      <c r="E116" s="18" t="s">
        <v>268</v>
      </c>
      <c r="F116" s="18" t="s">
        <v>268</v>
      </c>
      <c r="G116" s="18">
        <v>7</v>
      </c>
    </row>
    <row r="117" spans="1:7" x14ac:dyDescent="0.2">
      <c r="A117" s="18">
        <v>8</v>
      </c>
      <c r="B117" s="14" t="str">
        <f t="shared" si="17"/>
        <v>Winterthur (MS)</v>
      </c>
      <c r="C117" s="18" t="s">
        <v>269</v>
      </c>
      <c r="D117" s="18" t="s">
        <v>269</v>
      </c>
      <c r="E117" s="18" t="s">
        <v>269</v>
      </c>
      <c r="F117" s="18" t="s">
        <v>269</v>
      </c>
      <c r="G117" s="18">
        <v>8</v>
      </c>
    </row>
    <row r="118" spans="1:7" x14ac:dyDescent="0.2">
      <c r="A118" s="18">
        <v>9</v>
      </c>
      <c r="B118" s="14" t="str">
        <f t="shared" si="17"/>
        <v>Weinland (MS)</v>
      </c>
      <c r="C118" s="18" t="s">
        <v>270</v>
      </c>
      <c r="D118" s="18" t="s">
        <v>270</v>
      </c>
      <c r="E118" s="18" t="s">
        <v>270</v>
      </c>
      <c r="F118" s="18" t="s">
        <v>270</v>
      </c>
      <c r="G118" s="18">
        <v>9</v>
      </c>
    </row>
    <row r="119" spans="1:7" x14ac:dyDescent="0.2">
      <c r="A119" s="18">
        <v>10</v>
      </c>
      <c r="B119" s="14" t="str">
        <f t="shared" si="17"/>
        <v>Zürcher Unterland (MS)</v>
      </c>
      <c r="C119" s="18" t="s">
        <v>271</v>
      </c>
      <c r="D119" s="18" t="s">
        <v>271</v>
      </c>
      <c r="E119" s="18" t="s">
        <v>271</v>
      </c>
      <c r="F119" s="18" t="s">
        <v>271</v>
      </c>
      <c r="G119" s="18">
        <v>10</v>
      </c>
    </row>
    <row r="120" spans="1:7" x14ac:dyDescent="0.2">
      <c r="A120" s="18">
        <v>11</v>
      </c>
      <c r="B120" s="14" t="str">
        <f t="shared" si="17"/>
        <v>Bern (MS)</v>
      </c>
      <c r="C120" s="18" t="s">
        <v>272</v>
      </c>
      <c r="D120" s="18" t="s">
        <v>272</v>
      </c>
      <c r="E120" s="18" t="s">
        <v>272</v>
      </c>
      <c r="F120" s="18" t="s">
        <v>272</v>
      </c>
      <c r="G120" s="18">
        <v>11</v>
      </c>
    </row>
    <row r="121" spans="1:7" x14ac:dyDescent="0.2">
      <c r="A121" s="18">
        <v>12</v>
      </c>
      <c r="B121" s="14" t="str">
        <f t="shared" si="17"/>
        <v>Erlach/Seeland (MS)</v>
      </c>
      <c r="C121" s="18" t="s">
        <v>273</v>
      </c>
      <c r="D121" s="18" t="s">
        <v>273</v>
      </c>
      <c r="E121" s="18" t="s">
        <v>273</v>
      </c>
      <c r="F121" s="18" t="s">
        <v>273</v>
      </c>
      <c r="G121" s="18">
        <v>12</v>
      </c>
    </row>
    <row r="122" spans="1:7" x14ac:dyDescent="0.2">
      <c r="A122" s="18">
        <v>13</v>
      </c>
      <c r="B122" s="14" t="str">
        <f t="shared" si="17"/>
        <v>Biel/Seeland (MS)</v>
      </c>
      <c r="C122" s="18" t="s">
        <v>274</v>
      </c>
      <c r="D122" s="18" t="s">
        <v>274</v>
      </c>
      <c r="E122" s="18" t="s">
        <v>274</v>
      </c>
      <c r="F122" s="18" t="s">
        <v>274</v>
      </c>
      <c r="G122" s="18">
        <v>13</v>
      </c>
    </row>
    <row r="123" spans="1:7" x14ac:dyDescent="0.2">
      <c r="A123" s="18">
        <v>14</v>
      </c>
      <c r="B123" s="14" t="str">
        <f t="shared" si="17"/>
        <v>Jura bernois (MS)</v>
      </c>
      <c r="C123" s="18" t="s">
        <v>275</v>
      </c>
      <c r="D123" s="18" t="s">
        <v>275</v>
      </c>
      <c r="E123" s="18" t="s">
        <v>275</v>
      </c>
      <c r="F123" s="18" t="s">
        <v>275</v>
      </c>
      <c r="G123" s="18">
        <v>14</v>
      </c>
    </row>
    <row r="124" spans="1:7" x14ac:dyDescent="0.2">
      <c r="A124" s="18">
        <v>15</v>
      </c>
      <c r="B124" s="14" t="str">
        <f t="shared" si="17"/>
        <v>Oberaargau (MS)</v>
      </c>
      <c r="C124" s="18" t="s">
        <v>276</v>
      </c>
      <c r="D124" s="18" t="s">
        <v>276</v>
      </c>
      <c r="E124" s="18" t="s">
        <v>276</v>
      </c>
      <c r="F124" s="18" t="s">
        <v>276</v>
      </c>
      <c r="G124" s="18">
        <v>15</v>
      </c>
    </row>
    <row r="125" spans="1:7" x14ac:dyDescent="0.2">
      <c r="A125" s="18">
        <v>16</v>
      </c>
      <c r="B125" s="14" t="str">
        <f t="shared" si="17"/>
        <v>Burgdorf (MS)</v>
      </c>
      <c r="C125" s="18" t="s">
        <v>277</v>
      </c>
      <c r="D125" s="18" t="s">
        <v>277</v>
      </c>
      <c r="E125" s="18" t="s">
        <v>277</v>
      </c>
      <c r="F125" s="18" t="s">
        <v>277</v>
      </c>
      <c r="G125" s="18">
        <v>16</v>
      </c>
    </row>
    <row r="126" spans="1:7" x14ac:dyDescent="0.2">
      <c r="A126" s="18">
        <v>17</v>
      </c>
      <c r="B126" s="14" t="str">
        <f t="shared" si="17"/>
        <v>Oberes Emmental (MS)</v>
      </c>
      <c r="C126" s="18" t="s">
        <v>278</v>
      </c>
      <c r="D126" s="18" t="s">
        <v>278</v>
      </c>
      <c r="E126" s="18" t="s">
        <v>278</v>
      </c>
      <c r="F126" s="18" t="s">
        <v>278</v>
      </c>
      <c r="G126" s="18">
        <v>17</v>
      </c>
    </row>
    <row r="127" spans="1:7" x14ac:dyDescent="0.2">
      <c r="A127" s="18">
        <v>18</v>
      </c>
      <c r="B127" s="14" t="str">
        <f t="shared" si="17"/>
        <v>Aaretal (MS)</v>
      </c>
      <c r="C127" s="18" t="s">
        <v>279</v>
      </c>
      <c r="D127" s="18" t="s">
        <v>279</v>
      </c>
      <c r="E127" s="18" t="s">
        <v>279</v>
      </c>
      <c r="F127" s="18" t="s">
        <v>279</v>
      </c>
      <c r="G127" s="18">
        <v>18</v>
      </c>
    </row>
    <row r="128" spans="1:7" x14ac:dyDescent="0.2">
      <c r="A128" s="18">
        <v>19</v>
      </c>
      <c r="B128" s="14" t="str">
        <f t="shared" si="17"/>
        <v>Schwarzwasser (MS)</v>
      </c>
      <c r="C128" s="18" t="s">
        <v>280</v>
      </c>
      <c r="D128" s="18" t="s">
        <v>280</v>
      </c>
      <c r="E128" s="18" t="s">
        <v>280</v>
      </c>
      <c r="F128" s="18" t="s">
        <v>280</v>
      </c>
      <c r="G128" s="18">
        <v>19</v>
      </c>
    </row>
    <row r="129" spans="1:7" x14ac:dyDescent="0.2">
      <c r="A129" s="18">
        <v>20</v>
      </c>
      <c r="B129" s="14" t="str">
        <f t="shared" si="17"/>
        <v>Thun/Innertport (MS)</v>
      </c>
      <c r="C129" s="18" t="s">
        <v>281</v>
      </c>
      <c r="D129" s="18" t="s">
        <v>281</v>
      </c>
      <c r="E129" s="18" t="s">
        <v>281</v>
      </c>
      <c r="F129" s="18" t="s">
        <v>281</v>
      </c>
      <c r="G129" s="18">
        <v>20</v>
      </c>
    </row>
    <row r="130" spans="1:7" x14ac:dyDescent="0.2">
      <c r="A130" s="18">
        <v>21</v>
      </c>
      <c r="B130" s="14" t="str">
        <f t="shared" si="17"/>
        <v>Saanen/Ob.Simmental (MS)</v>
      </c>
      <c r="C130" s="18" t="s">
        <v>282</v>
      </c>
      <c r="D130" s="18" t="s">
        <v>282</v>
      </c>
      <c r="E130" s="18" t="s">
        <v>282</v>
      </c>
      <c r="F130" s="18" t="s">
        <v>282</v>
      </c>
      <c r="G130" s="18">
        <v>21</v>
      </c>
    </row>
    <row r="131" spans="1:7" x14ac:dyDescent="0.2">
      <c r="A131" s="18">
        <v>22</v>
      </c>
      <c r="B131" s="14" t="str">
        <f t="shared" si="17"/>
        <v>Kandertal (MS)</v>
      </c>
      <c r="C131" s="18" t="s">
        <v>283</v>
      </c>
      <c r="D131" s="18" t="s">
        <v>283</v>
      </c>
      <c r="E131" s="18" t="s">
        <v>283</v>
      </c>
      <c r="F131" s="18" t="s">
        <v>283</v>
      </c>
      <c r="G131" s="18">
        <v>22</v>
      </c>
    </row>
    <row r="132" spans="1:7" x14ac:dyDescent="0.2">
      <c r="A132" s="18">
        <v>23</v>
      </c>
      <c r="B132" s="14" t="str">
        <f t="shared" si="17"/>
        <v>Oberland-Ost (MS)</v>
      </c>
      <c r="C132" s="18" t="s">
        <v>284</v>
      </c>
      <c r="D132" s="18" t="s">
        <v>284</v>
      </c>
      <c r="E132" s="18" t="s">
        <v>284</v>
      </c>
      <c r="F132" s="18" t="s">
        <v>284</v>
      </c>
      <c r="G132" s="18">
        <v>23</v>
      </c>
    </row>
    <row r="133" spans="1:7" x14ac:dyDescent="0.2">
      <c r="A133" s="18">
        <v>24</v>
      </c>
      <c r="B133" s="14" t="str">
        <f t="shared" si="17"/>
        <v>Grenchen (MS)</v>
      </c>
      <c r="C133" s="18" t="s">
        <v>285</v>
      </c>
      <c r="D133" s="18" t="s">
        <v>285</v>
      </c>
      <c r="E133" s="18" t="s">
        <v>285</v>
      </c>
      <c r="F133" s="18" t="s">
        <v>285</v>
      </c>
      <c r="G133" s="18">
        <v>24</v>
      </c>
    </row>
    <row r="134" spans="1:7" x14ac:dyDescent="0.2">
      <c r="A134" s="18">
        <v>25</v>
      </c>
      <c r="B134" s="14" t="str">
        <f t="shared" si="17"/>
        <v>Laufental (MS)</v>
      </c>
      <c r="C134" s="18" t="s">
        <v>286</v>
      </c>
      <c r="D134" s="18" t="s">
        <v>286</v>
      </c>
      <c r="E134" s="18" t="s">
        <v>286</v>
      </c>
      <c r="F134" s="18" t="s">
        <v>286</v>
      </c>
      <c r="G134" s="18">
        <v>25</v>
      </c>
    </row>
    <row r="135" spans="1:7" x14ac:dyDescent="0.2">
      <c r="A135" s="18">
        <v>26</v>
      </c>
      <c r="B135" s="14" t="str">
        <f t="shared" si="17"/>
        <v>Luzern (MS)</v>
      </c>
      <c r="C135" s="18" t="s">
        <v>287</v>
      </c>
      <c r="D135" s="18" t="s">
        <v>287</v>
      </c>
      <c r="E135" s="18" t="s">
        <v>287</v>
      </c>
      <c r="F135" s="18" t="s">
        <v>287</v>
      </c>
      <c r="G135" s="18">
        <v>26</v>
      </c>
    </row>
    <row r="136" spans="1:7" x14ac:dyDescent="0.2">
      <c r="A136" s="18">
        <v>27</v>
      </c>
      <c r="B136" s="14" t="str">
        <f t="shared" si="17"/>
        <v>Sursee/Seetal (MS)</v>
      </c>
      <c r="C136" s="18" t="s">
        <v>288</v>
      </c>
      <c r="D136" s="18" t="s">
        <v>288</v>
      </c>
      <c r="E136" s="18" t="s">
        <v>288</v>
      </c>
      <c r="F136" s="18" t="s">
        <v>288</v>
      </c>
      <c r="G136" s="18">
        <v>27</v>
      </c>
    </row>
    <row r="137" spans="1:7" x14ac:dyDescent="0.2">
      <c r="A137" s="18">
        <v>28</v>
      </c>
      <c r="B137" s="14" t="str">
        <f t="shared" si="17"/>
        <v>Willisau (MS)</v>
      </c>
      <c r="C137" s="18" t="s">
        <v>289</v>
      </c>
      <c r="D137" s="18" t="s">
        <v>289</v>
      </c>
      <c r="E137" s="18" t="s">
        <v>289</v>
      </c>
      <c r="F137" s="18" t="s">
        <v>289</v>
      </c>
      <c r="G137" s="18">
        <v>28</v>
      </c>
    </row>
    <row r="138" spans="1:7" x14ac:dyDescent="0.2">
      <c r="A138" s="18">
        <v>29</v>
      </c>
      <c r="B138" s="14" t="str">
        <f t="shared" si="17"/>
        <v>Entlebuch (MS)</v>
      </c>
      <c r="C138" s="18" t="s">
        <v>290</v>
      </c>
      <c r="D138" s="18" t="s">
        <v>290</v>
      </c>
      <c r="E138" s="18" t="s">
        <v>290</v>
      </c>
      <c r="F138" s="18" t="s">
        <v>290</v>
      </c>
      <c r="G138" s="18">
        <v>29</v>
      </c>
    </row>
    <row r="139" spans="1:7" x14ac:dyDescent="0.2">
      <c r="A139" s="18">
        <v>30</v>
      </c>
      <c r="B139" s="14" t="str">
        <f t="shared" si="17"/>
        <v>Uri (MS)</v>
      </c>
      <c r="C139" s="18" t="s">
        <v>291</v>
      </c>
      <c r="D139" s="18" t="s">
        <v>291</v>
      </c>
      <c r="E139" s="18" t="s">
        <v>291</v>
      </c>
      <c r="F139" s="18" t="s">
        <v>291</v>
      </c>
      <c r="G139" s="18">
        <v>30</v>
      </c>
    </row>
    <row r="140" spans="1:7" x14ac:dyDescent="0.2">
      <c r="A140" s="18">
        <v>31</v>
      </c>
      <c r="B140" s="14" t="str">
        <f t="shared" si="17"/>
        <v>Innerschwyz (MS)</v>
      </c>
      <c r="C140" s="18" t="s">
        <v>292</v>
      </c>
      <c r="D140" s="18" t="s">
        <v>292</v>
      </c>
      <c r="E140" s="18" t="s">
        <v>292</v>
      </c>
      <c r="F140" s="18" t="s">
        <v>292</v>
      </c>
      <c r="G140" s="18">
        <v>31</v>
      </c>
    </row>
    <row r="141" spans="1:7" x14ac:dyDescent="0.2">
      <c r="A141" s="18">
        <v>32</v>
      </c>
      <c r="B141" s="14" t="str">
        <f t="shared" si="17"/>
        <v>Einsiedeln (MS)</v>
      </c>
      <c r="C141" s="18" t="s">
        <v>293</v>
      </c>
      <c r="D141" s="18" t="s">
        <v>293</v>
      </c>
      <c r="E141" s="18" t="s">
        <v>293</v>
      </c>
      <c r="F141" s="18" t="s">
        <v>293</v>
      </c>
      <c r="G141" s="18">
        <v>32</v>
      </c>
    </row>
    <row r="142" spans="1:7" x14ac:dyDescent="0.2">
      <c r="A142" s="18">
        <v>33</v>
      </c>
      <c r="B142" s="14" t="str">
        <f t="shared" si="17"/>
        <v>March (MS)</v>
      </c>
      <c r="C142" s="18" t="s">
        <v>294</v>
      </c>
      <c r="D142" s="18" t="s">
        <v>294</v>
      </c>
      <c r="E142" s="18" t="s">
        <v>294</v>
      </c>
      <c r="F142" s="18" t="s">
        <v>294</v>
      </c>
      <c r="G142" s="18">
        <v>33</v>
      </c>
    </row>
    <row r="143" spans="1:7" x14ac:dyDescent="0.2">
      <c r="A143" s="18">
        <v>34</v>
      </c>
      <c r="B143" s="14" t="str">
        <f t="shared" si="17"/>
        <v>Sarneraatal (MS)</v>
      </c>
      <c r="C143" s="18" t="s">
        <v>295</v>
      </c>
      <c r="D143" s="18" t="s">
        <v>295</v>
      </c>
      <c r="E143" s="18" t="s">
        <v>295</v>
      </c>
      <c r="F143" s="18" t="s">
        <v>295</v>
      </c>
      <c r="G143" s="18">
        <v>34</v>
      </c>
    </row>
    <row r="144" spans="1:7" x14ac:dyDescent="0.2">
      <c r="A144" s="18">
        <v>35</v>
      </c>
      <c r="B144" s="14" t="str">
        <f t="shared" si="17"/>
        <v>Nidwalden/Engelberg (MS)</v>
      </c>
      <c r="C144" s="18" t="s">
        <v>296</v>
      </c>
      <c r="D144" s="18" t="s">
        <v>296</v>
      </c>
      <c r="E144" s="18" t="s">
        <v>296</v>
      </c>
      <c r="F144" s="18" t="s">
        <v>296</v>
      </c>
      <c r="G144" s="18">
        <v>35</v>
      </c>
    </row>
    <row r="145" spans="1:7" x14ac:dyDescent="0.2">
      <c r="A145" s="18">
        <v>36</v>
      </c>
      <c r="B145" s="14" t="str">
        <f t="shared" si="17"/>
        <v>Glarn. Mittel/Unterl. (MS)</v>
      </c>
      <c r="C145" s="18" t="s">
        <v>297</v>
      </c>
      <c r="D145" s="18" t="s">
        <v>297</v>
      </c>
      <c r="E145" s="18" t="s">
        <v>297</v>
      </c>
      <c r="F145" s="18" t="s">
        <v>297</v>
      </c>
      <c r="G145" s="18">
        <v>36</v>
      </c>
    </row>
    <row r="146" spans="1:7" x14ac:dyDescent="0.2">
      <c r="A146" s="18">
        <v>37</v>
      </c>
      <c r="B146" s="14" t="str">
        <f t="shared" si="17"/>
        <v>Glarner Hinterland (MS)</v>
      </c>
      <c r="C146" s="18" t="s">
        <v>298</v>
      </c>
      <c r="D146" s="18" t="s">
        <v>298</v>
      </c>
      <c r="E146" s="18" t="s">
        <v>298</v>
      </c>
      <c r="F146" s="18" t="s">
        <v>298</v>
      </c>
      <c r="G146" s="18">
        <v>37</v>
      </c>
    </row>
    <row r="147" spans="1:7" x14ac:dyDescent="0.2">
      <c r="A147" s="18">
        <v>38</v>
      </c>
      <c r="B147" s="14" t="str">
        <f t="shared" si="17"/>
        <v>Zug (MS)</v>
      </c>
      <c r="C147" s="18" t="s">
        <v>299</v>
      </c>
      <c r="D147" s="18" t="s">
        <v>299</v>
      </c>
      <c r="E147" s="18" t="s">
        <v>299</v>
      </c>
      <c r="F147" s="18" t="s">
        <v>299</v>
      </c>
      <c r="G147" s="18">
        <v>38</v>
      </c>
    </row>
    <row r="148" spans="1:7" x14ac:dyDescent="0.2">
      <c r="A148" s="18">
        <v>39</v>
      </c>
      <c r="B148" s="14" t="str">
        <f t="shared" si="17"/>
        <v>La Sarine (MS)</v>
      </c>
      <c r="C148" s="18" t="s">
        <v>300</v>
      </c>
      <c r="D148" s="18" t="s">
        <v>300</v>
      </c>
      <c r="E148" s="18" t="s">
        <v>300</v>
      </c>
      <c r="F148" s="18" t="s">
        <v>300</v>
      </c>
      <c r="G148" s="18">
        <v>39</v>
      </c>
    </row>
    <row r="149" spans="1:7" x14ac:dyDescent="0.2">
      <c r="A149" s="18">
        <v>40</v>
      </c>
      <c r="B149" s="14" t="str">
        <f t="shared" si="17"/>
        <v>La Gruyère (MS)</v>
      </c>
      <c r="C149" s="18" t="s">
        <v>301</v>
      </c>
      <c r="D149" s="18" t="s">
        <v>301</v>
      </c>
      <c r="E149" s="18" t="s">
        <v>301</v>
      </c>
      <c r="F149" s="18" t="s">
        <v>301</v>
      </c>
      <c r="G149" s="18">
        <v>40</v>
      </c>
    </row>
    <row r="150" spans="1:7" x14ac:dyDescent="0.2">
      <c r="A150" s="18">
        <v>41</v>
      </c>
      <c r="B150" s="14" t="str">
        <f t="shared" si="17"/>
        <v>Sense (MS)</v>
      </c>
      <c r="C150" s="18" t="s">
        <v>302</v>
      </c>
      <c r="D150" s="18" t="s">
        <v>302</v>
      </c>
      <c r="E150" s="18" t="s">
        <v>302</v>
      </c>
      <c r="F150" s="18" t="s">
        <v>302</v>
      </c>
      <c r="G150" s="18">
        <v>41</v>
      </c>
    </row>
    <row r="151" spans="1:7" x14ac:dyDescent="0.2">
      <c r="A151" s="18">
        <v>42</v>
      </c>
      <c r="B151" s="14" t="str">
        <f t="shared" si="17"/>
        <v>Murten (MS)</v>
      </c>
      <c r="C151" s="18" t="s">
        <v>303</v>
      </c>
      <c r="D151" s="18" t="s">
        <v>303</v>
      </c>
      <c r="E151" s="18" t="s">
        <v>303</v>
      </c>
      <c r="F151" s="18" t="s">
        <v>303</v>
      </c>
      <c r="G151" s="18">
        <v>42</v>
      </c>
    </row>
    <row r="152" spans="1:7" x14ac:dyDescent="0.2">
      <c r="A152" s="18">
        <v>43</v>
      </c>
      <c r="B152" s="14" t="str">
        <f t="shared" si="17"/>
        <v>Glâne/Veveyse (MS)</v>
      </c>
      <c r="C152" s="18" t="s">
        <v>304</v>
      </c>
      <c r="D152" s="18" t="s">
        <v>304</v>
      </c>
      <c r="E152" s="18" t="s">
        <v>304</v>
      </c>
      <c r="F152" s="18" t="s">
        <v>304</v>
      </c>
      <c r="G152" s="18">
        <v>43</v>
      </c>
    </row>
    <row r="153" spans="1:7" x14ac:dyDescent="0.2">
      <c r="A153" s="18">
        <v>44</v>
      </c>
      <c r="B153" s="14" t="str">
        <f t="shared" si="17"/>
        <v>Olten/Gösgen/Gäu (MS)</v>
      </c>
      <c r="C153" s="18" t="s">
        <v>305</v>
      </c>
      <c r="D153" s="18" t="s">
        <v>305</v>
      </c>
      <c r="E153" s="18" t="s">
        <v>305</v>
      </c>
      <c r="F153" s="18" t="s">
        <v>305</v>
      </c>
      <c r="G153" s="18">
        <v>44</v>
      </c>
    </row>
    <row r="154" spans="1:7" x14ac:dyDescent="0.2">
      <c r="A154" s="18">
        <v>45</v>
      </c>
      <c r="B154" s="14" t="str">
        <f t="shared" si="17"/>
        <v>Thal (MS)</v>
      </c>
      <c r="C154" s="18" t="s">
        <v>306</v>
      </c>
      <c r="D154" s="18" t="s">
        <v>306</v>
      </c>
      <c r="E154" s="18" t="s">
        <v>306</v>
      </c>
      <c r="F154" s="18" t="s">
        <v>306</v>
      </c>
      <c r="G154" s="18">
        <v>45</v>
      </c>
    </row>
    <row r="155" spans="1:7" x14ac:dyDescent="0.2">
      <c r="A155" s="18">
        <v>46</v>
      </c>
      <c r="B155" s="14" t="str">
        <f t="shared" si="17"/>
        <v>Solothurn (MS)</v>
      </c>
      <c r="C155" s="18" t="s">
        <v>307</v>
      </c>
      <c r="D155" s="18" t="s">
        <v>307</v>
      </c>
      <c r="E155" s="18" t="s">
        <v>307</v>
      </c>
      <c r="F155" s="18" t="s">
        <v>307</v>
      </c>
      <c r="G155" s="18">
        <v>46</v>
      </c>
    </row>
    <row r="156" spans="1:7" x14ac:dyDescent="0.2">
      <c r="A156" s="18">
        <v>47</v>
      </c>
      <c r="B156" s="14" t="str">
        <f t="shared" si="17"/>
        <v>Basel-Stadt (MS)</v>
      </c>
      <c r="C156" s="18" t="s">
        <v>308</v>
      </c>
      <c r="D156" s="18" t="s">
        <v>308</v>
      </c>
      <c r="E156" s="18" t="s">
        <v>308</v>
      </c>
      <c r="F156" s="18" t="s">
        <v>308</v>
      </c>
      <c r="G156" s="18">
        <v>47</v>
      </c>
    </row>
    <row r="157" spans="1:7" x14ac:dyDescent="0.2">
      <c r="A157" s="18">
        <v>48</v>
      </c>
      <c r="B157" s="14" t="str">
        <f t="shared" si="17"/>
        <v>Unteres Baselbiet (MS)</v>
      </c>
      <c r="C157" s="18" t="s">
        <v>309</v>
      </c>
      <c r="D157" s="18" t="s">
        <v>309</v>
      </c>
      <c r="E157" s="18" t="s">
        <v>309</v>
      </c>
      <c r="F157" s="18" t="s">
        <v>309</v>
      </c>
      <c r="G157" s="18">
        <v>48</v>
      </c>
    </row>
    <row r="158" spans="1:7" x14ac:dyDescent="0.2">
      <c r="A158" s="18">
        <v>49</v>
      </c>
      <c r="B158" s="14" t="str">
        <f t="shared" si="17"/>
        <v>Oberes Baselbiet (MS)</v>
      </c>
      <c r="C158" s="18" t="s">
        <v>310</v>
      </c>
      <c r="D158" s="18" t="s">
        <v>310</v>
      </c>
      <c r="E158" s="18" t="s">
        <v>310</v>
      </c>
      <c r="F158" s="18" t="s">
        <v>310</v>
      </c>
      <c r="G158" s="18">
        <v>49</v>
      </c>
    </row>
    <row r="159" spans="1:7" x14ac:dyDescent="0.2">
      <c r="A159" s="18">
        <v>50</v>
      </c>
      <c r="B159" s="14" t="str">
        <f t="shared" si="17"/>
        <v>Schaffhausen (MS)</v>
      </c>
      <c r="C159" s="18" t="s">
        <v>311</v>
      </c>
      <c r="D159" s="18" t="s">
        <v>311</v>
      </c>
      <c r="E159" s="18" t="s">
        <v>311</v>
      </c>
      <c r="F159" s="18" t="s">
        <v>311</v>
      </c>
      <c r="G159" s="18">
        <v>50</v>
      </c>
    </row>
    <row r="160" spans="1:7" x14ac:dyDescent="0.2">
      <c r="A160" s="18">
        <v>51</v>
      </c>
      <c r="B160" s="14" t="str">
        <f t="shared" si="17"/>
        <v>Appenzell A.Rh. (MS)</v>
      </c>
      <c r="C160" s="18" t="s">
        <v>312</v>
      </c>
      <c r="D160" s="18" t="s">
        <v>312</v>
      </c>
      <c r="E160" s="18" t="s">
        <v>312</v>
      </c>
      <c r="F160" s="18" t="s">
        <v>312</v>
      </c>
      <c r="G160" s="18">
        <v>51</v>
      </c>
    </row>
    <row r="161" spans="1:7" x14ac:dyDescent="0.2">
      <c r="A161" s="18">
        <v>52</v>
      </c>
      <c r="B161" s="14" t="str">
        <f t="shared" si="17"/>
        <v>Appenzell I.Rh. (MS)</v>
      </c>
      <c r="C161" s="18" t="s">
        <v>313</v>
      </c>
      <c r="D161" s="18" t="s">
        <v>313</v>
      </c>
      <c r="E161" s="18" t="s">
        <v>313</v>
      </c>
      <c r="F161" s="18" t="s">
        <v>313</v>
      </c>
      <c r="G161" s="18">
        <v>52</v>
      </c>
    </row>
    <row r="162" spans="1:7" x14ac:dyDescent="0.2">
      <c r="A162" s="18">
        <v>53</v>
      </c>
      <c r="B162" s="14" t="str">
        <f t="shared" si="17"/>
        <v>St.Gallen/Rorschach (MS)</v>
      </c>
      <c r="C162" s="18" t="s">
        <v>314</v>
      </c>
      <c r="D162" s="18" t="s">
        <v>314</v>
      </c>
      <c r="E162" s="18" t="s">
        <v>314</v>
      </c>
      <c r="F162" s="18" t="s">
        <v>314</v>
      </c>
      <c r="G162" s="18">
        <v>53</v>
      </c>
    </row>
    <row r="163" spans="1:7" x14ac:dyDescent="0.2">
      <c r="A163" s="18">
        <v>54</v>
      </c>
      <c r="B163" s="14" t="str">
        <f t="shared" si="17"/>
        <v>Rheintal SG (MS)</v>
      </c>
      <c r="C163" s="18" t="s">
        <v>315</v>
      </c>
      <c r="D163" s="18" t="s">
        <v>315</v>
      </c>
      <c r="E163" s="18" t="s">
        <v>315</v>
      </c>
      <c r="F163" s="18" t="s">
        <v>315</v>
      </c>
      <c r="G163" s="18">
        <v>54</v>
      </c>
    </row>
    <row r="164" spans="1:7" x14ac:dyDescent="0.2">
      <c r="A164" s="18">
        <v>55</v>
      </c>
      <c r="B164" s="14" t="str">
        <f t="shared" si="17"/>
        <v>Werdenberg (MS)</v>
      </c>
      <c r="C164" s="18" t="s">
        <v>316</v>
      </c>
      <c r="D164" s="18" t="s">
        <v>316</v>
      </c>
      <c r="E164" s="18" t="s">
        <v>316</v>
      </c>
      <c r="F164" s="18" t="s">
        <v>316</v>
      </c>
      <c r="G164" s="18">
        <v>55</v>
      </c>
    </row>
    <row r="165" spans="1:7" x14ac:dyDescent="0.2">
      <c r="A165" s="18">
        <v>56</v>
      </c>
      <c r="B165" s="14" t="str">
        <f t="shared" si="17"/>
        <v>Sarganserland (MS)</v>
      </c>
      <c r="C165" s="18" t="s">
        <v>317</v>
      </c>
      <c r="D165" s="18" t="s">
        <v>317</v>
      </c>
      <c r="E165" s="18" t="s">
        <v>317</v>
      </c>
      <c r="F165" s="18" t="s">
        <v>317</v>
      </c>
      <c r="G165" s="18">
        <v>56</v>
      </c>
    </row>
    <row r="166" spans="1:7" x14ac:dyDescent="0.2">
      <c r="A166" s="18">
        <v>57</v>
      </c>
      <c r="B166" s="14" t="str">
        <f t="shared" si="17"/>
        <v>Linthgebiet (MS)</v>
      </c>
      <c r="C166" s="18" t="s">
        <v>318</v>
      </c>
      <c r="D166" s="18" t="s">
        <v>318</v>
      </c>
      <c r="E166" s="18" t="s">
        <v>318</v>
      </c>
      <c r="F166" s="18" t="s">
        <v>318</v>
      </c>
      <c r="G166" s="18">
        <v>57</v>
      </c>
    </row>
    <row r="167" spans="1:7" x14ac:dyDescent="0.2">
      <c r="A167" s="18">
        <v>58</v>
      </c>
      <c r="B167" s="14" t="str">
        <f t="shared" si="17"/>
        <v>Toggenburg (MS)</v>
      </c>
      <c r="C167" s="18" t="s">
        <v>319</v>
      </c>
      <c r="D167" s="18" t="s">
        <v>319</v>
      </c>
      <c r="E167" s="18" t="s">
        <v>319</v>
      </c>
      <c r="F167" s="18" t="s">
        <v>319</v>
      </c>
      <c r="G167" s="18">
        <v>58</v>
      </c>
    </row>
    <row r="168" spans="1:7" x14ac:dyDescent="0.2">
      <c r="A168" s="18">
        <v>59</v>
      </c>
      <c r="B168" s="14" t="str">
        <f t="shared" si="17"/>
        <v>Wil (MS)</v>
      </c>
      <c r="C168" s="18" t="s">
        <v>320</v>
      </c>
      <c r="D168" s="18" t="s">
        <v>320</v>
      </c>
      <c r="E168" s="18" t="s">
        <v>320</v>
      </c>
      <c r="F168" s="18" t="s">
        <v>320</v>
      </c>
      <c r="G168" s="18">
        <v>59</v>
      </c>
    </row>
    <row r="169" spans="1:7" x14ac:dyDescent="0.2">
      <c r="A169" s="18">
        <v>60</v>
      </c>
      <c r="B169" s="14" t="str">
        <f t="shared" si="17"/>
        <v>Bündn. Rheintal (MS)</v>
      </c>
      <c r="C169" s="18" t="s">
        <v>321</v>
      </c>
      <c r="D169" s="18" t="s">
        <v>321</v>
      </c>
      <c r="E169" s="18" t="s">
        <v>321</v>
      </c>
      <c r="F169" s="18" t="s">
        <v>321</v>
      </c>
      <c r="G169" s="18">
        <v>60</v>
      </c>
    </row>
    <row r="170" spans="1:7" x14ac:dyDescent="0.2">
      <c r="A170" s="18">
        <v>61</v>
      </c>
      <c r="B170" s="14" t="str">
        <f t="shared" si="17"/>
        <v>Prättigau (MS)</v>
      </c>
      <c r="C170" s="18" t="s">
        <v>322</v>
      </c>
      <c r="D170" s="18" t="s">
        <v>322</v>
      </c>
      <c r="E170" s="18" t="s">
        <v>322</v>
      </c>
      <c r="F170" s="18" t="s">
        <v>322</v>
      </c>
      <c r="G170" s="18">
        <v>61</v>
      </c>
    </row>
    <row r="171" spans="1:7" x14ac:dyDescent="0.2">
      <c r="A171" s="18">
        <v>62</v>
      </c>
      <c r="B171" s="14" t="str">
        <f t="shared" si="17"/>
        <v>Davos (MS)</v>
      </c>
      <c r="C171" s="18" t="s">
        <v>323</v>
      </c>
      <c r="D171" s="18" t="s">
        <v>323</v>
      </c>
      <c r="E171" s="18" t="s">
        <v>323</v>
      </c>
      <c r="F171" s="18" t="s">
        <v>323</v>
      </c>
      <c r="G171" s="18">
        <v>62</v>
      </c>
    </row>
    <row r="172" spans="1:7" x14ac:dyDescent="0.2">
      <c r="A172" s="18">
        <v>63</v>
      </c>
      <c r="B172" s="14" t="str">
        <f t="shared" si="17"/>
        <v>Schanfigg (MS)</v>
      </c>
      <c r="C172" s="18" t="s">
        <v>324</v>
      </c>
      <c r="D172" s="18" t="s">
        <v>324</v>
      </c>
      <c r="E172" s="18" t="s">
        <v>324</v>
      </c>
      <c r="F172" s="18" t="s">
        <v>324</v>
      </c>
      <c r="G172" s="18">
        <v>63</v>
      </c>
    </row>
    <row r="173" spans="1:7" x14ac:dyDescent="0.2">
      <c r="A173" s="18">
        <v>64</v>
      </c>
      <c r="B173" s="14" t="str">
        <f t="shared" si="17"/>
        <v>Mittelbünden (MS)</v>
      </c>
      <c r="C173" s="18" t="s">
        <v>325</v>
      </c>
      <c r="D173" s="18" t="s">
        <v>325</v>
      </c>
      <c r="E173" s="18" t="s">
        <v>325</v>
      </c>
      <c r="F173" s="18" t="s">
        <v>325</v>
      </c>
      <c r="G173" s="18">
        <v>64</v>
      </c>
    </row>
    <row r="174" spans="1:7" x14ac:dyDescent="0.2">
      <c r="A174" s="18">
        <v>65</v>
      </c>
      <c r="B174" s="14" t="str">
        <f t="shared" si="17"/>
        <v>Domleschg/H'rhein (MS)</v>
      </c>
      <c r="C174" s="18" t="s">
        <v>326</v>
      </c>
      <c r="D174" s="18" t="s">
        <v>326</v>
      </c>
      <c r="E174" s="18" t="s">
        <v>326</v>
      </c>
      <c r="F174" s="18" t="s">
        <v>326</v>
      </c>
      <c r="G174" s="18">
        <v>65</v>
      </c>
    </row>
    <row r="175" spans="1:7" x14ac:dyDescent="0.2">
      <c r="A175" s="18">
        <v>66</v>
      </c>
      <c r="B175" s="14" t="str">
        <f t="shared" ref="B175:B215" si="18">IF(C$28=1,C175,IF(C$28=2,D175,IF(C$28=3,E175,IF(C$28=4,F175,C175))))</f>
        <v>Surselva (MS)</v>
      </c>
      <c r="C175" s="18" t="s">
        <v>327</v>
      </c>
      <c r="D175" s="18" t="s">
        <v>327</v>
      </c>
      <c r="E175" s="18" t="s">
        <v>327</v>
      </c>
      <c r="F175" s="18" t="s">
        <v>327</v>
      </c>
      <c r="G175" s="18">
        <v>66</v>
      </c>
    </row>
    <row r="176" spans="1:7" x14ac:dyDescent="0.2">
      <c r="A176" s="18">
        <v>67</v>
      </c>
      <c r="B176" s="14" t="str">
        <f t="shared" si="18"/>
        <v>Engiadina bassa (MS)</v>
      </c>
      <c r="C176" s="18" t="s">
        <v>328</v>
      </c>
      <c r="D176" s="18" t="s">
        <v>328</v>
      </c>
      <c r="E176" s="18" t="s">
        <v>328</v>
      </c>
      <c r="F176" s="18" t="s">
        <v>328</v>
      </c>
      <c r="G176" s="18">
        <v>67</v>
      </c>
    </row>
    <row r="177" spans="1:7" x14ac:dyDescent="0.2">
      <c r="A177" s="18">
        <v>68</v>
      </c>
      <c r="B177" s="14" t="str">
        <f t="shared" si="18"/>
        <v>Oberengadin (MS)</v>
      </c>
      <c r="C177" s="18" t="s">
        <v>329</v>
      </c>
      <c r="D177" s="18" t="s">
        <v>329</v>
      </c>
      <c r="E177" s="18" t="s">
        <v>329</v>
      </c>
      <c r="F177" s="18" t="s">
        <v>329</v>
      </c>
      <c r="G177" s="18">
        <v>68</v>
      </c>
    </row>
    <row r="178" spans="1:7" x14ac:dyDescent="0.2">
      <c r="A178" s="18">
        <v>69</v>
      </c>
      <c r="B178" s="14" t="str">
        <f t="shared" si="18"/>
        <v>Mesolcina (MS)</v>
      </c>
      <c r="C178" s="18" t="s">
        <v>330</v>
      </c>
      <c r="D178" s="18" t="s">
        <v>330</v>
      </c>
      <c r="E178" s="18" t="s">
        <v>330</v>
      </c>
      <c r="F178" s="18" t="s">
        <v>330</v>
      </c>
      <c r="G178" s="18">
        <v>69</v>
      </c>
    </row>
    <row r="179" spans="1:7" x14ac:dyDescent="0.2">
      <c r="A179" s="18">
        <v>70</v>
      </c>
      <c r="B179" s="14" t="str">
        <f t="shared" si="18"/>
        <v>Aarau (MS)</v>
      </c>
      <c r="C179" s="18" t="s">
        <v>331</v>
      </c>
      <c r="D179" s="18" t="s">
        <v>331</v>
      </c>
      <c r="E179" s="18" t="s">
        <v>331</v>
      </c>
      <c r="F179" s="18" t="s">
        <v>331</v>
      </c>
      <c r="G179" s="18">
        <v>70</v>
      </c>
    </row>
    <row r="180" spans="1:7" x14ac:dyDescent="0.2">
      <c r="A180" s="18">
        <v>71</v>
      </c>
      <c r="B180" s="14" t="str">
        <f t="shared" si="18"/>
        <v>Brugg/Zurzach (MS)</v>
      </c>
      <c r="C180" s="18" t="s">
        <v>332</v>
      </c>
      <c r="D180" s="18" t="s">
        <v>332</v>
      </c>
      <c r="E180" s="18" t="s">
        <v>332</v>
      </c>
      <c r="F180" s="18" t="s">
        <v>332</v>
      </c>
      <c r="G180" s="18">
        <v>71</v>
      </c>
    </row>
    <row r="181" spans="1:7" x14ac:dyDescent="0.2">
      <c r="A181" s="18">
        <v>72</v>
      </c>
      <c r="B181" s="14" t="str">
        <f t="shared" si="18"/>
        <v>Baden (MS)</v>
      </c>
      <c r="C181" s="18" t="s">
        <v>333</v>
      </c>
      <c r="D181" s="18" t="s">
        <v>333</v>
      </c>
      <c r="E181" s="18" t="s">
        <v>333</v>
      </c>
      <c r="F181" s="18" t="s">
        <v>333</v>
      </c>
      <c r="G181" s="18">
        <v>72</v>
      </c>
    </row>
    <row r="182" spans="1:7" x14ac:dyDescent="0.2">
      <c r="A182" s="18">
        <v>73</v>
      </c>
      <c r="B182" s="14" t="str">
        <f t="shared" si="18"/>
        <v>Rohrdorf/Mutsch. (MS)</v>
      </c>
      <c r="C182" s="18" t="s">
        <v>334</v>
      </c>
      <c r="D182" s="18" t="s">
        <v>334</v>
      </c>
      <c r="E182" s="18" t="s">
        <v>334</v>
      </c>
      <c r="F182" s="18" t="s">
        <v>334</v>
      </c>
      <c r="G182" s="18">
        <v>73</v>
      </c>
    </row>
    <row r="183" spans="1:7" x14ac:dyDescent="0.2">
      <c r="A183" s="18">
        <v>74</v>
      </c>
      <c r="B183" s="14" t="str">
        <f t="shared" si="18"/>
        <v>Freiamt (MS)</v>
      </c>
      <c r="C183" s="18" t="s">
        <v>335</v>
      </c>
      <c r="D183" s="18" t="s">
        <v>335</v>
      </c>
      <c r="E183" s="18" t="s">
        <v>335</v>
      </c>
      <c r="F183" s="18" t="s">
        <v>335</v>
      </c>
      <c r="G183" s="18">
        <v>74</v>
      </c>
    </row>
    <row r="184" spans="1:7" x14ac:dyDescent="0.2">
      <c r="A184" s="18">
        <v>75</v>
      </c>
      <c r="B184" s="14" t="str">
        <f t="shared" si="18"/>
        <v>Fricktal (MS)</v>
      </c>
      <c r="C184" s="18" t="s">
        <v>336</v>
      </c>
      <c r="D184" s="18" t="s">
        <v>336</v>
      </c>
      <c r="E184" s="18" t="s">
        <v>336</v>
      </c>
      <c r="F184" s="18" t="s">
        <v>336</v>
      </c>
      <c r="G184" s="18">
        <v>75</v>
      </c>
    </row>
    <row r="185" spans="1:7" x14ac:dyDescent="0.2">
      <c r="A185" s="18">
        <v>76</v>
      </c>
      <c r="B185" s="14" t="str">
        <f t="shared" si="18"/>
        <v>Thurtal (MS)</v>
      </c>
      <c r="C185" s="18" t="s">
        <v>337</v>
      </c>
      <c r="D185" s="18" t="s">
        <v>337</v>
      </c>
      <c r="E185" s="18" t="s">
        <v>337</v>
      </c>
      <c r="F185" s="18" t="s">
        <v>337</v>
      </c>
      <c r="G185" s="18">
        <v>76</v>
      </c>
    </row>
    <row r="186" spans="1:7" x14ac:dyDescent="0.2">
      <c r="A186" s="18">
        <v>77</v>
      </c>
      <c r="B186" s="14" t="str">
        <f t="shared" si="18"/>
        <v>Untersee (MS)</v>
      </c>
      <c r="C186" s="18" t="s">
        <v>653</v>
      </c>
      <c r="D186" s="18" t="s">
        <v>653</v>
      </c>
      <c r="E186" s="18" t="s">
        <v>653</v>
      </c>
      <c r="F186" s="18" t="s">
        <v>653</v>
      </c>
      <c r="G186" s="18">
        <v>77</v>
      </c>
    </row>
    <row r="187" spans="1:7" x14ac:dyDescent="0.2">
      <c r="A187" s="18">
        <v>78</v>
      </c>
      <c r="B187" s="14" t="str">
        <f t="shared" si="18"/>
        <v>Oberthurgau (MS)</v>
      </c>
      <c r="C187" s="18" t="s">
        <v>338</v>
      </c>
      <c r="D187" s="18" t="s">
        <v>338</v>
      </c>
      <c r="E187" s="18" t="s">
        <v>338</v>
      </c>
      <c r="F187" s="18" t="s">
        <v>338</v>
      </c>
      <c r="G187" s="18">
        <v>78</v>
      </c>
    </row>
    <row r="188" spans="1:7" x14ac:dyDescent="0.2">
      <c r="A188" s="18">
        <v>79</v>
      </c>
      <c r="B188" s="14" t="str">
        <f t="shared" si="18"/>
        <v>Tre Valli (MS)</v>
      </c>
      <c r="C188" s="18" t="s">
        <v>339</v>
      </c>
      <c r="D188" s="18" t="s">
        <v>339</v>
      </c>
      <c r="E188" s="18" t="s">
        <v>339</v>
      </c>
      <c r="F188" s="18" t="s">
        <v>339</v>
      </c>
      <c r="G188" s="18">
        <v>79</v>
      </c>
    </row>
    <row r="189" spans="1:7" x14ac:dyDescent="0.2">
      <c r="A189" s="18">
        <v>80</v>
      </c>
      <c r="B189" s="14" t="str">
        <f t="shared" si="18"/>
        <v>Locarno (MS)</v>
      </c>
      <c r="C189" s="18" t="s">
        <v>340</v>
      </c>
      <c r="D189" s="18" t="s">
        <v>340</v>
      </c>
      <c r="E189" s="18" t="s">
        <v>340</v>
      </c>
      <c r="F189" s="18" t="s">
        <v>340</v>
      </c>
      <c r="G189" s="18">
        <v>80</v>
      </c>
    </row>
    <row r="190" spans="1:7" x14ac:dyDescent="0.2">
      <c r="A190" s="18">
        <v>81</v>
      </c>
      <c r="B190" s="14" t="str">
        <f t="shared" si="18"/>
        <v>Bellinzona (MS)</v>
      </c>
      <c r="C190" s="18" t="s">
        <v>341</v>
      </c>
      <c r="D190" s="18" t="s">
        <v>341</v>
      </c>
      <c r="E190" s="18" t="s">
        <v>341</v>
      </c>
      <c r="F190" s="18" t="s">
        <v>341</v>
      </c>
      <c r="G190" s="18">
        <v>81</v>
      </c>
    </row>
    <row r="191" spans="1:7" x14ac:dyDescent="0.2">
      <c r="A191" s="18">
        <v>82</v>
      </c>
      <c r="B191" s="14" t="str">
        <f t="shared" si="18"/>
        <v>Lugano (MS)</v>
      </c>
      <c r="C191" s="18" t="s">
        <v>342</v>
      </c>
      <c r="D191" s="18" t="s">
        <v>342</v>
      </c>
      <c r="E191" s="18" t="s">
        <v>342</v>
      </c>
      <c r="F191" s="18" t="s">
        <v>342</v>
      </c>
      <c r="G191" s="18">
        <v>82</v>
      </c>
    </row>
    <row r="192" spans="1:7" x14ac:dyDescent="0.2">
      <c r="A192" s="18">
        <v>83</v>
      </c>
      <c r="B192" s="14" t="str">
        <f t="shared" si="18"/>
        <v>Mendrisio (MS)</v>
      </c>
      <c r="C192" s="18" t="s">
        <v>343</v>
      </c>
      <c r="D192" s="18" t="s">
        <v>343</v>
      </c>
      <c r="E192" s="18" t="s">
        <v>343</v>
      </c>
      <c r="F192" s="18" t="s">
        <v>343</v>
      </c>
      <c r="G192" s="18">
        <v>83</v>
      </c>
    </row>
    <row r="193" spans="1:7" x14ac:dyDescent="0.2">
      <c r="A193" s="18">
        <v>84</v>
      </c>
      <c r="B193" s="14" t="str">
        <f t="shared" si="18"/>
        <v>Lausanne (MS)</v>
      </c>
      <c r="C193" s="18" t="s">
        <v>344</v>
      </c>
      <c r="D193" s="18" t="s">
        <v>344</v>
      </c>
      <c r="E193" s="18" t="s">
        <v>344</v>
      </c>
      <c r="F193" s="18" t="s">
        <v>344</v>
      </c>
      <c r="G193" s="18">
        <v>84</v>
      </c>
    </row>
    <row r="194" spans="1:7" x14ac:dyDescent="0.2">
      <c r="A194" s="18">
        <v>85</v>
      </c>
      <c r="B194" s="14" t="str">
        <f t="shared" si="18"/>
        <v>Morges/Rolle (MS)</v>
      </c>
      <c r="C194" s="18" t="s">
        <v>345</v>
      </c>
      <c r="D194" s="18" t="s">
        <v>345</v>
      </c>
      <c r="E194" s="18" t="s">
        <v>345</v>
      </c>
      <c r="F194" s="18" t="s">
        <v>345</v>
      </c>
      <c r="G194" s="18">
        <v>85</v>
      </c>
    </row>
    <row r="195" spans="1:7" x14ac:dyDescent="0.2">
      <c r="A195" s="18">
        <v>86</v>
      </c>
      <c r="B195" s="14" t="str">
        <f t="shared" si="18"/>
        <v>Nyon (MS)</v>
      </c>
      <c r="C195" s="18" t="s">
        <v>346</v>
      </c>
      <c r="D195" s="18" t="s">
        <v>346</v>
      </c>
      <c r="E195" s="18" t="s">
        <v>346</v>
      </c>
      <c r="F195" s="18" t="s">
        <v>346</v>
      </c>
      <c r="G195" s="18">
        <v>86</v>
      </c>
    </row>
    <row r="196" spans="1:7" x14ac:dyDescent="0.2">
      <c r="A196" s="18">
        <v>87</v>
      </c>
      <c r="B196" s="14" t="str">
        <f t="shared" si="18"/>
        <v>Vevey/Lavaux (MS)</v>
      </c>
      <c r="C196" s="18" t="s">
        <v>347</v>
      </c>
      <c r="D196" s="18" t="s">
        <v>347</v>
      </c>
      <c r="E196" s="18" t="s">
        <v>347</v>
      </c>
      <c r="F196" s="18" t="s">
        <v>347</v>
      </c>
      <c r="G196" s="18">
        <v>87</v>
      </c>
    </row>
    <row r="197" spans="1:7" x14ac:dyDescent="0.2">
      <c r="A197" s="18">
        <v>88</v>
      </c>
      <c r="B197" s="14" t="str">
        <f t="shared" si="18"/>
        <v>Aigle (MS)</v>
      </c>
      <c r="C197" s="18" t="s">
        <v>348</v>
      </c>
      <c r="D197" s="18" t="s">
        <v>348</v>
      </c>
      <c r="E197" s="18" t="s">
        <v>348</v>
      </c>
      <c r="F197" s="18" t="s">
        <v>348</v>
      </c>
      <c r="G197" s="18">
        <v>88</v>
      </c>
    </row>
    <row r="198" spans="1:7" x14ac:dyDescent="0.2">
      <c r="A198" s="18">
        <v>89</v>
      </c>
      <c r="B198" s="14" t="str">
        <f t="shared" si="18"/>
        <v>Pays d'Enhaut (MS)</v>
      </c>
      <c r="C198" s="18" t="s">
        <v>349</v>
      </c>
      <c r="D198" s="18" t="s">
        <v>349</v>
      </c>
      <c r="E198" s="18" t="s">
        <v>349</v>
      </c>
      <c r="F198" s="18" t="s">
        <v>349</v>
      </c>
      <c r="G198" s="18">
        <v>89</v>
      </c>
    </row>
    <row r="199" spans="1:7" x14ac:dyDescent="0.2">
      <c r="A199" s="18">
        <v>90</v>
      </c>
      <c r="B199" s="14" t="str">
        <f t="shared" si="18"/>
        <v>Gros-de-Vaud (MS)</v>
      </c>
      <c r="C199" s="18" t="s">
        <v>350</v>
      </c>
      <c r="D199" s="18" t="s">
        <v>350</v>
      </c>
      <c r="E199" s="18" t="s">
        <v>350</v>
      </c>
      <c r="F199" s="18" t="s">
        <v>350</v>
      </c>
      <c r="G199" s="18">
        <v>90</v>
      </c>
    </row>
    <row r="200" spans="1:7" x14ac:dyDescent="0.2">
      <c r="A200" s="18">
        <v>91</v>
      </c>
      <c r="B200" s="14" t="str">
        <f t="shared" si="18"/>
        <v>Yverdon (MS)</v>
      </c>
      <c r="C200" s="18" t="s">
        <v>351</v>
      </c>
      <c r="D200" s="18" t="s">
        <v>351</v>
      </c>
      <c r="E200" s="18" t="s">
        <v>351</v>
      </c>
      <c r="F200" s="18" t="s">
        <v>351</v>
      </c>
      <c r="G200" s="18">
        <v>91</v>
      </c>
    </row>
    <row r="201" spans="1:7" x14ac:dyDescent="0.2">
      <c r="A201" s="18">
        <v>92</v>
      </c>
      <c r="B201" s="14" t="str">
        <f t="shared" si="18"/>
        <v>La Vallée (MS)</v>
      </c>
      <c r="C201" s="18" t="s">
        <v>352</v>
      </c>
      <c r="D201" s="18" t="s">
        <v>352</v>
      </c>
      <c r="E201" s="18" t="s">
        <v>352</v>
      </c>
      <c r="F201" s="18" t="s">
        <v>352</v>
      </c>
      <c r="G201" s="18">
        <v>92</v>
      </c>
    </row>
    <row r="202" spans="1:7" x14ac:dyDescent="0.2">
      <c r="A202" s="18">
        <v>93</v>
      </c>
      <c r="B202" s="14" t="str">
        <f t="shared" si="18"/>
        <v>La Broye (MS)</v>
      </c>
      <c r="C202" s="18" t="s">
        <v>353</v>
      </c>
      <c r="D202" s="18" t="s">
        <v>353</v>
      </c>
      <c r="E202" s="18" t="s">
        <v>353</v>
      </c>
      <c r="F202" s="18" t="s">
        <v>353</v>
      </c>
      <c r="G202" s="18">
        <v>93</v>
      </c>
    </row>
    <row r="203" spans="1:7" x14ac:dyDescent="0.2">
      <c r="A203" s="18">
        <v>94</v>
      </c>
      <c r="B203" s="14" t="str">
        <f t="shared" si="18"/>
        <v>Goms (MS)</v>
      </c>
      <c r="C203" s="18" t="s">
        <v>354</v>
      </c>
      <c r="D203" s="18" t="s">
        <v>354</v>
      </c>
      <c r="E203" s="18" t="s">
        <v>354</v>
      </c>
      <c r="F203" s="18" t="s">
        <v>354</v>
      </c>
      <c r="G203" s="18">
        <v>94</v>
      </c>
    </row>
    <row r="204" spans="1:7" x14ac:dyDescent="0.2">
      <c r="A204" s="18">
        <v>95</v>
      </c>
      <c r="B204" s="14" t="str">
        <f t="shared" si="18"/>
        <v>Brig-Oestl.Raron (MS)</v>
      </c>
      <c r="C204" s="18" t="s">
        <v>355</v>
      </c>
      <c r="D204" s="18" t="s">
        <v>355</v>
      </c>
      <c r="E204" s="18" t="s">
        <v>355</v>
      </c>
      <c r="F204" s="18" t="s">
        <v>355</v>
      </c>
      <c r="G204" s="18">
        <v>95</v>
      </c>
    </row>
    <row r="205" spans="1:7" x14ac:dyDescent="0.2">
      <c r="A205" s="18">
        <v>96</v>
      </c>
      <c r="B205" s="14" t="str">
        <f t="shared" si="18"/>
        <v>Visp-Westl.Raron (MS)</v>
      </c>
      <c r="C205" s="18" t="s">
        <v>356</v>
      </c>
      <c r="D205" s="18" t="s">
        <v>356</v>
      </c>
      <c r="E205" s="18" t="s">
        <v>356</v>
      </c>
      <c r="F205" s="18" t="s">
        <v>356</v>
      </c>
      <c r="G205" s="18">
        <v>96</v>
      </c>
    </row>
    <row r="206" spans="1:7" x14ac:dyDescent="0.2">
      <c r="A206" s="18">
        <v>97</v>
      </c>
      <c r="B206" s="14" t="str">
        <f t="shared" si="18"/>
        <v>Leuk (MS)</v>
      </c>
      <c r="C206" s="18" t="s">
        <v>357</v>
      </c>
      <c r="D206" s="18" t="s">
        <v>357</v>
      </c>
      <c r="E206" s="18" t="s">
        <v>357</v>
      </c>
      <c r="F206" s="18" t="s">
        <v>357</v>
      </c>
      <c r="G206" s="18">
        <v>97</v>
      </c>
    </row>
    <row r="207" spans="1:7" x14ac:dyDescent="0.2">
      <c r="A207" s="18">
        <v>98</v>
      </c>
      <c r="B207" s="14" t="str">
        <f t="shared" si="18"/>
        <v>Sierre (MS)</v>
      </c>
      <c r="C207" s="18" t="s">
        <v>358</v>
      </c>
      <c r="D207" s="18" t="s">
        <v>358</v>
      </c>
      <c r="E207" s="18" t="s">
        <v>358</v>
      </c>
      <c r="F207" s="18" t="s">
        <v>358</v>
      </c>
      <c r="G207" s="18">
        <v>98</v>
      </c>
    </row>
    <row r="208" spans="1:7" x14ac:dyDescent="0.2">
      <c r="A208" s="18">
        <v>99</v>
      </c>
      <c r="B208" s="14" t="str">
        <f t="shared" si="18"/>
        <v>Sion (MS)</v>
      </c>
      <c r="C208" s="18" t="s">
        <v>359</v>
      </c>
      <c r="D208" s="18" t="s">
        <v>359</v>
      </c>
      <c r="E208" s="18" t="s">
        <v>359</v>
      </c>
      <c r="F208" s="18" t="s">
        <v>359</v>
      </c>
      <c r="G208" s="18">
        <v>99</v>
      </c>
    </row>
    <row r="209" spans="1:13" x14ac:dyDescent="0.2">
      <c r="A209" s="18">
        <v>100</v>
      </c>
      <c r="B209" s="14" t="str">
        <f t="shared" si="18"/>
        <v>Martigny (MS)</v>
      </c>
      <c r="C209" s="18" t="s">
        <v>360</v>
      </c>
      <c r="D209" s="18" t="s">
        <v>360</v>
      </c>
      <c r="E209" s="18" t="s">
        <v>360</v>
      </c>
      <c r="F209" s="18" t="s">
        <v>360</v>
      </c>
      <c r="G209" s="18">
        <v>100</v>
      </c>
    </row>
    <row r="210" spans="1:13" x14ac:dyDescent="0.2">
      <c r="A210" s="18">
        <v>101</v>
      </c>
      <c r="B210" s="14" t="str">
        <f t="shared" si="18"/>
        <v>Monthey/St-Maurice (MS)</v>
      </c>
      <c r="C210" s="18" t="s">
        <v>361</v>
      </c>
      <c r="D210" s="18" t="s">
        <v>361</v>
      </c>
      <c r="E210" s="18" t="s">
        <v>361</v>
      </c>
      <c r="F210" s="18" t="s">
        <v>361</v>
      </c>
      <c r="G210" s="18">
        <v>101</v>
      </c>
    </row>
    <row r="211" spans="1:13" x14ac:dyDescent="0.2">
      <c r="A211" s="18">
        <v>102</v>
      </c>
      <c r="B211" s="14" t="str">
        <f t="shared" si="18"/>
        <v>Neuchâtel (MS)</v>
      </c>
      <c r="C211" s="18" t="s">
        <v>362</v>
      </c>
      <c r="D211" s="18" t="s">
        <v>362</v>
      </c>
      <c r="E211" s="18" t="s">
        <v>362</v>
      </c>
      <c r="F211" s="18" t="s">
        <v>362</v>
      </c>
      <c r="G211" s="18">
        <v>102</v>
      </c>
    </row>
    <row r="212" spans="1:13" x14ac:dyDescent="0.2">
      <c r="A212" s="18">
        <v>103</v>
      </c>
      <c r="B212" s="14" t="str">
        <f t="shared" si="18"/>
        <v>La Chaux-de-Fonds (MS)</v>
      </c>
      <c r="C212" s="18" t="s">
        <v>363</v>
      </c>
      <c r="D212" s="18" t="s">
        <v>363</v>
      </c>
      <c r="E212" s="18" t="s">
        <v>363</v>
      </c>
      <c r="F212" s="18" t="s">
        <v>363</v>
      </c>
      <c r="G212" s="18">
        <v>103</v>
      </c>
    </row>
    <row r="213" spans="1:13" x14ac:dyDescent="0.2">
      <c r="A213" s="18">
        <v>104</v>
      </c>
      <c r="B213" s="14" t="str">
        <f t="shared" si="18"/>
        <v>Val-de-Travers (MS)</v>
      </c>
      <c r="C213" s="18" t="s">
        <v>364</v>
      </c>
      <c r="D213" s="18" t="s">
        <v>364</v>
      </c>
      <c r="E213" s="18" t="s">
        <v>364</v>
      </c>
      <c r="F213" s="18" t="s">
        <v>364</v>
      </c>
      <c r="G213" s="18">
        <v>104</v>
      </c>
    </row>
    <row r="214" spans="1:13" x14ac:dyDescent="0.2">
      <c r="A214" s="18">
        <v>105</v>
      </c>
      <c r="B214" s="14" t="str">
        <f t="shared" si="18"/>
        <v>Genève (MS)</v>
      </c>
      <c r="C214" s="18" t="s">
        <v>365</v>
      </c>
      <c r="D214" s="18" t="s">
        <v>365</v>
      </c>
      <c r="E214" s="18" t="s">
        <v>365</v>
      </c>
      <c r="F214" s="18" t="s">
        <v>365</v>
      </c>
      <c r="G214" s="18">
        <v>105</v>
      </c>
    </row>
    <row r="215" spans="1:13" x14ac:dyDescent="0.2">
      <c r="A215" s="18">
        <v>106</v>
      </c>
      <c r="B215" s="14" t="str">
        <f t="shared" si="18"/>
        <v>Jura (MS)</v>
      </c>
      <c r="C215" s="18" t="s">
        <v>366</v>
      </c>
      <c r="D215" s="18" t="s">
        <v>366</v>
      </c>
      <c r="E215" s="18" t="s">
        <v>366</v>
      </c>
      <c r="F215" s="18" t="s">
        <v>366</v>
      </c>
      <c r="G215" s="18">
        <v>106</v>
      </c>
      <c r="J215" s="2" t="s">
        <v>3652</v>
      </c>
    </row>
    <row r="216" spans="1:13" x14ac:dyDescent="0.2">
      <c r="J216" s="2" t="s">
        <v>3653</v>
      </c>
    </row>
    <row r="217" spans="1:13" x14ac:dyDescent="0.2">
      <c r="A217" s="34" t="s">
        <v>496</v>
      </c>
      <c r="B217" s="35"/>
      <c r="C217" s="18">
        <f>C61</f>
        <v>5</v>
      </c>
      <c r="F217" s="17">
        <v>4</v>
      </c>
      <c r="G217" s="2" t="str">
        <f>VLOOKUP(F217,$A$220:$M$246,13,FALSE)</f>
        <v>Knonaueramt (MS)</v>
      </c>
      <c r="H217" s="14">
        <f>VLOOKUP(G217,B110:G215,6,FALSE)</f>
        <v>4</v>
      </c>
    </row>
    <row r="218" spans="1:13" x14ac:dyDescent="0.2">
      <c r="A218" s="36"/>
      <c r="B218" s="36"/>
      <c r="C218" s="36"/>
    </row>
    <row r="219" spans="1:13" x14ac:dyDescent="0.2">
      <c r="B219" s="18">
        <v>1</v>
      </c>
      <c r="C219" s="18">
        <v>2</v>
      </c>
      <c r="D219" s="18">
        <v>3</v>
      </c>
      <c r="E219" s="18">
        <v>4</v>
      </c>
      <c r="F219" s="18">
        <v>5</v>
      </c>
      <c r="G219" s="18">
        <v>6</v>
      </c>
      <c r="H219" s="18">
        <v>7</v>
      </c>
      <c r="I219" s="18">
        <v>8</v>
      </c>
      <c r="J219" s="18"/>
      <c r="K219" s="18"/>
      <c r="L219" s="18"/>
      <c r="M219" s="18"/>
    </row>
    <row r="220" spans="1:13" x14ac:dyDescent="0.2">
      <c r="A220" s="2">
        <v>1</v>
      </c>
      <c r="B220" s="18">
        <v>84</v>
      </c>
      <c r="C220" s="18">
        <v>14</v>
      </c>
      <c r="D220" s="18">
        <v>11</v>
      </c>
      <c r="E220" s="18">
        <v>25</v>
      </c>
      <c r="F220" s="18">
        <v>1</v>
      </c>
      <c r="G220" s="18">
        <v>51</v>
      </c>
      <c r="H220" s="18">
        <v>17</v>
      </c>
      <c r="I220" s="18">
        <v>80</v>
      </c>
      <c r="J220" s="18">
        <v>1</v>
      </c>
      <c r="K220" s="18">
        <f>VLOOKUP(J220,A220:I246,$C$217+1,FALSE)</f>
        <v>1</v>
      </c>
      <c r="L220" s="37">
        <f>IF(K220&gt;0,K220,"#NV")</f>
        <v>1</v>
      </c>
      <c r="M220" s="14" t="str">
        <f>IF(ISNUMBER(L220),VLOOKUP(L220,A110:B215,2,FALSE),"")</f>
        <v>Zürich (MS)</v>
      </c>
    </row>
    <row r="221" spans="1:13" x14ac:dyDescent="0.2">
      <c r="A221" s="2">
        <v>2</v>
      </c>
      <c r="B221" s="18">
        <v>85</v>
      </c>
      <c r="C221" s="18">
        <v>92</v>
      </c>
      <c r="D221" s="18">
        <v>12</v>
      </c>
      <c r="E221" s="18">
        <v>47</v>
      </c>
      <c r="F221" s="18">
        <v>2</v>
      </c>
      <c r="G221" s="18">
        <v>52</v>
      </c>
      <c r="H221" s="18">
        <v>21</v>
      </c>
      <c r="I221" s="18">
        <v>81</v>
      </c>
      <c r="J221" s="18">
        <v>2</v>
      </c>
      <c r="K221" s="18">
        <f>VLOOKUP(J221,A221:I247,$C$217+1,FALSE)</f>
        <v>2</v>
      </c>
      <c r="L221" s="37">
        <f t="shared" ref="L221:L242" si="19">IF(K221&gt;0,K221,"#NV")</f>
        <v>2</v>
      </c>
      <c r="M221" s="14" t="str">
        <f t="shared" ref="M221:M242" si="20">IF(ISNUMBER(L221),VLOOKUP(L221,A111:B216,2,FALSE),"")</f>
        <v>Glatt-/Furttal (MS)</v>
      </c>
    </row>
    <row r="222" spans="1:13" x14ac:dyDescent="0.2">
      <c r="A222" s="2">
        <v>3</v>
      </c>
      <c r="B222" s="18">
        <v>86</v>
      </c>
      <c r="C222" s="18">
        <v>102</v>
      </c>
      <c r="D222" s="18">
        <v>13</v>
      </c>
      <c r="E222" s="18">
        <v>48</v>
      </c>
      <c r="F222" s="18">
        <v>3</v>
      </c>
      <c r="G222" s="18">
        <v>53</v>
      </c>
      <c r="H222" s="18">
        <v>22</v>
      </c>
      <c r="I222" s="18">
        <v>82</v>
      </c>
      <c r="J222" s="18">
        <v>3</v>
      </c>
      <c r="K222" s="18">
        <f>VLOOKUP(J222,A222:I248,$C$217+1,FALSE)</f>
        <v>3</v>
      </c>
      <c r="L222" s="37">
        <f t="shared" si="19"/>
        <v>3</v>
      </c>
      <c r="M222" s="14" t="str">
        <f t="shared" si="20"/>
        <v>Limmattal (MS)</v>
      </c>
    </row>
    <row r="223" spans="1:13" x14ac:dyDescent="0.2">
      <c r="A223" s="2">
        <v>4</v>
      </c>
      <c r="B223" s="18">
        <v>87</v>
      </c>
      <c r="C223" s="18">
        <v>103</v>
      </c>
      <c r="D223" s="18">
        <v>15</v>
      </c>
      <c r="E223" s="18">
        <v>49</v>
      </c>
      <c r="F223" s="18">
        <v>4</v>
      </c>
      <c r="G223" s="18">
        <v>54</v>
      </c>
      <c r="H223" s="18">
        <v>23</v>
      </c>
      <c r="I223" s="18">
        <v>83</v>
      </c>
      <c r="J223" s="18">
        <v>4</v>
      </c>
      <c r="K223" s="18">
        <f>VLOOKUP(J223,A223:I252,$C$217+1,FALSE)</f>
        <v>4</v>
      </c>
      <c r="L223" s="37">
        <f t="shared" si="19"/>
        <v>4</v>
      </c>
      <c r="M223" s="14" t="str">
        <f t="shared" si="20"/>
        <v>Knonaueramt (MS)</v>
      </c>
    </row>
    <row r="224" spans="1:13" x14ac:dyDescent="0.2">
      <c r="A224" s="2">
        <v>5</v>
      </c>
      <c r="B224" s="18">
        <v>88</v>
      </c>
      <c r="C224" s="18">
        <v>104</v>
      </c>
      <c r="D224" s="18">
        <v>16</v>
      </c>
      <c r="E224" s="18">
        <v>75</v>
      </c>
      <c r="F224" s="18">
        <v>5</v>
      </c>
      <c r="G224" s="18">
        <v>55</v>
      </c>
      <c r="H224" s="18">
        <v>28</v>
      </c>
      <c r="I224" s="18"/>
      <c r="J224" s="18">
        <v>5</v>
      </c>
      <c r="K224" s="18">
        <f>VLOOKUP(J224,A224:I253,$C$217+1,FALSE)</f>
        <v>5</v>
      </c>
      <c r="L224" s="37">
        <f t="shared" si="19"/>
        <v>5</v>
      </c>
      <c r="M224" s="14" t="str">
        <f t="shared" si="20"/>
        <v>Zimmerberg (MS)</v>
      </c>
    </row>
    <row r="225" spans="1:13" x14ac:dyDescent="0.2">
      <c r="A225" s="2">
        <v>6</v>
      </c>
      <c r="B225" s="18">
        <v>90</v>
      </c>
      <c r="C225" s="18">
        <v>106</v>
      </c>
      <c r="D225" s="18">
        <v>18</v>
      </c>
      <c r="E225" s="18"/>
      <c r="F225" s="18">
        <v>6</v>
      </c>
      <c r="G225" s="18">
        <v>56</v>
      </c>
      <c r="H225" s="18">
        <v>29</v>
      </c>
      <c r="I225" s="18"/>
      <c r="J225" s="18">
        <v>6</v>
      </c>
      <c r="K225" s="18">
        <f>VLOOKUP(J225,A225:I254,$C$217+1,FALSE)</f>
        <v>6</v>
      </c>
      <c r="L225" s="37">
        <f t="shared" si="19"/>
        <v>6</v>
      </c>
      <c r="M225" s="14" t="str">
        <f t="shared" si="20"/>
        <v>Pfannenstiel (MS)</v>
      </c>
    </row>
    <row r="226" spans="1:13" x14ac:dyDescent="0.2">
      <c r="A226" s="2">
        <v>7</v>
      </c>
      <c r="B226" s="18">
        <v>91</v>
      </c>
      <c r="C226" s="18"/>
      <c r="D226" s="18">
        <v>19</v>
      </c>
      <c r="E226" s="18"/>
      <c r="F226" s="18">
        <v>7</v>
      </c>
      <c r="G226" s="18">
        <v>58</v>
      </c>
      <c r="H226" s="18">
        <v>30</v>
      </c>
      <c r="I226" s="18"/>
      <c r="J226" s="18">
        <v>7</v>
      </c>
      <c r="K226" s="18">
        <f>VLOOKUP(J226,A226:I283,$C$217+1,FALSE)</f>
        <v>7</v>
      </c>
      <c r="L226" s="37">
        <f t="shared" si="19"/>
        <v>7</v>
      </c>
      <c r="M226" s="14" t="str">
        <f t="shared" si="20"/>
        <v>Zürcher Oberland (MS)</v>
      </c>
    </row>
    <row r="227" spans="1:13" x14ac:dyDescent="0.2">
      <c r="A227" s="2">
        <v>8</v>
      </c>
      <c r="B227" s="18">
        <v>93</v>
      </c>
      <c r="C227" s="18"/>
      <c r="D227" s="18">
        <v>20</v>
      </c>
      <c r="E227" s="18"/>
      <c r="F227" s="18">
        <v>8</v>
      </c>
      <c r="G227" s="18">
        <v>59</v>
      </c>
      <c r="H227" s="18">
        <v>37</v>
      </c>
      <c r="I227" s="18"/>
      <c r="J227" s="18">
        <v>8</v>
      </c>
      <c r="K227" s="18">
        <f t="shared" ref="K227:K246" si="21">VLOOKUP(J227,A227:I285,$C$217+1,FALSE)</f>
        <v>8</v>
      </c>
      <c r="L227" s="37">
        <f t="shared" si="19"/>
        <v>8</v>
      </c>
      <c r="M227" s="14" t="str">
        <f t="shared" si="20"/>
        <v>Winterthur (MS)</v>
      </c>
    </row>
    <row r="228" spans="1:13" x14ac:dyDescent="0.2">
      <c r="A228" s="2">
        <v>9</v>
      </c>
      <c r="B228" s="18">
        <v>105</v>
      </c>
      <c r="C228" s="18"/>
      <c r="D228" s="18">
        <v>24</v>
      </c>
      <c r="E228" s="18"/>
      <c r="F228" s="18">
        <v>9</v>
      </c>
      <c r="G228" s="18">
        <v>60</v>
      </c>
      <c r="H228" s="18">
        <v>61</v>
      </c>
      <c r="I228" s="18"/>
      <c r="J228" s="18">
        <v>9</v>
      </c>
      <c r="K228" s="18">
        <f t="shared" si="21"/>
        <v>9</v>
      </c>
      <c r="L228" s="37">
        <f t="shared" si="19"/>
        <v>9</v>
      </c>
      <c r="M228" s="14" t="str">
        <f t="shared" si="20"/>
        <v>Weinland (MS)</v>
      </c>
    </row>
    <row r="229" spans="1:13" x14ac:dyDescent="0.2">
      <c r="A229" s="2">
        <v>10</v>
      </c>
      <c r="B229" s="18"/>
      <c r="C229" s="18"/>
      <c r="D229" s="18">
        <v>26</v>
      </c>
      <c r="E229" s="18"/>
      <c r="F229" s="18">
        <v>10</v>
      </c>
      <c r="G229" s="18">
        <v>76</v>
      </c>
      <c r="H229" s="18">
        <v>62</v>
      </c>
      <c r="I229" s="18"/>
      <c r="J229" s="18">
        <v>10</v>
      </c>
      <c r="K229" s="18">
        <f t="shared" si="21"/>
        <v>10</v>
      </c>
      <c r="L229" s="37">
        <f t="shared" si="19"/>
        <v>10</v>
      </c>
      <c r="M229" s="14" t="str">
        <f t="shared" si="20"/>
        <v>Zürcher Unterland (MS)</v>
      </c>
    </row>
    <row r="230" spans="1:13" x14ac:dyDescent="0.2">
      <c r="A230" s="2">
        <v>11</v>
      </c>
      <c r="B230" s="18"/>
      <c r="C230" s="18"/>
      <c r="D230" s="18">
        <v>27</v>
      </c>
      <c r="E230" s="18"/>
      <c r="F230" s="18">
        <v>32</v>
      </c>
      <c r="G230" s="18">
        <v>77</v>
      </c>
      <c r="H230" s="18">
        <v>63</v>
      </c>
      <c r="I230" s="18"/>
      <c r="J230" s="18">
        <v>11</v>
      </c>
      <c r="K230" s="18">
        <f t="shared" si="21"/>
        <v>32</v>
      </c>
      <c r="L230" s="37">
        <f t="shared" si="19"/>
        <v>32</v>
      </c>
      <c r="M230" s="14" t="str">
        <f t="shared" si="20"/>
        <v>Einsiedeln (MS)</v>
      </c>
    </row>
    <row r="231" spans="1:13" x14ac:dyDescent="0.2">
      <c r="A231" s="2">
        <v>12</v>
      </c>
      <c r="B231" s="18"/>
      <c r="C231" s="18"/>
      <c r="D231" s="18">
        <v>31</v>
      </c>
      <c r="E231" s="18"/>
      <c r="F231" s="18">
        <v>33</v>
      </c>
      <c r="G231" s="18">
        <v>78</v>
      </c>
      <c r="H231" s="18">
        <v>64</v>
      </c>
      <c r="I231" s="18"/>
      <c r="J231" s="18">
        <v>12</v>
      </c>
      <c r="K231" s="18">
        <f t="shared" si="21"/>
        <v>33</v>
      </c>
      <c r="L231" s="37">
        <f t="shared" si="19"/>
        <v>33</v>
      </c>
      <c r="M231" s="14" t="str">
        <f t="shared" si="20"/>
        <v>March (MS)</v>
      </c>
    </row>
    <row r="232" spans="1:13" x14ac:dyDescent="0.2">
      <c r="A232" s="2">
        <v>13</v>
      </c>
      <c r="B232" s="18"/>
      <c r="C232" s="18"/>
      <c r="D232" s="18">
        <v>34</v>
      </c>
      <c r="E232" s="18"/>
      <c r="F232" s="18">
        <v>36</v>
      </c>
      <c r="G232" s="18"/>
      <c r="H232" s="18">
        <v>65</v>
      </c>
      <c r="I232" s="18"/>
      <c r="J232" s="18">
        <v>13</v>
      </c>
      <c r="K232" s="18">
        <f t="shared" si="21"/>
        <v>36</v>
      </c>
      <c r="L232" s="37">
        <f t="shared" si="19"/>
        <v>36</v>
      </c>
      <c r="M232" s="14" t="str">
        <f t="shared" si="20"/>
        <v>Glarn. Mittel/Unterl. (MS)</v>
      </c>
    </row>
    <row r="233" spans="1:13" x14ac:dyDescent="0.2">
      <c r="A233" s="2">
        <v>14</v>
      </c>
      <c r="B233" s="18"/>
      <c r="C233" s="18"/>
      <c r="D233" s="18">
        <v>35</v>
      </c>
      <c r="E233" s="18"/>
      <c r="F233" s="18">
        <v>38</v>
      </c>
      <c r="G233" s="18"/>
      <c r="H233" s="18">
        <v>66</v>
      </c>
      <c r="I233" s="18"/>
      <c r="J233" s="18">
        <v>14</v>
      </c>
      <c r="K233" s="18">
        <f t="shared" si="21"/>
        <v>38</v>
      </c>
      <c r="L233" s="37">
        <f t="shared" si="19"/>
        <v>38</v>
      </c>
      <c r="M233" s="14" t="str">
        <f t="shared" si="20"/>
        <v>Zug (MS)</v>
      </c>
    </row>
    <row r="234" spans="1:13" x14ac:dyDescent="0.2">
      <c r="A234" s="2">
        <v>15</v>
      </c>
      <c r="B234" s="18"/>
      <c r="C234" s="18"/>
      <c r="D234" s="18">
        <v>39</v>
      </c>
      <c r="E234" s="18"/>
      <c r="F234" s="18">
        <v>50</v>
      </c>
      <c r="G234" s="18"/>
      <c r="H234" s="18">
        <v>67</v>
      </c>
      <c r="I234" s="18"/>
      <c r="J234" s="18">
        <v>15</v>
      </c>
      <c r="K234" s="18">
        <f t="shared" si="21"/>
        <v>50</v>
      </c>
      <c r="L234" s="37">
        <f t="shared" si="19"/>
        <v>50</v>
      </c>
      <c r="M234" s="14" t="str">
        <f t="shared" si="20"/>
        <v>Schaffhausen (MS)</v>
      </c>
    </row>
    <row r="235" spans="1:13" x14ac:dyDescent="0.2">
      <c r="A235" s="2">
        <v>16</v>
      </c>
      <c r="B235" s="18"/>
      <c r="C235" s="18"/>
      <c r="D235" s="18">
        <v>40</v>
      </c>
      <c r="E235" s="18"/>
      <c r="F235" s="18">
        <v>57</v>
      </c>
      <c r="G235" s="18"/>
      <c r="H235" s="18">
        <v>68</v>
      </c>
      <c r="I235" s="18"/>
      <c r="J235" s="18">
        <v>16</v>
      </c>
      <c r="K235" s="18">
        <f t="shared" si="21"/>
        <v>57</v>
      </c>
      <c r="L235" s="37">
        <f t="shared" si="19"/>
        <v>57</v>
      </c>
      <c r="M235" s="14" t="str">
        <f t="shared" si="20"/>
        <v>Linthgebiet (MS)</v>
      </c>
    </row>
    <row r="236" spans="1:13" x14ac:dyDescent="0.2">
      <c r="A236" s="2">
        <v>17</v>
      </c>
      <c r="B236" s="18"/>
      <c r="C236" s="18"/>
      <c r="D236" s="18">
        <v>41</v>
      </c>
      <c r="E236" s="18"/>
      <c r="F236" s="18">
        <v>71</v>
      </c>
      <c r="G236" s="18"/>
      <c r="H236" s="18">
        <v>69</v>
      </c>
      <c r="I236" s="18"/>
      <c r="J236" s="18">
        <v>17</v>
      </c>
      <c r="K236" s="18">
        <f t="shared" si="21"/>
        <v>71</v>
      </c>
      <c r="L236" s="37">
        <f t="shared" si="19"/>
        <v>71</v>
      </c>
      <c r="M236" s="14" t="str">
        <f t="shared" si="20"/>
        <v>Brugg/Zurzach (MS)</v>
      </c>
    </row>
    <row r="237" spans="1:13" x14ac:dyDescent="0.2">
      <c r="A237" s="2">
        <v>18</v>
      </c>
      <c r="B237" s="18"/>
      <c r="C237" s="18"/>
      <c r="D237" s="18">
        <v>42</v>
      </c>
      <c r="E237" s="18"/>
      <c r="F237" s="18">
        <v>72</v>
      </c>
      <c r="G237" s="18"/>
      <c r="H237" s="18">
        <v>79</v>
      </c>
      <c r="I237" s="18"/>
      <c r="J237" s="18">
        <v>18</v>
      </c>
      <c r="K237" s="18">
        <f t="shared" si="21"/>
        <v>72</v>
      </c>
      <c r="L237" s="37">
        <f t="shared" si="19"/>
        <v>72</v>
      </c>
      <c r="M237" s="14" t="str">
        <f t="shared" si="20"/>
        <v>Baden (MS)</v>
      </c>
    </row>
    <row r="238" spans="1:13" x14ac:dyDescent="0.2">
      <c r="A238" s="2">
        <v>19</v>
      </c>
      <c r="B238" s="18"/>
      <c r="C238" s="18"/>
      <c r="D238" s="18">
        <v>43</v>
      </c>
      <c r="E238" s="18"/>
      <c r="F238" s="18">
        <v>73</v>
      </c>
      <c r="G238" s="18"/>
      <c r="H238" s="18">
        <v>89</v>
      </c>
      <c r="I238" s="18"/>
      <c r="J238" s="18">
        <v>19</v>
      </c>
      <c r="K238" s="18">
        <f t="shared" si="21"/>
        <v>73</v>
      </c>
      <c r="L238" s="37">
        <f t="shared" si="19"/>
        <v>73</v>
      </c>
      <c r="M238" s="14" t="str">
        <f t="shared" si="20"/>
        <v>Rohrdorf/Mutsch. (MS)</v>
      </c>
    </row>
    <row r="239" spans="1:13" x14ac:dyDescent="0.2">
      <c r="A239" s="2">
        <v>20</v>
      </c>
      <c r="B239" s="18"/>
      <c r="C239" s="18"/>
      <c r="D239" s="18">
        <v>44</v>
      </c>
      <c r="E239" s="18"/>
      <c r="F239" s="18">
        <v>74</v>
      </c>
      <c r="G239" s="18"/>
      <c r="H239" s="18">
        <v>94</v>
      </c>
      <c r="I239" s="18"/>
      <c r="J239" s="18">
        <v>20</v>
      </c>
      <c r="K239" s="18">
        <f t="shared" si="21"/>
        <v>74</v>
      </c>
      <c r="L239" s="37">
        <f t="shared" si="19"/>
        <v>74</v>
      </c>
      <c r="M239" s="14" t="str">
        <f t="shared" si="20"/>
        <v>Freiamt (MS)</v>
      </c>
    </row>
    <row r="240" spans="1:13" x14ac:dyDescent="0.2">
      <c r="A240" s="2">
        <v>21</v>
      </c>
      <c r="B240" s="18"/>
      <c r="C240" s="18"/>
      <c r="D240" s="18">
        <v>45</v>
      </c>
      <c r="E240" s="18"/>
      <c r="F240" s="18"/>
      <c r="G240" s="18"/>
      <c r="H240" s="18">
        <v>95</v>
      </c>
      <c r="I240" s="18"/>
      <c r="J240" s="18">
        <v>21</v>
      </c>
      <c r="K240" s="18">
        <f t="shared" si="21"/>
        <v>0</v>
      </c>
      <c r="L240" s="37" t="str">
        <f t="shared" si="19"/>
        <v>#NV</v>
      </c>
      <c r="M240" s="14" t="str">
        <f t="shared" si="20"/>
        <v/>
      </c>
    </row>
    <row r="241" spans="1:13" x14ac:dyDescent="0.2">
      <c r="A241" s="2">
        <v>22</v>
      </c>
      <c r="B241" s="18"/>
      <c r="C241" s="18"/>
      <c r="D241" s="18">
        <v>46</v>
      </c>
      <c r="E241" s="18"/>
      <c r="F241" s="18"/>
      <c r="G241" s="18"/>
      <c r="H241" s="18">
        <v>96</v>
      </c>
      <c r="I241" s="18"/>
      <c r="J241" s="18">
        <v>22</v>
      </c>
      <c r="K241" s="18">
        <f t="shared" si="21"/>
        <v>0</v>
      </c>
      <c r="L241" s="37" t="str">
        <f t="shared" si="19"/>
        <v>#NV</v>
      </c>
      <c r="M241" s="14" t="str">
        <f t="shared" si="20"/>
        <v/>
      </c>
    </row>
    <row r="242" spans="1:13" x14ac:dyDescent="0.2">
      <c r="A242" s="2">
        <v>23</v>
      </c>
      <c r="B242" s="18"/>
      <c r="C242" s="18"/>
      <c r="D242" s="18">
        <v>70</v>
      </c>
      <c r="E242" s="18"/>
      <c r="F242" s="18"/>
      <c r="G242" s="18"/>
      <c r="H242" s="18">
        <v>97</v>
      </c>
      <c r="I242" s="18"/>
      <c r="J242" s="18">
        <v>23</v>
      </c>
      <c r="K242" s="18">
        <f t="shared" si="21"/>
        <v>0</v>
      </c>
      <c r="L242" s="37" t="str">
        <f t="shared" si="19"/>
        <v>#NV</v>
      </c>
      <c r="M242" s="14" t="str">
        <f t="shared" si="20"/>
        <v/>
      </c>
    </row>
    <row r="243" spans="1:13" x14ac:dyDescent="0.2">
      <c r="A243" s="2">
        <v>24</v>
      </c>
      <c r="B243" s="18"/>
      <c r="C243" s="18"/>
      <c r="D243" s="18"/>
      <c r="E243" s="18"/>
      <c r="F243" s="18"/>
      <c r="G243" s="18"/>
      <c r="H243" s="18">
        <v>98</v>
      </c>
      <c r="I243" s="18"/>
      <c r="J243" s="18">
        <v>24</v>
      </c>
      <c r="K243" s="18">
        <f t="shared" si="21"/>
        <v>0</v>
      </c>
      <c r="L243" s="37" t="str">
        <f>IF(K243&gt;0,K243,"#NV")</f>
        <v>#NV</v>
      </c>
      <c r="M243" s="14" t="str">
        <f>IF(ISNUMBER(L243),VLOOKUP(L243,A133:B238,2,FALSE),"")</f>
        <v/>
      </c>
    </row>
    <row r="244" spans="1:13" x14ac:dyDescent="0.2">
      <c r="A244" s="2">
        <v>25</v>
      </c>
      <c r="B244" s="18"/>
      <c r="C244" s="18"/>
      <c r="D244" s="18"/>
      <c r="E244" s="18"/>
      <c r="F244" s="18"/>
      <c r="G244" s="18"/>
      <c r="H244" s="18">
        <v>99</v>
      </c>
      <c r="I244" s="18"/>
      <c r="J244" s="18">
        <v>25</v>
      </c>
      <c r="K244" s="18">
        <f t="shared" si="21"/>
        <v>0</v>
      </c>
      <c r="L244" s="37" t="str">
        <f>IF(K244&gt;0,K244,"#NV")</f>
        <v>#NV</v>
      </c>
      <c r="M244" s="14" t="str">
        <f>IF(ISNUMBER(L244),VLOOKUP(L244,A134:B239,2,FALSE),"")</f>
        <v/>
      </c>
    </row>
    <row r="245" spans="1:13" x14ac:dyDescent="0.2">
      <c r="A245" s="2">
        <v>26</v>
      </c>
      <c r="B245" s="18"/>
      <c r="C245" s="18"/>
      <c r="D245" s="18"/>
      <c r="E245" s="18"/>
      <c r="F245" s="18"/>
      <c r="G245" s="18"/>
      <c r="H245" s="18">
        <v>100</v>
      </c>
      <c r="I245" s="18"/>
      <c r="J245" s="18">
        <v>26</v>
      </c>
      <c r="K245" s="18">
        <f t="shared" si="21"/>
        <v>0</v>
      </c>
      <c r="L245" s="37" t="str">
        <f>IF(K245&gt;0,K245,"#NV")</f>
        <v>#NV</v>
      </c>
      <c r="M245" s="14" t="str">
        <f>IF(ISNUMBER(L245),VLOOKUP(L245,A135:B240,2,FALSE),"")</f>
        <v/>
      </c>
    </row>
    <row r="246" spans="1:13" x14ac:dyDescent="0.2">
      <c r="A246" s="2">
        <v>27</v>
      </c>
      <c r="B246" s="18"/>
      <c r="C246" s="18"/>
      <c r="D246" s="18"/>
      <c r="E246" s="18"/>
      <c r="F246" s="18"/>
      <c r="G246" s="18"/>
      <c r="H246" s="18">
        <v>101</v>
      </c>
      <c r="I246" s="18"/>
      <c r="J246" s="18">
        <v>27</v>
      </c>
      <c r="K246" s="18">
        <f t="shared" si="21"/>
        <v>0</v>
      </c>
      <c r="L246" s="37" t="str">
        <f>IF(K246&gt;0,K246,"#NV")</f>
        <v>#NV</v>
      </c>
      <c r="M246" s="14" t="str">
        <f>IF(ISNUMBER(L246),VLOOKUP(L246,A136:B241,2,FALSE),"")</f>
        <v/>
      </c>
    </row>
    <row r="250" spans="1:13" x14ac:dyDescent="0.2">
      <c r="A250" s="2" t="s">
        <v>77</v>
      </c>
      <c r="C250" s="38">
        <v>1</v>
      </c>
    </row>
    <row r="252" spans="1:13" x14ac:dyDescent="0.2">
      <c r="A252" s="18" t="s">
        <v>501</v>
      </c>
      <c r="B252" s="18" t="s">
        <v>224</v>
      </c>
      <c r="C252" s="18" t="s">
        <v>220</v>
      </c>
      <c r="D252" s="18" t="s">
        <v>221</v>
      </c>
      <c r="E252" s="18" t="s">
        <v>222</v>
      </c>
      <c r="F252" s="18" t="s">
        <v>223</v>
      </c>
    </row>
    <row r="253" spans="1:13" x14ac:dyDescent="0.2">
      <c r="A253" s="18">
        <v>1</v>
      </c>
      <c r="B253" s="14" t="str">
        <f>IF(C$28=1,C253,IF(C$28=2,D253,IF(C$28=3,E253,IF(C$28=4,F253,C253))))</f>
        <v>Anzeigen</v>
      </c>
      <c r="C253" s="18" t="s">
        <v>3657</v>
      </c>
      <c r="D253" s="18" t="s">
        <v>497</v>
      </c>
      <c r="E253" s="18" t="s">
        <v>499</v>
      </c>
      <c r="F253" s="18" t="s">
        <v>525</v>
      </c>
    </row>
    <row r="254" spans="1:13" x14ac:dyDescent="0.2">
      <c r="A254" s="18">
        <v>2</v>
      </c>
      <c r="B254" s="14" t="str">
        <f>IF(C$28=1,C254,IF(C$28=2,D254,IF(C$28=3,E254,IF(C$28=4,F254,C254))))</f>
        <v>Ausblenden</v>
      </c>
      <c r="C254" s="18" t="s">
        <v>3658</v>
      </c>
      <c r="D254" s="18" t="s">
        <v>498</v>
      </c>
      <c r="E254" s="18" t="s">
        <v>500</v>
      </c>
      <c r="F254" s="18" t="s">
        <v>500</v>
      </c>
    </row>
    <row r="255" spans="1:13" s="40" customFormat="1" x14ac:dyDescent="0.2">
      <c r="A255" s="39"/>
      <c r="B255" s="39"/>
      <c r="C255" s="39"/>
      <c r="D255" s="39"/>
      <c r="E255" s="39"/>
      <c r="F255" s="39"/>
    </row>
    <row r="256" spans="1:13" s="40" customFormat="1" x14ac:dyDescent="0.2">
      <c r="A256" s="39"/>
      <c r="B256" s="39"/>
      <c r="C256" s="39"/>
      <c r="D256" s="41" t="s">
        <v>3652</v>
      </c>
      <c r="E256" s="41" t="s">
        <v>3653</v>
      </c>
      <c r="F256" s="39"/>
    </row>
    <row r="257" spans="1:6" s="40" customFormat="1" x14ac:dyDescent="0.2">
      <c r="A257" s="2" t="s">
        <v>409</v>
      </c>
      <c r="B257" s="2"/>
      <c r="C257" s="38">
        <v>1</v>
      </c>
      <c r="D257" s="38">
        <v>1</v>
      </c>
      <c r="E257" s="38">
        <v>1</v>
      </c>
      <c r="F257" s="2"/>
    </row>
    <row r="258" spans="1:6" s="40" customFormat="1" x14ac:dyDescent="0.2">
      <c r="A258" s="2"/>
      <c r="B258" s="2"/>
      <c r="C258" s="2"/>
      <c r="D258" s="2"/>
      <c r="E258" s="2"/>
      <c r="F258" s="2"/>
    </row>
    <row r="259" spans="1:6" s="40" customFormat="1" x14ac:dyDescent="0.2">
      <c r="A259" s="18" t="s">
        <v>501</v>
      </c>
      <c r="B259" s="18" t="s">
        <v>224</v>
      </c>
      <c r="C259" s="18" t="s">
        <v>220</v>
      </c>
      <c r="D259" s="18" t="s">
        <v>221</v>
      </c>
      <c r="E259" s="18" t="s">
        <v>222</v>
      </c>
      <c r="F259" s="18" t="s">
        <v>223</v>
      </c>
    </row>
    <row r="260" spans="1:6" s="40" customFormat="1" x14ac:dyDescent="0.2">
      <c r="A260" s="18">
        <v>1</v>
      </c>
      <c r="B260" s="14" t="str">
        <f>IF(C$28=1,C260,IF(C$28=2,D260,IF(C$28=3,E260,IF(C$28=4,F260,C260))))</f>
        <v>Anzeigen</v>
      </c>
      <c r="C260" s="18" t="s">
        <v>3657</v>
      </c>
      <c r="D260" s="18" t="s">
        <v>497</v>
      </c>
      <c r="E260" s="18" t="s">
        <v>499</v>
      </c>
      <c r="F260" s="18" t="s">
        <v>525</v>
      </c>
    </row>
    <row r="261" spans="1:6" s="40" customFormat="1" x14ac:dyDescent="0.2">
      <c r="A261" s="18">
        <v>2</v>
      </c>
      <c r="B261" s="14" t="str">
        <f>IF(C$28=1,C261,IF(C$28=2,D261,IF(C$28=3,E261,IF(C$28=4,F261,C261))))</f>
        <v>Ausblenden</v>
      </c>
      <c r="C261" s="18" t="s">
        <v>3658</v>
      </c>
      <c r="D261" s="18" t="s">
        <v>498</v>
      </c>
      <c r="E261" s="18" t="s">
        <v>500</v>
      </c>
      <c r="F261" s="18" t="s">
        <v>500</v>
      </c>
    </row>
    <row r="262" spans="1:6" s="40" customFormat="1" x14ac:dyDescent="0.2">
      <c r="A262" s="39"/>
      <c r="B262" s="39"/>
      <c r="C262" s="39"/>
      <c r="D262" s="39"/>
      <c r="E262" s="39"/>
      <c r="F262" s="39"/>
    </row>
    <row r="263" spans="1:6" s="40" customFormat="1" x14ac:dyDescent="0.2">
      <c r="A263" s="39"/>
      <c r="B263" s="39"/>
      <c r="C263" s="39"/>
      <c r="D263" s="41" t="s">
        <v>3652</v>
      </c>
      <c r="E263" s="41" t="s">
        <v>3653</v>
      </c>
      <c r="F263" s="39"/>
    </row>
    <row r="264" spans="1:6" s="40" customFormat="1" x14ac:dyDescent="0.2">
      <c r="A264" s="2" t="s">
        <v>503</v>
      </c>
      <c r="B264" s="2"/>
      <c r="C264" s="38">
        <v>1</v>
      </c>
      <c r="D264" s="38">
        <v>1</v>
      </c>
      <c r="E264" s="38">
        <v>1</v>
      </c>
      <c r="F264" s="2"/>
    </row>
    <row r="265" spans="1:6" s="40" customFormat="1" x14ac:dyDescent="0.2">
      <c r="A265" s="2"/>
      <c r="B265" s="2"/>
      <c r="C265" s="2"/>
      <c r="D265" s="2"/>
      <c r="E265" s="2"/>
      <c r="F265" s="2"/>
    </row>
    <row r="266" spans="1:6" s="40" customFormat="1" x14ac:dyDescent="0.2">
      <c r="A266" s="18" t="s">
        <v>501</v>
      </c>
      <c r="B266" s="18" t="s">
        <v>224</v>
      </c>
      <c r="C266" s="18" t="s">
        <v>220</v>
      </c>
      <c r="D266" s="18" t="s">
        <v>221</v>
      </c>
      <c r="E266" s="18" t="s">
        <v>222</v>
      </c>
      <c r="F266" s="18" t="s">
        <v>223</v>
      </c>
    </row>
    <row r="267" spans="1:6" s="40" customFormat="1" x14ac:dyDescent="0.2">
      <c r="A267" s="18">
        <v>1</v>
      </c>
      <c r="B267" s="14" t="str">
        <f>IF(C$28=1,C267,IF(C$28=2,D267,IF(C$28=3,E267,IF(C$28=4,F267,C267))))</f>
        <v>Anzeigen</v>
      </c>
      <c r="C267" s="18" t="s">
        <v>3657</v>
      </c>
      <c r="D267" s="18" t="s">
        <v>497</v>
      </c>
      <c r="E267" s="18" t="s">
        <v>499</v>
      </c>
      <c r="F267" s="18" t="s">
        <v>525</v>
      </c>
    </row>
    <row r="268" spans="1:6" s="40" customFormat="1" x14ac:dyDescent="0.2">
      <c r="A268" s="18">
        <v>2</v>
      </c>
      <c r="B268" s="14" t="str">
        <f>IF(C$28=1,C268,IF(C$28=2,D268,IF(C$28=3,E268,IF(C$28=4,F268,C268))))</f>
        <v>Ausblenden</v>
      </c>
      <c r="C268" s="18" t="s">
        <v>3658</v>
      </c>
      <c r="D268" s="18" t="s">
        <v>498</v>
      </c>
      <c r="E268" s="18" t="s">
        <v>500</v>
      </c>
      <c r="F268" s="18" t="s">
        <v>500</v>
      </c>
    </row>
    <row r="269" spans="1:6" s="40" customFormat="1" x14ac:dyDescent="0.2">
      <c r="A269" s="39"/>
      <c r="B269" s="39"/>
      <c r="C269" s="39"/>
      <c r="D269" s="39"/>
      <c r="E269" s="39"/>
      <c r="F269" s="39"/>
    </row>
    <row r="270" spans="1:6" s="40" customFormat="1" x14ac:dyDescent="0.2">
      <c r="A270" s="39"/>
      <c r="B270" s="39"/>
      <c r="C270" s="39"/>
      <c r="D270" s="41" t="s">
        <v>3652</v>
      </c>
      <c r="E270" s="41" t="s">
        <v>3653</v>
      </c>
      <c r="F270" s="39"/>
    </row>
    <row r="271" spans="1:6" s="40" customFormat="1" x14ac:dyDescent="0.2">
      <c r="A271" s="2" t="s">
        <v>504</v>
      </c>
      <c r="B271" s="2"/>
      <c r="C271" s="38">
        <v>1</v>
      </c>
      <c r="D271" s="38">
        <v>2</v>
      </c>
      <c r="E271" s="38">
        <v>2</v>
      </c>
      <c r="F271" s="2"/>
    </row>
    <row r="272" spans="1:6" s="40" customFormat="1" x14ac:dyDescent="0.2">
      <c r="A272" s="2"/>
      <c r="B272" s="2"/>
      <c r="C272" s="2"/>
      <c r="D272" s="2"/>
      <c r="E272" s="2"/>
      <c r="F272" s="2"/>
    </row>
    <row r="273" spans="1:7" s="40" customFormat="1" x14ac:dyDescent="0.2">
      <c r="A273" s="18" t="s">
        <v>501</v>
      </c>
      <c r="B273" s="18" t="s">
        <v>224</v>
      </c>
      <c r="C273" s="18" t="s">
        <v>220</v>
      </c>
      <c r="D273" s="18" t="s">
        <v>221</v>
      </c>
      <c r="E273" s="18" t="s">
        <v>222</v>
      </c>
      <c r="F273" s="18" t="s">
        <v>223</v>
      </c>
    </row>
    <row r="274" spans="1:7" s="40" customFormat="1" x14ac:dyDescent="0.2">
      <c r="A274" s="18">
        <v>1</v>
      </c>
      <c r="B274" s="14" t="str">
        <f>IF(C$28=1,C274,IF(C$28=2,D274,IF(C$28=3,E274,IF(C$28=4,F274,C274))))</f>
        <v>Anzeigen</v>
      </c>
      <c r="C274" s="18" t="s">
        <v>3657</v>
      </c>
      <c r="D274" s="18" t="s">
        <v>497</v>
      </c>
      <c r="E274" s="18" t="s">
        <v>499</v>
      </c>
      <c r="F274" s="18" t="s">
        <v>525</v>
      </c>
    </row>
    <row r="275" spans="1:7" s="40" customFormat="1" x14ac:dyDescent="0.2">
      <c r="A275" s="18">
        <v>2</v>
      </c>
      <c r="B275" s="14" t="str">
        <f>IF(C$28=1,C275,IF(C$28=2,D275,IF(C$28=3,E275,IF(C$28=4,F275,C275))))</f>
        <v>Ausblenden</v>
      </c>
      <c r="C275" s="18" t="s">
        <v>3658</v>
      </c>
      <c r="D275" s="18" t="s">
        <v>498</v>
      </c>
      <c r="E275" s="18" t="s">
        <v>500</v>
      </c>
      <c r="F275" s="18" t="s">
        <v>500</v>
      </c>
    </row>
    <row r="276" spans="1:7" s="40" customFormat="1" x14ac:dyDescent="0.2">
      <c r="A276" s="39"/>
      <c r="B276" s="39"/>
      <c r="C276" s="39"/>
      <c r="D276" s="39"/>
      <c r="E276" s="39"/>
      <c r="F276" s="39"/>
    </row>
    <row r="277" spans="1:7" s="40" customFormat="1" x14ac:dyDescent="0.2">
      <c r="A277" s="39"/>
      <c r="B277" s="39"/>
      <c r="C277" s="39"/>
      <c r="D277" s="41" t="s">
        <v>3652</v>
      </c>
      <c r="E277" s="41" t="s">
        <v>3653</v>
      </c>
      <c r="F277" s="39"/>
    </row>
    <row r="278" spans="1:7" s="40" customFormat="1" x14ac:dyDescent="0.2">
      <c r="A278" s="2" t="s">
        <v>2165</v>
      </c>
      <c r="B278" s="2"/>
      <c r="C278" s="38">
        <v>1</v>
      </c>
      <c r="D278" s="38">
        <v>2</v>
      </c>
      <c r="E278" s="38">
        <v>1</v>
      </c>
      <c r="F278" s="2"/>
    </row>
    <row r="279" spans="1:7" s="40" customFormat="1" x14ac:dyDescent="0.2">
      <c r="A279" s="2"/>
      <c r="B279" s="2"/>
      <c r="C279" s="2"/>
      <c r="D279" s="2"/>
      <c r="E279" s="2"/>
      <c r="F279" s="2"/>
    </row>
    <row r="280" spans="1:7" s="40" customFormat="1" x14ac:dyDescent="0.2">
      <c r="A280" s="18" t="s">
        <v>501</v>
      </c>
      <c r="B280" s="18" t="s">
        <v>224</v>
      </c>
      <c r="C280" s="18" t="s">
        <v>220</v>
      </c>
      <c r="D280" s="18" t="s">
        <v>221</v>
      </c>
      <c r="E280" s="18" t="s">
        <v>222</v>
      </c>
      <c r="F280" s="18" t="s">
        <v>223</v>
      </c>
    </row>
    <row r="281" spans="1:7" s="40" customFormat="1" x14ac:dyDescent="0.2">
      <c r="A281" s="18">
        <v>1</v>
      </c>
      <c r="B281" s="14" t="str">
        <f>IF(C$28=1,C281,IF(C$28=2,D281,IF(C$28=3,E281,IF(C$28=4,F281,C281))))</f>
        <v>Anzeigen</v>
      </c>
      <c r="C281" s="18" t="s">
        <v>3657</v>
      </c>
      <c r="D281" s="18" t="s">
        <v>497</v>
      </c>
      <c r="E281" s="18" t="s">
        <v>499</v>
      </c>
      <c r="F281" s="18" t="s">
        <v>525</v>
      </c>
    </row>
    <row r="282" spans="1:7" s="40" customFormat="1" x14ac:dyDescent="0.2">
      <c r="A282" s="18">
        <v>2</v>
      </c>
      <c r="B282" s="14" t="str">
        <f>IF(C$28=1,C282,IF(C$28=2,D282,IF(C$28=3,E282,IF(C$28=4,F282,C282))))</f>
        <v>Ausblenden</v>
      </c>
      <c r="C282" s="18" t="s">
        <v>3658</v>
      </c>
      <c r="D282" s="18" t="s">
        <v>498</v>
      </c>
      <c r="E282" s="18" t="s">
        <v>500</v>
      </c>
      <c r="F282" s="18" t="s">
        <v>500</v>
      </c>
    </row>
    <row r="285" spans="1:7" x14ac:dyDescent="0.2">
      <c r="C285" s="38">
        <v>5</v>
      </c>
      <c r="D285" s="18" t="str">
        <f>VLOOKUP(C285,A288:B293,2,FALSE)</f>
        <v>EFHm</v>
      </c>
      <c r="E285" s="2" t="str">
        <f>VLOOKUP(C285,A288:G293,7,FALSE)</f>
        <v>Einfamilienhäuser, mittleres Segment</v>
      </c>
    </row>
    <row r="287" spans="1:7" x14ac:dyDescent="0.2">
      <c r="A287" s="18" t="s">
        <v>502</v>
      </c>
      <c r="B287" s="18" t="s">
        <v>224</v>
      </c>
      <c r="C287" s="18" t="s">
        <v>220</v>
      </c>
      <c r="D287" s="18" t="s">
        <v>221</v>
      </c>
      <c r="E287" s="18" t="s">
        <v>222</v>
      </c>
      <c r="F287" s="18" t="s">
        <v>223</v>
      </c>
      <c r="G287" s="18" t="s">
        <v>220</v>
      </c>
    </row>
    <row r="288" spans="1:7" x14ac:dyDescent="0.2">
      <c r="A288" s="18">
        <v>1</v>
      </c>
      <c r="B288" s="14" t="str">
        <f t="shared" ref="B288:B293" si="22">IF(C$28=1,C288,IF(C$28=2,D288,IF(C$28=3,E288,IF(C$28=4,F288,C288))))</f>
        <v>EWGu</v>
      </c>
      <c r="C288" s="18" t="s">
        <v>248</v>
      </c>
      <c r="D288" s="18"/>
      <c r="E288" s="18"/>
      <c r="F288" s="18"/>
      <c r="G288" s="18" t="s">
        <v>512</v>
      </c>
    </row>
    <row r="289" spans="1:7" x14ac:dyDescent="0.2">
      <c r="A289" s="18">
        <v>2</v>
      </c>
      <c r="B289" s="14" t="str">
        <f t="shared" si="22"/>
        <v>EWGm</v>
      </c>
      <c r="C289" s="18" t="s">
        <v>249</v>
      </c>
      <c r="D289" s="18"/>
      <c r="E289" s="18"/>
      <c r="F289" s="18"/>
      <c r="G289" s="18" t="s">
        <v>513</v>
      </c>
    </row>
    <row r="290" spans="1:7" x14ac:dyDescent="0.2">
      <c r="A290" s="18">
        <v>3</v>
      </c>
      <c r="B290" s="14" t="str">
        <f t="shared" si="22"/>
        <v>EWGg</v>
      </c>
      <c r="C290" s="18" t="s">
        <v>250</v>
      </c>
      <c r="D290" s="18"/>
      <c r="E290" s="18"/>
      <c r="F290" s="18"/>
      <c r="G290" s="18" t="s">
        <v>516</v>
      </c>
    </row>
    <row r="291" spans="1:7" x14ac:dyDescent="0.2">
      <c r="A291" s="18">
        <v>4</v>
      </c>
      <c r="B291" s="14" t="str">
        <f t="shared" si="22"/>
        <v>EFHu</v>
      </c>
      <c r="C291" s="18" t="s">
        <v>251</v>
      </c>
      <c r="D291" s="18"/>
      <c r="E291" s="18"/>
      <c r="F291" s="18"/>
      <c r="G291" s="18" t="s">
        <v>514</v>
      </c>
    </row>
    <row r="292" spans="1:7" x14ac:dyDescent="0.2">
      <c r="A292" s="18">
        <v>5</v>
      </c>
      <c r="B292" s="14" t="str">
        <f t="shared" si="22"/>
        <v>EFHm</v>
      </c>
      <c r="C292" s="18" t="s">
        <v>252</v>
      </c>
      <c r="D292" s="18"/>
      <c r="E292" s="18"/>
      <c r="F292" s="18"/>
      <c r="G292" s="18" t="s">
        <v>515</v>
      </c>
    </row>
    <row r="293" spans="1:7" x14ac:dyDescent="0.2">
      <c r="A293" s="18">
        <v>6</v>
      </c>
      <c r="B293" s="14" t="str">
        <f t="shared" si="22"/>
        <v>EFHg</v>
      </c>
      <c r="C293" s="18" t="s">
        <v>253</v>
      </c>
      <c r="D293" s="18"/>
      <c r="E293" s="18"/>
      <c r="F293" s="18"/>
      <c r="G293" s="18" t="s">
        <v>517</v>
      </c>
    </row>
    <row r="296" spans="1:7" x14ac:dyDescent="0.2">
      <c r="C296" s="38">
        <f>C285</f>
        <v>5</v>
      </c>
      <c r="D296" s="18" t="str">
        <f>VLOOKUP(C296,A299:B304,2,FALSE)</f>
        <v>EFHm_gg</v>
      </c>
      <c r="E296" s="2" t="str">
        <f>VLOOKUP(C296,A299:G304,7,FALSE)</f>
        <v>Einfamilienhäuser, mittleres Segment</v>
      </c>
    </row>
    <row r="298" spans="1:7" x14ac:dyDescent="0.2">
      <c r="A298" s="18" t="s">
        <v>502</v>
      </c>
      <c r="B298" s="18" t="s">
        <v>224</v>
      </c>
      <c r="C298" s="18" t="s">
        <v>220</v>
      </c>
      <c r="D298" s="18" t="s">
        <v>221</v>
      </c>
      <c r="E298" s="18" t="s">
        <v>222</v>
      </c>
      <c r="F298" s="18" t="s">
        <v>223</v>
      </c>
      <c r="G298" s="18" t="s">
        <v>220</v>
      </c>
    </row>
    <row r="299" spans="1:7" x14ac:dyDescent="0.2">
      <c r="A299" s="18">
        <v>1</v>
      </c>
      <c r="B299" s="14" t="str">
        <f t="shared" ref="B299:B304" si="23">IF(C$28=1,C299,IF(C$28=2,D299,IF(C$28=3,E299,IF(C$28=4,F299,C299))))</f>
        <v>EWGu_gg</v>
      </c>
      <c r="C299" s="18" t="s">
        <v>585</v>
      </c>
      <c r="D299" s="18"/>
      <c r="E299" s="18"/>
      <c r="F299" s="18"/>
      <c r="G299" s="18" t="s">
        <v>512</v>
      </c>
    </row>
    <row r="300" spans="1:7" x14ac:dyDescent="0.2">
      <c r="A300" s="18">
        <v>2</v>
      </c>
      <c r="B300" s="14" t="str">
        <f t="shared" si="23"/>
        <v>EWGm_gg</v>
      </c>
      <c r="C300" s="18" t="s">
        <v>586</v>
      </c>
      <c r="D300" s="18"/>
      <c r="E300" s="18"/>
      <c r="F300" s="18"/>
      <c r="G300" s="18" t="s">
        <v>513</v>
      </c>
    </row>
    <row r="301" spans="1:7" x14ac:dyDescent="0.2">
      <c r="A301" s="18">
        <v>3</v>
      </c>
      <c r="B301" s="14" t="str">
        <f t="shared" si="23"/>
        <v>EWGg_gg</v>
      </c>
      <c r="C301" s="18" t="s">
        <v>587</v>
      </c>
      <c r="D301" s="18"/>
      <c r="E301" s="18"/>
      <c r="F301" s="18"/>
      <c r="G301" s="18" t="s">
        <v>516</v>
      </c>
    </row>
    <row r="302" spans="1:7" x14ac:dyDescent="0.2">
      <c r="A302" s="18">
        <v>4</v>
      </c>
      <c r="B302" s="14" t="str">
        <f t="shared" si="23"/>
        <v>EFHu_gg</v>
      </c>
      <c r="C302" s="18" t="s">
        <v>582</v>
      </c>
      <c r="D302" s="18"/>
      <c r="E302" s="18"/>
      <c r="F302" s="18"/>
      <c r="G302" s="18" t="s">
        <v>514</v>
      </c>
    </row>
    <row r="303" spans="1:7" x14ac:dyDescent="0.2">
      <c r="A303" s="18">
        <v>5</v>
      </c>
      <c r="B303" s="14" t="str">
        <f t="shared" si="23"/>
        <v>EFHm_gg</v>
      </c>
      <c r="C303" s="18" t="s">
        <v>583</v>
      </c>
      <c r="D303" s="18"/>
      <c r="E303" s="18"/>
      <c r="F303" s="18"/>
      <c r="G303" s="18" t="s">
        <v>515</v>
      </c>
    </row>
    <row r="304" spans="1:7" x14ac:dyDescent="0.2">
      <c r="A304" s="18">
        <v>6</v>
      </c>
      <c r="B304" s="14" t="str">
        <f t="shared" si="23"/>
        <v>EFHg_gg</v>
      </c>
      <c r="C304" s="18" t="s">
        <v>584</v>
      </c>
      <c r="D304" s="18"/>
      <c r="E304" s="18"/>
      <c r="F304" s="18"/>
      <c r="G304" s="18" t="s">
        <v>517</v>
      </c>
    </row>
    <row r="307" spans="1:12" x14ac:dyDescent="0.2">
      <c r="A307" s="15" t="s">
        <v>3650</v>
      </c>
      <c r="F307" s="15" t="s">
        <v>3850</v>
      </c>
    </row>
    <row r="308" spans="1:12" x14ac:dyDescent="0.2">
      <c r="A308" s="18" t="s">
        <v>2165</v>
      </c>
      <c r="B308" s="18" t="s">
        <v>2166</v>
      </c>
      <c r="F308" s="14">
        <v>19</v>
      </c>
      <c r="G308" s="14" t="str">
        <f>VLOOKUP($F308,$F$310:$L$329,2,FALSE)</f>
        <v>Unterschächen</v>
      </c>
      <c r="L308" s="14">
        <f>VLOOKUP($F308,$F$310:$L$329,7,FALSE)</f>
        <v>1219</v>
      </c>
    </row>
    <row r="309" spans="1:12" x14ac:dyDescent="0.2">
      <c r="A309" s="18" t="s">
        <v>677</v>
      </c>
      <c r="B309" s="18" t="s">
        <v>2739</v>
      </c>
      <c r="G309" s="2" t="s">
        <v>224</v>
      </c>
      <c r="H309" s="2" t="s">
        <v>220</v>
      </c>
      <c r="I309" s="2" t="s">
        <v>221</v>
      </c>
      <c r="J309" s="2" t="s">
        <v>222</v>
      </c>
      <c r="K309" s="2" t="s">
        <v>223</v>
      </c>
    </row>
    <row r="310" spans="1:12" x14ac:dyDescent="0.2">
      <c r="A310" s="18" t="s">
        <v>678</v>
      </c>
      <c r="B310" s="18" t="s">
        <v>2758</v>
      </c>
      <c r="F310" s="18">
        <v>1</v>
      </c>
      <c r="G310" s="14" t="str">
        <f t="shared" ref="G310:G329" si="24">IF(H$28=1,H310,IF(H$28=2,I310,IF(H$28=3,J310,IF(H$28=4,K310,H310))))</f>
        <v>Altdorf (UR)</v>
      </c>
      <c r="H310" s="18" t="s">
        <v>3831</v>
      </c>
      <c r="I310" s="18" t="s">
        <v>3831</v>
      </c>
      <c r="J310" s="18" t="s">
        <v>3831</v>
      </c>
      <c r="K310" s="18" t="s">
        <v>3831</v>
      </c>
      <c r="L310" s="18">
        <v>1201</v>
      </c>
    </row>
    <row r="311" spans="1:12" x14ac:dyDescent="0.2">
      <c r="A311" s="18" t="s">
        <v>679</v>
      </c>
      <c r="B311" s="18" t="s">
        <v>2752</v>
      </c>
      <c r="F311" s="18">
        <f>+F310+1</f>
        <v>2</v>
      </c>
      <c r="G311" s="14" t="str">
        <f t="shared" si="24"/>
        <v>Andermatt</v>
      </c>
      <c r="H311" s="18" t="s">
        <v>3832</v>
      </c>
      <c r="I311" s="18" t="s">
        <v>3832</v>
      </c>
      <c r="J311" s="18" t="s">
        <v>3832</v>
      </c>
      <c r="K311" s="18" t="s">
        <v>3832</v>
      </c>
      <c r="L311" s="18">
        <v>1202</v>
      </c>
    </row>
    <row r="312" spans="1:12" x14ac:dyDescent="0.2">
      <c r="A312" s="18" t="s">
        <v>680</v>
      </c>
      <c r="B312" s="18" t="s">
        <v>2768</v>
      </c>
      <c r="F312" s="18">
        <f t="shared" ref="F312:F329" si="25">+F311+1</f>
        <v>3</v>
      </c>
      <c r="G312" s="14" t="str">
        <f t="shared" si="24"/>
        <v>Attinghausen</v>
      </c>
      <c r="H312" s="18" t="s">
        <v>3833</v>
      </c>
      <c r="I312" s="18" t="s">
        <v>3833</v>
      </c>
      <c r="J312" s="18" t="s">
        <v>3833</v>
      </c>
      <c r="K312" s="18" t="s">
        <v>3833</v>
      </c>
      <c r="L312" s="18">
        <v>1203</v>
      </c>
    </row>
    <row r="313" spans="1:12" x14ac:dyDescent="0.2">
      <c r="A313" s="18" t="s">
        <v>681</v>
      </c>
      <c r="B313" s="18" t="s">
        <v>2732</v>
      </c>
      <c r="F313" s="18">
        <f t="shared" si="25"/>
        <v>4</v>
      </c>
      <c r="G313" s="14" t="str">
        <f t="shared" si="24"/>
        <v>Bauen</v>
      </c>
      <c r="H313" s="18" t="s">
        <v>3834</v>
      </c>
      <c r="I313" s="18" t="s">
        <v>3834</v>
      </c>
      <c r="J313" s="18" t="s">
        <v>3834</v>
      </c>
      <c r="K313" s="18" t="s">
        <v>3834</v>
      </c>
      <c r="L313" s="18">
        <v>1204</v>
      </c>
    </row>
    <row r="314" spans="1:12" x14ac:dyDescent="0.2">
      <c r="A314" s="18" t="s">
        <v>682</v>
      </c>
      <c r="B314" s="18" t="s">
        <v>2747</v>
      </c>
      <c r="F314" s="18">
        <f t="shared" si="25"/>
        <v>5</v>
      </c>
      <c r="G314" s="14" t="str">
        <f t="shared" si="24"/>
        <v>Bürglen (UR)</v>
      </c>
      <c r="H314" s="18" t="s">
        <v>3835</v>
      </c>
      <c r="I314" s="18" t="s">
        <v>3835</v>
      </c>
      <c r="J314" s="18" t="s">
        <v>3835</v>
      </c>
      <c r="K314" s="18" t="s">
        <v>3835</v>
      </c>
      <c r="L314" s="18">
        <v>1205</v>
      </c>
    </row>
    <row r="315" spans="1:12" x14ac:dyDescent="0.2">
      <c r="A315" s="18" t="s">
        <v>683</v>
      </c>
      <c r="B315" s="18" t="s">
        <v>2733</v>
      </c>
      <c r="F315" s="18">
        <f t="shared" si="25"/>
        <v>6</v>
      </c>
      <c r="G315" s="14" t="str">
        <f t="shared" si="24"/>
        <v>Erstfeld</v>
      </c>
      <c r="H315" s="18" t="s">
        <v>3836</v>
      </c>
      <c r="I315" s="18" t="s">
        <v>3836</v>
      </c>
      <c r="J315" s="18" t="s">
        <v>3836</v>
      </c>
      <c r="K315" s="18" t="s">
        <v>3836</v>
      </c>
      <c r="L315" s="18">
        <v>1206</v>
      </c>
    </row>
    <row r="316" spans="1:12" x14ac:dyDescent="0.2">
      <c r="A316" s="18" t="s">
        <v>684</v>
      </c>
      <c r="B316" s="18" t="s">
        <v>2777</v>
      </c>
      <c r="F316" s="18">
        <f t="shared" si="25"/>
        <v>7</v>
      </c>
      <c r="G316" s="14" t="str">
        <f t="shared" si="24"/>
        <v>Flüelen</v>
      </c>
      <c r="H316" s="18" t="s">
        <v>3837</v>
      </c>
      <c r="I316" s="18" t="s">
        <v>3837</v>
      </c>
      <c r="J316" s="18" t="s">
        <v>3837</v>
      </c>
      <c r="K316" s="18" t="s">
        <v>3837</v>
      </c>
      <c r="L316" s="18">
        <v>1207</v>
      </c>
    </row>
    <row r="317" spans="1:12" x14ac:dyDescent="0.2">
      <c r="A317" s="18" t="s">
        <v>685</v>
      </c>
      <c r="B317" s="18" t="s">
        <v>2771</v>
      </c>
      <c r="F317" s="18">
        <f t="shared" si="25"/>
        <v>8</v>
      </c>
      <c r="G317" s="14" t="str">
        <f t="shared" si="24"/>
        <v>Göschenen</v>
      </c>
      <c r="H317" s="18" t="s">
        <v>3838</v>
      </c>
      <c r="I317" s="18" t="s">
        <v>3838</v>
      </c>
      <c r="J317" s="18" t="s">
        <v>3838</v>
      </c>
      <c r="K317" s="18" t="s">
        <v>3838</v>
      </c>
      <c r="L317" s="18">
        <v>1208</v>
      </c>
    </row>
    <row r="318" spans="1:12" x14ac:dyDescent="0.2">
      <c r="A318" s="18" t="s">
        <v>686</v>
      </c>
      <c r="B318" s="18" t="s">
        <v>2725</v>
      </c>
      <c r="F318" s="18">
        <f t="shared" si="25"/>
        <v>9</v>
      </c>
      <c r="G318" s="14" t="str">
        <f t="shared" si="24"/>
        <v>Gurtnellen</v>
      </c>
      <c r="H318" s="18" t="s">
        <v>3839</v>
      </c>
      <c r="I318" s="18" t="s">
        <v>3839</v>
      </c>
      <c r="J318" s="18" t="s">
        <v>3839</v>
      </c>
      <c r="K318" s="18" t="s">
        <v>3839</v>
      </c>
      <c r="L318" s="18">
        <v>1209</v>
      </c>
    </row>
    <row r="319" spans="1:12" x14ac:dyDescent="0.2">
      <c r="A319" s="18" t="s">
        <v>687</v>
      </c>
      <c r="B319" s="18" t="s">
        <v>3502</v>
      </c>
      <c r="F319" s="18">
        <f t="shared" si="25"/>
        <v>10</v>
      </c>
      <c r="G319" s="14" t="str">
        <f t="shared" si="24"/>
        <v>Hospental</v>
      </c>
      <c r="H319" s="18" t="s">
        <v>3840</v>
      </c>
      <c r="I319" s="18" t="s">
        <v>3840</v>
      </c>
      <c r="J319" s="18" t="s">
        <v>3840</v>
      </c>
      <c r="K319" s="18" t="s">
        <v>3840</v>
      </c>
      <c r="L319" s="18">
        <v>1210</v>
      </c>
    </row>
    <row r="320" spans="1:12" x14ac:dyDescent="0.2">
      <c r="A320" s="18" t="s">
        <v>688</v>
      </c>
      <c r="B320" s="18" t="s">
        <v>2763</v>
      </c>
      <c r="F320" s="18">
        <f t="shared" si="25"/>
        <v>11</v>
      </c>
      <c r="G320" s="14" t="str">
        <f t="shared" si="24"/>
        <v>Isenthal</v>
      </c>
      <c r="H320" s="18" t="s">
        <v>3841</v>
      </c>
      <c r="I320" s="18" t="s">
        <v>3841</v>
      </c>
      <c r="J320" s="18" t="s">
        <v>3841</v>
      </c>
      <c r="K320" s="18" t="s">
        <v>3841</v>
      </c>
      <c r="L320" s="18">
        <v>1211</v>
      </c>
    </row>
    <row r="321" spans="1:12" x14ac:dyDescent="0.2">
      <c r="A321" s="18" t="s">
        <v>689</v>
      </c>
      <c r="B321" s="18" t="s">
        <v>2773</v>
      </c>
      <c r="F321" s="18">
        <f t="shared" si="25"/>
        <v>12</v>
      </c>
      <c r="G321" s="14" t="str">
        <f t="shared" si="24"/>
        <v>Realp</v>
      </c>
      <c r="H321" s="18" t="s">
        <v>3842</v>
      </c>
      <c r="I321" s="18" t="s">
        <v>3842</v>
      </c>
      <c r="J321" s="18" t="s">
        <v>3842</v>
      </c>
      <c r="K321" s="18" t="s">
        <v>3842</v>
      </c>
      <c r="L321" s="18">
        <v>1212</v>
      </c>
    </row>
    <row r="322" spans="1:12" x14ac:dyDescent="0.2">
      <c r="A322" s="18" t="s">
        <v>690</v>
      </c>
      <c r="B322" s="18" t="s">
        <v>2707</v>
      </c>
      <c r="F322" s="18">
        <f t="shared" si="25"/>
        <v>13</v>
      </c>
      <c r="G322" s="14" t="str">
        <f t="shared" si="24"/>
        <v>Schattdorf</v>
      </c>
      <c r="H322" s="18" t="s">
        <v>2927</v>
      </c>
      <c r="I322" s="18" t="s">
        <v>2927</v>
      </c>
      <c r="J322" s="18" t="s">
        <v>2927</v>
      </c>
      <c r="K322" s="18" t="s">
        <v>2927</v>
      </c>
      <c r="L322" s="18">
        <v>1213</v>
      </c>
    </row>
    <row r="323" spans="1:12" x14ac:dyDescent="0.2">
      <c r="A323" s="18" t="s">
        <v>691</v>
      </c>
      <c r="B323" s="18" t="s">
        <v>2765</v>
      </c>
      <c r="F323" s="18">
        <f t="shared" si="25"/>
        <v>14</v>
      </c>
      <c r="G323" s="14" t="str">
        <f t="shared" si="24"/>
        <v>Seedorf (UR)</v>
      </c>
      <c r="H323" s="18" t="s">
        <v>3843</v>
      </c>
      <c r="I323" s="18" t="s">
        <v>3843</v>
      </c>
      <c r="J323" s="18" t="s">
        <v>3843</v>
      </c>
      <c r="K323" s="18" t="s">
        <v>3843</v>
      </c>
      <c r="L323" s="18">
        <v>1214</v>
      </c>
    </row>
    <row r="324" spans="1:12" x14ac:dyDescent="0.2">
      <c r="A324" s="18" t="s">
        <v>692</v>
      </c>
      <c r="B324" s="18" t="s">
        <v>2741</v>
      </c>
      <c r="F324" s="18">
        <f t="shared" si="25"/>
        <v>15</v>
      </c>
      <c r="G324" s="14" t="str">
        <f t="shared" si="24"/>
        <v>Seelisberg</v>
      </c>
      <c r="H324" s="18" t="s">
        <v>3844</v>
      </c>
      <c r="I324" s="18" t="s">
        <v>3844</v>
      </c>
      <c r="J324" s="18" t="s">
        <v>3844</v>
      </c>
      <c r="K324" s="18" t="s">
        <v>3844</v>
      </c>
      <c r="L324" s="18">
        <v>1215</v>
      </c>
    </row>
    <row r="325" spans="1:12" x14ac:dyDescent="0.2">
      <c r="A325" s="18" t="s">
        <v>693</v>
      </c>
      <c r="B325" s="18" t="s">
        <v>2769</v>
      </c>
      <c r="F325" s="18">
        <f t="shared" si="25"/>
        <v>16</v>
      </c>
      <c r="G325" s="14" t="str">
        <f t="shared" si="24"/>
        <v>Silenen</v>
      </c>
      <c r="H325" s="18" t="s">
        <v>3845</v>
      </c>
      <c r="I325" s="18" t="s">
        <v>3845</v>
      </c>
      <c r="J325" s="18" t="s">
        <v>3845</v>
      </c>
      <c r="K325" s="18" t="s">
        <v>3845</v>
      </c>
      <c r="L325" s="18">
        <v>1216</v>
      </c>
    </row>
    <row r="326" spans="1:12" x14ac:dyDescent="0.2">
      <c r="A326" s="18" t="s">
        <v>694</v>
      </c>
      <c r="B326" s="18" t="s">
        <v>2759</v>
      </c>
      <c r="F326" s="18">
        <f t="shared" si="25"/>
        <v>17</v>
      </c>
      <c r="G326" s="14" t="str">
        <f t="shared" si="24"/>
        <v>Sisikon</v>
      </c>
      <c r="H326" s="18" t="s">
        <v>3846</v>
      </c>
      <c r="I326" s="18" t="s">
        <v>3846</v>
      </c>
      <c r="J326" s="18" t="s">
        <v>3846</v>
      </c>
      <c r="K326" s="18" t="s">
        <v>3846</v>
      </c>
      <c r="L326" s="18">
        <v>1217</v>
      </c>
    </row>
    <row r="327" spans="1:12" x14ac:dyDescent="0.2">
      <c r="A327" s="18" t="s">
        <v>695</v>
      </c>
      <c r="B327" s="18" t="s">
        <v>2778</v>
      </c>
      <c r="F327" s="18">
        <f t="shared" si="25"/>
        <v>18</v>
      </c>
      <c r="G327" s="14" t="str">
        <f t="shared" si="24"/>
        <v>Spiringen</v>
      </c>
      <c r="H327" s="18" t="s">
        <v>3847</v>
      </c>
      <c r="I327" s="18" t="s">
        <v>3847</v>
      </c>
      <c r="J327" s="18" t="s">
        <v>3847</v>
      </c>
      <c r="K327" s="18" t="s">
        <v>3847</v>
      </c>
      <c r="L327" s="18">
        <v>1218</v>
      </c>
    </row>
    <row r="328" spans="1:12" x14ac:dyDescent="0.2">
      <c r="A328" s="18" t="s">
        <v>696</v>
      </c>
      <c r="B328" s="18" t="s">
        <v>2709</v>
      </c>
      <c r="F328" s="18">
        <f t="shared" si="25"/>
        <v>19</v>
      </c>
      <c r="G328" s="14" t="str">
        <f t="shared" si="24"/>
        <v>Unterschächen</v>
      </c>
      <c r="H328" s="18" t="s">
        <v>3848</v>
      </c>
      <c r="I328" s="18" t="s">
        <v>3848</v>
      </c>
      <c r="J328" s="18" t="s">
        <v>3848</v>
      </c>
      <c r="K328" s="18" t="s">
        <v>3848</v>
      </c>
      <c r="L328" s="18">
        <v>1219</v>
      </c>
    </row>
    <row r="329" spans="1:12" x14ac:dyDescent="0.2">
      <c r="A329" s="18" t="s">
        <v>697</v>
      </c>
      <c r="B329" s="18" t="s">
        <v>2730</v>
      </c>
      <c r="F329" s="18">
        <f t="shared" si="25"/>
        <v>20</v>
      </c>
      <c r="G329" s="14" t="str">
        <f t="shared" si="24"/>
        <v>Wassen</v>
      </c>
      <c r="H329" s="18" t="s">
        <v>3849</v>
      </c>
      <c r="I329" s="18" t="s">
        <v>3849</v>
      </c>
      <c r="J329" s="18" t="s">
        <v>3849</v>
      </c>
      <c r="K329" s="18" t="s">
        <v>3849</v>
      </c>
      <c r="L329" s="18">
        <v>1220</v>
      </c>
    </row>
    <row r="330" spans="1:12" x14ac:dyDescent="0.2">
      <c r="A330" s="18" t="s">
        <v>698</v>
      </c>
      <c r="B330" s="18" t="s">
        <v>2754</v>
      </c>
    </row>
    <row r="331" spans="1:12" x14ac:dyDescent="0.2">
      <c r="A331" s="18" t="s">
        <v>699</v>
      </c>
      <c r="B331" s="18" t="s">
        <v>2760</v>
      </c>
    </row>
    <row r="332" spans="1:12" x14ac:dyDescent="0.2">
      <c r="A332" s="18" t="s">
        <v>700</v>
      </c>
      <c r="B332" s="18" t="s">
        <v>2776</v>
      </c>
      <c r="F332" s="18" t="s">
        <v>3851</v>
      </c>
      <c r="G332" s="14">
        <v>2</v>
      </c>
    </row>
    <row r="333" spans="1:12" x14ac:dyDescent="0.2">
      <c r="A333" s="18" t="s">
        <v>701</v>
      </c>
      <c r="B333" s="18" t="s">
        <v>2767</v>
      </c>
    </row>
    <row r="334" spans="1:12" x14ac:dyDescent="0.2">
      <c r="A334" s="18" t="s">
        <v>702</v>
      </c>
      <c r="B334" s="18" t="s">
        <v>3503</v>
      </c>
    </row>
    <row r="335" spans="1:12" x14ac:dyDescent="0.2">
      <c r="A335" s="18" t="s">
        <v>703</v>
      </c>
      <c r="B335" s="18" t="s">
        <v>2746</v>
      </c>
    </row>
    <row r="336" spans="1:12" x14ac:dyDescent="0.2">
      <c r="A336" s="18" t="s">
        <v>704</v>
      </c>
      <c r="B336" s="18" t="s">
        <v>2762</v>
      </c>
    </row>
    <row r="337" spans="1:2" x14ac:dyDescent="0.2">
      <c r="A337" s="18" t="s">
        <v>705</v>
      </c>
      <c r="B337" s="18" t="s">
        <v>2726</v>
      </c>
    </row>
    <row r="338" spans="1:2" x14ac:dyDescent="0.2">
      <c r="A338" s="18" t="s">
        <v>706</v>
      </c>
      <c r="B338" s="18" t="s">
        <v>2705</v>
      </c>
    </row>
    <row r="339" spans="1:2" x14ac:dyDescent="0.2">
      <c r="A339" s="18" t="s">
        <v>707</v>
      </c>
      <c r="B339" s="18" t="s">
        <v>2708</v>
      </c>
    </row>
    <row r="340" spans="1:2" x14ac:dyDescent="0.2">
      <c r="A340" s="18" t="s">
        <v>708</v>
      </c>
      <c r="B340" s="18" t="s">
        <v>2710</v>
      </c>
    </row>
    <row r="341" spans="1:2" x14ac:dyDescent="0.2">
      <c r="A341" s="18" t="s">
        <v>709</v>
      </c>
      <c r="B341" s="18" t="s">
        <v>2764</v>
      </c>
    </row>
    <row r="342" spans="1:2" x14ac:dyDescent="0.2">
      <c r="A342" s="18" t="s">
        <v>710</v>
      </c>
      <c r="B342" s="18" t="s">
        <v>2743</v>
      </c>
    </row>
    <row r="343" spans="1:2" x14ac:dyDescent="0.2">
      <c r="A343" s="18" t="s">
        <v>711</v>
      </c>
      <c r="B343" s="18" t="s">
        <v>2740</v>
      </c>
    </row>
    <row r="344" spans="1:2" x14ac:dyDescent="0.2">
      <c r="A344" s="18" t="s">
        <v>712</v>
      </c>
      <c r="B344" s="18" t="s">
        <v>2742</v>
      </c>
    </row>
    <row r="345" spans="1:2" x14ac:dyDescent="0.2">
      <c r="A345" s="18" t="s">
        <v>713</v>
      </c>
      <c r="B345" s="18" t="s">
        <v>2731</v>
      </c>
    </row>
    <row r="346" spans="1:2" x14ac:dyDescent="0.2">
      <c r="A346" s="18" t="s">
        <v>714</v>
      </c>
      <c r="B346" s="18" t="s">
        <v>2761</v>
      </c>
    </row>
    <row r="347" spans="1:2" x14ac:dyDescent="0.2">
      <c r="A347" s="18" t="s">
        <v>715</v>
      </c>
      <c r="B347" s="18" t="s">
        <v>2734</v>
      </c>
    </row>
    <row r="348" spans="1:2" x14ac:dyDescent="0.2">
      <c r="A348" s="18" t="s">
        <v>716</v>
      </c>
      <c r="B348" s="18" t="s">
        <v>3501</v>
      </c>
    </row>
    <row r="349" spans="1:2" x14ac:dyDescent="0.2">
      <c r="A349" s="18" t="s">
        <v>717</v>
      </c>
      <c r="B349" s="18" t="s">
        <v>2775</v>
      </c>
    </row>
    <row r="350" spans="1:2" x14ac:dyDescent="0.2">
      <c r="A350" s="18" t="s">
        <v>718</v>
      </c>
      <c r="B350" s="18" t="s">
        <v>2745</v>
      </c>
    </row>
    <row r="351" spans="1:2" x14ac:dyDescent="0.2">
      <c r="A351" s="18" t="s">
        <v>719</v>
      </c>
      <c r="B351" s="18" t="s">
        <v>2750</v>
      </c>
    </row>
    <row r="352" spans="1:2" x14ac:dyDescent="0.2">
      <c r="A352" s="18" t="s">
        <v>720</v>
      </c>
      <c r="B352" s="18" t="s">
        <v>2751</v>
      </c>
    </row>
    <row r="353" spans="1:2" x14ac:dyDescent="0.2">
      <c r="A353" s="18" t="s">
        <v>721</v>
      </c>
      <c r="B353" s="18" t="s">
        <v>2772</v>
      </c>
    </row>
    <row r="354" spans="1:2" x14ac:dyDescent="0.2">
      <c r="A354" s="18" t="s">
        <v>722</v>
      </c>
      <c r="B354" s="18" t="s">
        <v>2766</v>
      </c>
    </row>
    <row r="355" spans="1:2" x14ac:dyDescent="0.2">
      <c r="A355" s="18" t="s">
        <v>723</v>
      </c>
      <c r="B355" s="18" t="s">
        <v>2749</v>
      </c>
    </row>
    <row r="356" spans="1:2" x14ac:dyDescent="0.2">
      <c r="A356" s="18" t="s">
        <v>724</v>
      </c>
      <c r="B356" s="18" t="s">
        <v>2770</v>
      </c>
    </row>
    <row r="357" spans="1:2" x14ac:dyDescent="0.2">
      <c r="A357" s="18" t="s">
        <v>725</v>
      </c>
      <c r="B357" s="18" t="s">
        <v>2753</v>
      </c>
    </row>
    <row r="358" spans="1:2" x14ac:dyDescent="0.2">
      <c r="A358" s="18" t="s">
        <v>726</v>
      </c>
      <c r="B358" s="18" t="s">
        <v>2729</v>
      </c>
    </row>
    <row r="359" spans="1:2" x14ac:dyDescent="0.2">
      <c r="A359" s="18" t="s">
        <v>727</v>
      </c>
      <c r="B359" s="18" t="s">
        <v>2774</v>
      </c>
    </row>
    <row r="360" spans="1:2" x14ac:dyDescent="0.2">
      <c r="A360" s="18" t="s">
        <v>728</v>
      </c>
      <c r="B360" s="18" t="s">
        <v>2748</v>
      </c>
    </row>
    <row r="361" spans="1:2" x14ac:dyDescent="0.2">
      <c r="A361" s="18" t="s">
        <v>729</v>
      </c>
      <c r="B361" s="18" t="s">
        <v>2756</v>
      </c>
    </row>
    <row r="362" spans="1:2" x14ac:dyDescent="0.2">
      <c r="A362" s="18" t="s">
        <v>730</v>
      </c>
      <c r="B362" s="18" t="s">
        <v>2744</v>
      </c>
    </row>
    <row r="363" spans="1:2" x14ac:dyDescent="0.2">
      <c r="A363" s="18" t="s">
        <v>731</v>
      </c>
      <c r="B363" s="18" t="s">
        <v>2755</v>
      </c>
    </row>
    <row r="364" spans="1:2" x14ac:dyDescent="0.2">
      <c r="A364" s="18" t="s">
        <v>732</v>
      </c>
      <c r="B364" s="18" t="s">
        <v>2757</v>
      </c>
    </row>
    <row r="365" spans="1:2" x14ac:dyDescent="0.2">
      <c r="A365" s="18" t="s">
        <v>733</v>
      </c>
      <c r="B365" s="18" t="s">
        <v>3525</v>
      </c>
    </row>
    <row r="366" spans="1:2" x14ac:dyDescent="0.2">
      <c r="A366" s="18" t="s">
        <v>734</v>
      </c>
      <c r="B366" s="18" t="s">
        <v>3526</v>
      </c>
    </row>
    <row r="367" spans="1:2" x14ac:dyDescent="0.2">
      <c r="A367" s="18" t="s">
        <v>735</v>
      </c>
      <c r="B367" s="18" t="s">
        <v>3529</v>
      </c>
    </row>
    <row r="368" spans="1:2" x14ac:dyDescent="0.2">
      <c r="A368" s="18" t="s">
        <v>736</v>
      </c>
      <c r="B368" s="18" t="s">
        <v>3528</v>
      </c>
    </row>
    <row r="369" spans="1:2" x14ac:dyDescent="0.2">
      <c r="A369" s="18" t="s">
        <v>737</v>
      </c>
      <c r="B369" s="18" t="s">
        <v>3527</v>
      </c>
    </row>
    <row r="370" spans="1:2" x14ac:dyDescent="0.2">
      <c r="A370" s="18" t="s">
        <v>738</v>
      </c>
      <c r="B370" s="18" t="s">
        <v>3531</v>
      </c>
    </row>
    <row r="371" spans="1:2" x14ac:dyDescent="0.2">
      <c r="A371" s="18" t="s">
        <v>739</v>
      </c>
      <c r="B371" s="18" t="s">
        <v>3530</v>
      </c>
    </row>
    <row r="372" spans="1:2" x14ac:dyDescent="0.2">
      <c r="A372" s="18" t="s">
        <v>740</v>
      </c>
      <c r="B372" s="18" t="s">
        <v>3276</v>
      </c>
    </row>
    <row r="373" spans="1:2" x14ac:dyDescent="0.2">
      <c r="A373" s="18" t="s">
        <v>741</v>
      </c>
      <c r="B373" s="18" t="s">
        <v>2523</v>
      </c>
    </row>
    <row r="374" spans="1:2" x14ac:dyDescent="0.2">
      <c r="A374" s="18" t="s">
        <v>742</v>
      </c>
      <c r="B374" s="18" t="s">
        <v>2636</v>
      </c>
    </row>
    <row r="375" spans="1:2" x14ac:dyDescent="0.2">
      <c r="A375" s="18" t="s">
        <v>743</v>
      </c>
      <c r="B375" s="18" t="s">
        <v>2640</v>
      </c>
    </row>
    <row r="376" spans="1:2" x14ac:dyDescent="0.2">
      <c r="A376" s="18" t="s">
        <v>744</v>
      </c>
      <c r="B376" s="18" t="s">
        <v>2508</v>
      </c>
    </row>
    <row r="377" spans="1:2" x14ac:dyDescent="0.2">
      <c r="A377" s="18" t="s">
        <v>745</v>
      </c>
      <c r="B377" s="18" t="s">
        <v>2509</v>
      </c>
    </row>
    <row r="378" spans="1:2" x14ac:dyDescent="0.2">
      <c r="A378" s="18" t="s">
        <v>746</v>
      </c>
      <c r="B378" s="18" t="s">
        <v>2631</v>
      </c>
    </row>
    <row r="379" spans="1:2" x14ac:dyDescent="0.2">
      <c r="A379" s="18" t="s">
        <v>747</v>
      </c>
      <c r="B379" s="18" t="s">
        <v>2577</v>
      </c>
    </row>
    <row r="380" spans="1:2" x14ac:dyDescent="0.2">
      <c r="A380" s="18" t="s">
        <v>748</v>
      </c>
      <c r="B380" s="18" t="s">
        <v>2510</v>
      </c>
    </row>
    <row r="381" spans="1:2" x14ac:dyDescent="0.2">
      <c r="A381" s="18" t="s">
        <v>749</v>
      </c>
      <c r="B381" s="18" t="s">
        <v>2610</v>
      </c>
    </row>
    <row r="382" spans="1:2" x14ac:dyDescent="0.2">
      <c r="A382" s="18" t="s">
        <v>750</v>
      </c>
      <c r="B382" s="18" t="s">
        <v>2583</v>
      </c>
    </row>
    <row r="383" spans="1:2" x14ac:dyDescent="0.2">
      <c r="A383" s="18" t="s">
        <v>751</v>
      </c>
      <c r="B383" s="18" t="s">
        <v>2558</v>
      </c>
    </row>
    <row r="384" spans="1:2" x14ac:dyDescent="0.2">
      <c r="A384" s="18" t="s">
        <v>752</v>
      </c>
      <c r="B384" s="18" t="s">
        <v>2650</v>
      </c>
    </row>
    <row r="385" spans="1:2" x14ac:dyDescent="0.2">
      <c r="A385" s="18" t="s">
        <v>753</v>
      </c>
      <c r="B385" s="18" t="s">
        <v>2568</v>
      </c>
    </row>
    <row r="386" spans="1:2" x14ac:dyDescent="0.2">
      <c r="A386" s="18" t="s">
        <v>754</v>
      </c>
      <c r="B386" s="18" t="s">
        <v>2530</v>
      </c>
    </row>
    <row r="387" spans="1:2" x14ac:dyDescent="0.2">
      <c r="A387" s="18" t="s">
        <v>755</v>
      </c>
      <c r="B387" s="18" t="s">
        <v>2285</v>
      </c>
    </row>
    <row r="388" spans="1:2" x14ac:dyDescent="0.2">
      <c r="A388" s="18" t="s">
        <v>756</v>
      </c>
      <c r="B388" s="18" t="s">
        <v>2540</v>
      </c>
    </row>
    <row r="389" spans="1:2" x14ac:dyDescent="0.2">
      <c r="A389" s="18" t="s">
        <v>757</v>
      </c>
      <c r="B389" s="18" t="s">
        <v>2653</v>
      </c>
    </row>
    <row r="390" spans="1:2" x14ac:dyDescent="0.2">
      <c r="A390" s="18" t="s">
        <v>758</v>
      </c>
      <c r="B390" s="18" t="s">
        <v>2736</v>
      </c>
    </row>
    <row r="391" spans="1:2" x14ac:dyDescent="0.2">
      <c r="A391" s="18" t="s">
        <v>759</v>
      </c>
      <c r="B391" s="18" t="s">
        <v>2566</v>
      </c>
    </row>
    <row r="392" spans="1:2" x14ac:dyDescent="0.2">
      <c r="A392" s="18" t="s">
        <v>760</v>
      </c>
      <c r="B392" s="18" t="s">
        <v>2554</v>
      </c>
    </row>
    <row r="393" spans="1:2" x14ac:dyDescent="0.2">
      <c r="A393" s="18" t="s">
        <v>761</v>
      </c>
      <c r="B393" s="18" t="s">
        <v>2461</v>
      </c>
    </row>
    <row r="394" spans="1:2" x14ac:dyDescent="0.2">
      <c r="A394" s="18" t="s">
        <v>762</v>
      </c>
      <c r="B394" s="18" t="s">
        <v>2559</v>
      </c>
    </row>
    <row r="395" spans="1:2" x14ac:dyDescent="0.2">
      <c r="A395" s="18" t="s">
        <v>763</v>
      </c>
      <c r="B395" s="18" t="s">
        <v>2579</v>
      </c>
    </row>
    <row r="396" spans="1:2" x14ac:dyDescent="0.2">
      <c r="A396" s="18" t="s">
        <v>764</v>
      </c>
      <c r="B396" s="18" t="s">
        <v>2612</v>
      </c>
    </row>
    <row r="397" spans="1:2" x14ac:dyDescent="0.2">
      <c r="A397" s="18" t="s">
        <v>765</v>
      </c>
      <c r="B397" s="18" t="s">
        <v>2511</v>
      </c>
    </row>
    <row r="398" spans="1:2" x14ac:dyDescent="0.2">
      <c r="A398" s="18" t="s">
        <v>766</v>
      </c>
      <c r="B398" s="18" t="s">
        <v>2512</v>
      </c>
    </row>
    <row r="399" spans="1:2" x14ac:dyDescent="0.2">
      <c r="A399" s="18" t="s">
        <v>767</v>
      </c>
      <c r="B399" s="18" t="s">
        <v>2483</v>
      </c>
    </row>
    <row r="400" spans="1:2" x14ac:dyDescent="0.2">
      <c r="A400" s="18" t="s">
        <v>768</v>
      </c>
      <c r="B400" s="18" t="s">
        <v>2626</v>
      </c>
    </row>
    <row r="401" spans="1:2" x14ac:dyDescent="0.2">
      <c r="A401" s="18" t="s">
        <v>769</v>
      </c>
      <c r="B401" s="18" t="s">
        <v>2462</v>
      </c>
    </row>
    <row r="402" spans="1:2" x14ac:dyDescent="0.2">
      <c r="A402" s="18" t="s">
        <v>770</v>
      </c>
      <c r="B402" s="18" t="s">
        <v>2644</v>
      </c>
    </row>
    <row r="403" spans="1:2" x14ac:dyDescent="0.2">
      <c r="A403" s="18" t="s">
        <v>771</v>
      </c>
      <c r="B403" s="18" t="s">
        <v>2524</v>
      </c>
    </row>
    <row r="404" spans="1:2" x14ac:dyDescent="0.2">
      <c r="A404" s="18" t="s">
        <v>772</v>
      </c>
      <c r="B404" s="18" t="s">
        <v>2550</v>
      </c>
    </row>
    <row r="405" spans="1:2" x14ac:dyDescent="0.2">
      <c r="A405" s="18" t="s">
        <v>773</v>
      </c>
      <c r="B405" s="18" t="s">
        <v>2534</v>
      </c>
    </row>
    <row r="406" spans="1:2" x14ac:dyDescent="0.2">
      <c r="A406" s="18" t="s">
        <v>774</v>
      </c>
      <c r="B406" s="18" t="s">
        <v>2535</v>
      </c>
    </row>
    <row r="407" spans="1:2" x14ac:dyDescent="0.2">
      <c r="A407" s="18" t="s">
        <v>775</v>
      </c>
      <c r="B407" s="18" t="s">
        <v>2513</v>
      </c>
    </row>
    <row r="408" spans="1:2" x14ac:dyDescent="0.2">
      <c r="A408" s="18" t="s">
        <v>776</v>
      </c>
      <c r="B408" s="18" t="s">
        <v>2487</v>
      </c>
    </row>
    <row r="409" spans="1:2" x14ac:dyDescent="0.2">
      <c r="A409" s="18" t="s">
        <v>777</v>
      </c>
      <c r="B409" s="18" t="s">
        <v>2488</v>
      </c>
    </row>
    <row r="410" spans="1:2" x14ac:dyDescent="0.2">
      <c r="A410" s="18" t="s">
        <v>778</v>
      </c>
      <c r="B410" s="18" t="s">
        <v>2489</v>
      </c>
    </row>
    <row r="411" spans="1:2" x14ac:dyDescent="0.2">
      <c r="A411" s="18" t="s">
        <v>779</v>
      </c>
      <c r="B411" s="18" t="s">
        <v>2620</v>
      </c>
    </row>
    <row r="412" spans="1:2" x14ac:dyDescent="0.2">
      <c r="A412" s="18" t="s">
        <v>780</v>
      </c>
      <c r="B412" s="18" t="s">
        <v>2279</v>
      </c>
    </row>
    <row r="413" spans="1:2" x14ac:dyDescent="0.2">
      <c r="A413" s="18" t="s">
        <v>781</v>
      </c>
      <c r="B413" s="18" t="s">
        <v>2634</v>
      </c>
    </row>
    <row r="414" spans="1:2" x14ac:dyDescent="0.2">
      <c r="A414" s="18" t="s">
        <v>782</v>
      </c>
      <c r="B414" s="18" t="s">
        <v>2490</v>
      </c>
    </row>
    <row r="415" spans="1:2" x14ac:dyDescent="0.2">
      <c r="A415" s="18" t="s">
        <v>783</v>
      </c>
      <c r="B415" s="18" t="s">
        <v>2589</v>
      </c>
    </row>
    <row r="416" spans="1:2" x14ac:dyDescent="0.2">
      <c r="A416" s="18" t="s">
        <v>784</v>
      </c>
      <c r="B416" s="18" t="s">
        <v>2607</v>
      </c>
    </row>
    <row r="417" spans="1:2" x14ac:dyDescent="0.2">
      <c r="A417" s="18" t="s">
        <v>785</v>
      </c>
      <c r="B417" s="18" t="s">
        <v>2598</v>
      </c>
    </row>
    <row r="418" spans="1:2" x14ac:dyDescent="0.2">
      <c r="A418" s="18" t="s">
        <v>786</v>
      </c>
      <c r="B418" s="18" t="s">
        <v>2609</v>
      </c>
    </row>
    <row r="419" spans="1:2" x14ac:dyDescent="0.2">
      <c r="A419" s="18" t="s">
        <v>787</v>
      </c>
      <c r="B419" s="18" t="s">
        <v>2463</v>
      </c>
    </row>
    <row r="420" spans="1:2" x14ac:dyDescent="0.2">
      <c r="A420" s="18" t="s">
        <v>788</v>
      </c>
      <c r="B420" s="18" t="s">
        <v>2564</v>
      </c>
    </row>
    <row r="421" spans="1:2" x14ac:dyDescent="0.2">
      <c r="A421" s="18" t="s">
        <v>789</v>
      </c>
      <c r="B421" s="18" t="s">
        <v>2737</v>
      </c>
    </row>
    <row r="422" spans="1:2" x14ac:dyDescent="0.2">
      <c r="A422" s="18" t="s">
        <v>790</v>
      </c>
      <c r="B422" s="18" t="s">
        <v>2619</v>
      </c>
    </row>
    <row r="423" spans="1:2" x14ac:dyDescent="0.2">
      <c r="A423" s="18" t="s">
        <v>791</v>
      </c>
      <c r="B423" s="18" t="s">
        <v>2621</v>
      </c>
    </row>
    <row r="424" spans="1:2" x14ac:dyDescent="0.2">
      <c r="A424" s="18" t="s">
        <v>792</v>
      </c>
      <c r="B424" s="18" t="s">
        <v>2593</v>
      </c>
    </row>
    <row r="425" spans="1:2" x14ac:dyDescent="0.2">
      <c r="A425" s="18" t="s">
        <v>793</v>
      </c>
      <c r="B425" s="18" t="s">
        <v>2630</v>
      </c>
    </row>
    <row r="426" spans="1:2" x14ac:dyDescent="0.2">
      <c r="A426" s="18" t="s">
        <v>794</v>
      </c>
      <c r="B426" s="18" t="s">
        <v>2639</v>
      </c>
    </row>
    <row r="427" spans="1:2" x14ac:dyDescent="0.2">
      <c r="A427" s="18" t="s">
        <v>795</v>
      </c>
      <c r="B427" s="18" t="s">
        <v>2573</v>
      </c>
    </row>
    <row r="428" spans="1:2" x14ac:dyDescent="0.2">
      <c r="A428" s="18" t="s">
        <v>796</v>
      </c>
      <c r="B428" s="18" t="s">
        <v>2491</v>
      </c>
    </row>
    <row r="429" spans="1:2" x14ac:dyDescent="0.2">
      <c r="A429" s="18" t="s">
        <v>797</v>
      </c>
      <c r="B429" s="18" t="s">
        <v>2555</v>
      </c>
    </row>
    <row r="430" spans="1:2" x14ac:dyDescent="0.2">
      <c r="A430" s="18" t="s">
        <v>798</v>
      </c>
      <c r="B430" s="18" t="s">
        <v>2492</v>
      </c>
    </row>
    <row r="431" spans="1:2" x14ac:dyDescent="0.2">
      <c r="A431" s="18" t="s">
        <v>799</v>
      </c>
      <c r="B431" s="18" t="s">
        <v>2642</v>
      </c>
    </row>
    <row r="432" spans="1:2" x14ac:dyDescent="0.2">
      <c r="A432" s="18" t="s">
        <v>800</v>
      </c>
      <c r="B432" s="18" t="s">
        <v>2493</v>
      </c>
    </row>
    <row r="433" spans="1:2" x14ac:dyDescent="0.2">
      <c r="A433" s="18" t="s">
        <v>801</v>
      </c>
      <c r="B433" s="18" t="s">
        <v>2546</v>
      </c>
    </row>
    <row r="434" spans="1:2" x14ac:dyDescent="0.2">
      <c r="A434" s="18" t="s">
        <v>802</v>
      </c>
      <c r="B434" s="18" t="s">
        <v>2484</v>
      </c>
    </row>
    <row r="435" spans="1:2" x14ac:dyDescent="0.2">
      <c r="A435" s="18" t="s">
        <v>803</v>
      </c>
      <c r="B435" s="18" t="s">
        <v>2542</v>
      </c>
    </row>
    <row r="436" spans="1:2" x14ac:dyDescent="0.2">
      <c r="A436" s="18" t="s">
        <v>804</v>
      </c>
      <c r="B436" s="18" t="s">
        <v>2627</v>
      </c>
    </row>
    <row r="437" spans="1:2" x14ac:dyDescent="0.2">
      <c r="A437" s="18" t="s">
        <v>805</v>
      </c>
      <c r="B437" s="18" t="s">
        <v>2643</v>
      </c>
    </row>
    <row r="438" spans="1:2" x14ac:dyDescent="0.2">
      <c r="A438" s="18" t="s">
        <v>806</v>
      </c>
      <c r="B438" s="18" t="s">
        <v>2457</v>
      </c>
    </row>
    <row r="439" spans="1:2" x14ac:dyDescent="0.2">
      <c r="A439" s="18" t="s">
        <v>807</v>
      </c>
      <c r="B439" s="18" t="s">
        <v>2614</v>
      </c>
    </row>
    <row r="440" spans="1:2" x14ac:dyDescent="0.2">
      <c r="A440" s="18" t="s">
        <v>808</v>
      </c>
      <c r="B440" s="18" t="s">
        <v>2569</v>
      </c>
    </row>
    <row r="441" spans="1:2" x14ac:dyDescent="0.2">
      <c r="A441" s="18" t="s">
        <v>809</v>
      </c>
      <c r="B441" s="18" t="s">
        <v>2479</v>
      </c>
    </row>
    <row r="442" spans="1:2" x14ac:dyDescent="0.2">
      <c r="A442" s="18" t="s">
        <v>810</v>
      </c>
      <c r="B442" s="18" t="s">
        <v>2543</v>
      </c>
    </row>
    <row r="443" spans="1:2" x14ac:dyDescent="0.2">
      <c r="A443" s="18" t="s">
        <v>811</v>
      </c>
      <c r="B443" s="18" t="s">
        <v>2633</v>
      </c>
    </row>
    <row r="444" spans="1:2" x14ac:dyDescent="0.2">
      <c r="A444" s="18" t="s">
        <v>812</v>
      </c>
      <c r="B444" s="18" t="s">
        <v>2618</v>
      </c>
    </row>
    <row r="445" spans="1:2" x14ac:dyDescent="0.2">
      <c r="A445" s="18" t="s">
        <v>813</v>
      </c>
      <c r="B445" s="18" t="s">
        <v>2651</v>
      </c>
    </row>
    <row r="446" spans="1:2" x14ac:dyDescent="0.2">
      <c r="A446" s="18" t="s">
        <v>814</v>
      </c>
      <c r="B446" s="18" t="s">
        <v>2611</v>
      </c>
    </row>
    <row r="447" spans="1:2" x14ac:dyDescent="0.2">
      <c r="A447" s="18" t="s">
        <v>815</v>
      </c>
      <c r="B447" s="18" t="s">
        <v>2480</v>
      </c>
    </row>
    <row r="448" spans="1:2" x14ac:dyDescent="0.2">
      <c r="A448" s="18" t="s">
        <v>816</v>
      </c>
      <c r="B448" s="18" t="s">
        <v>2494</v>
      </c>
    </row>
    <row r="449" spans="1:2" x14ac:dyDescent="0.2">
      <c r="A449" s="18" t="s">
        <v>817</v>
      </c>
      <c r="B449" s="18" t="s">
        <v>2649</v>
      </c>
    </row>
    <row r="450" spans="1:2" x14ac:dyDescent="0.2">
      <c r="A450" s="18" t="s">
        <v>818</v>
      </c>
      <c r="B450" s="18" t="s">
        <v>2549</v>
      </c>
    </row>
    <row r="451" spans="1:2" x14ac:dyDescent="0.2">
      <c r="A451" s="18" t="s">
        <v>819</v>
      </c>
      <c r="B451" s="18" t="s">
        <v>2515</v>
      </c>
    </row>
    <row r="452" spans="1:2" x14ac:dyDescent="0.2">
      <c r="A452" s="18" t="s">
        <v>820</v>
      </c>
      <c r="B452" s="18" t="s">
        <v>2635</v>
      </c>
    </row>
    <row r="453" spans="1:2" x14ac:dyDescent="0.2">
      <c r="A453" s="18" t="s">
        <v>821</v>
      </c>
      <c r="B453" s="18" t="s">
        <v>2637</v>
      </c>
    </row>
    <row r="454" spans="1:2" x14ac:dyDescent="0.2">
      <c r="A454" s="18" t="s">
        <v>822</v>
      </c>
      <c r="B454" s="18" t="s">
        <v>2544</v>
      </c>
    </row>
    <row r="455" spans="1:2" x14ac:dyDescent="0.2">
      <c r="A455" s="18" t="s">
        <v>823</v>
      </c>
      <c r="B455" s="18" t="s">
        <v>2516</v>
      </c>
    </row>
    <row r="456" spans="1:2" x14ac:dyDescent="0.2">
      <c r="A456" s="18" t="s">
        <v>824</v>
      </c>
      <c r="B456" s="18" t="s">
        <v>2594</v>
      </c>
    </row>
    <row r="457" spans="1:2" x14ac:dyDescent="0.2">
      <c r="A457" s="18" t="s">
        <v>825</v>
      </c>
      <c r="B457" s="18" t="s">
        <v>2646</v>
      </c>
    </row>
    <row r="458" spans="1:2" x14ac:dyDescent="0.2">
      <c r="A458" s="18" t="s">
        <v>826</v>
      </c>
      <c r="B458" s="18" t="s">
        <v>2632</v>
      </c>
    </row>
    <row r="459" spans="1:2" x14ac:dyDescent="0.2">
      <c r="A459" s="18" t="s">
        <v>827</v>
      </c>
      <c r="B459" s="18" t="s">
        <v>2605</v>
      </c>
    </row>
    <row r="460" spans="1:2" x14ac:dyDescent="0.2">
      <c r="A460" s="18" t="s">
        <v>828</v>
      </c>
      <c r="B460" s="18" t="s">
        <v>2517</v>
      </c>
    </row>
    <row r="461" spans="1:2" x14ac:dyDescent="0.2">
      <c r="A461" s="18" t="s">
        <v>829</v>
      </c>
      <c r="B461" s="18" t="s">
        <v>2525</v>
      </c>
    </row>
    <row r="462" spans="1:2" x14ac:dyDescent="0.2">
      <c r="A462" s="18" t="s">
        <v>830</v>
      </c>
      <c r="B462" s="18" t="s">
        <v>2538</v>
      </c>
    </row>
    <row r="463" spans="1:2" x14ac:dyDescent="0.2">
      <c r="A463" s="18" t="s">
        <v>831</v>
      </c>
      <c r="B463" s="18" t="s">
        <v>2622</v>
      </c>
    </row>
    <row r="464" spans="1:2" x14ac:dyDescent="0.2">
      <c r="A464" s="18" t="s">
        <v>832</v>
      </c>
      <c r="B464" s="18" t="s">
        <v>2495</v>
      </c>
    </row>
    <row r="465" spans="1:2" x14ac:dyDescent="0.2">
      <c r="A465" s="18" t="s">
        <v>833</v>
      </c>
      <c r="B465" s="18" t="s">
        <v>2602</v>
      </c>
    </row>
    <row r="466" spans="1:2" x14ac:dyDescent="0.2">
      <c r="A466" s="18" t="s">
        <v>834</v>
      </c>
      <c r="B466" s="18" t="s">
        <v>2641</v>
      </c>
    </row>
    <row r="467" spans="1:2" x14ac:dyDescent="0.2">
      <c r="A467" s="18" t="s">
        <v>835</v>
      </c>
      <c r="B467" s="18" t="s">
        <v>2615</v>
      </c>
    </row>
    <row r="468" spans="1:2" x14ac:dyDescent="0.2">
      <c r="A468" s="18" t="s">
        <v>836</v>
      </c>
      <c r="B468" s="18" t="s">
        <v>2531</v>
      </c>
    </row>
    <row r="469" spans="1:2" x14ac:dyDescent="0.2">
      <c r="A469" s="18" t="s">
        <v>837</v>
      </c>
      <c r="B469" s="18" t="s">
        <v>2652</v>
      </c>
    </row>
    <row r="470" spans="1:2" x14ac:dyDescent="0.2">
      <c r="A470" s="18" t="s">
        <v>838</v>
      </c>
      <c r="B470" s="18" t="s">
        <v>2533</v>
      </c>
    </row>
    <row r="471" spans="1:2" x14ac:dyDescent="0.2">
      <c r="A471" s="18" t="s">
        <v>839</v>
      </c>
      <c r="B471" s="18" t="s">
        <v>2599</v>
      </c>
    </row>
    <row r="472" spans="1:2" x14ac:dyDescent="0.2">
      <c r="A472" s="18" t="s">
        <v>840</v>
      </c>
      <c r="B472" s="18" t="s">
        <v>2628</v>
      </c>
    </row>
    <row r="473" spans="1:2" x14ac:dyDescent="0.2">
      <c r="A473" s="18" t="s">
        <v>841</v>
      </c>
      <c r="B473" s="18" t="s">
        <v>2608</v>
      </c>
    </row>
    <row r="474" spans="1:2" x14ac:dyDescent="0.2">
      <c r="A474" s="18" t="s">
        <v>842</v>
      </c>
      <c r="B474" s="18" t="s">
        <v>2600</v>
      </c>
    </row>
    <row r="475" spans="1:2" x14ac:dyDescent="0.2">
      <c r="A475" s="18" t="s">
        <v>843</v>
      </c>
      <c r="B475" s="18" t="s">
        <v>2496</v>
      </c>
    </row>
    <row r="476" spans="1:2" x14ac:dyDescent="0.2">
      <c r="A476" s="18" t="s">
        <v>844</v>
      </c>
      <c r="B476" s="18" t="s">
        <v>2514</v>
      </c>
    </row>
    <row r="477" spans="1:2" x14ac:dyDescent="0.2">
      <c r="A477" s="18" t="s">
        <v>845</v>
      </c>
      <c r="B477" s="18" t="s">
        <v>2561</v>
      </c>
    </row>
    <row r="478" spans="1:2" x14ac:dyDescent="0.2">
      <c r="A478" s="18" t="s">
        <v>846</v>
      </c>
      <c r="B478" s="18" t="s">
        <v>2735</v>
      </c>
    </row>
    <row r="479" spans="1:2" x14ac:dyDescent="0.2">
      <c r="A479" s="18" t="s">
        <v>847</v>
      </c>
      <c r="B479" s="18" t="s">
        <v>2497</v>
      </c>
    </row>
    <row r="480" spans="1:2" x14ac:dyDescent="0.2">
      <c r="A480" s="18" t="s">
        <v>848</v>
      </c>
      <c r="B480" s="18" t="s">
        <v>2613</v>
      </c>
    </row>
    <row r="481" spans="1:2" x14ac:dyDescent="0.2">
      <c r="A481" s="18" t="s">
        <v>849</v>
      </c>
      <c r="B481" s="18" t="s">
        <v>2574</v>
      </c>
    </row>
    <row r="482" spans="1:2" x14ac:dyDescent="0.2">
      <c r="A482" s="18" t="s">
        <v>850</v>
      </c>
      <c r="B482" s="18" t="s">
        <v>2623</v>
      </c>
    </row>
    <row r="483" spans="1:2" x14ac:dyDescent="0.2">
      <c r="A483" s="18" t="s">
        <v>851</v>
      </c>
      <c r="B483" s="18" t="s">
        <v>2551</v>
      </c>
    </row>
    <row r="484" spans="1:2" x14ac:dyDescent="0.2">
      <c r="A484" s="18" t="s">
        <v>852</v>
      </c>
      <c r="B484" s="18" t="s">
        <v>2629</v>
      </c>
    </row>
    <row r="485" spans="1:2" x14ac:dyDescent="0.2">
      <c r="A485" s="18" t="s">
        <v>853</v>
      </c>
      <c r="B485" s="18" t="s">
        <v>2541</v>
      </c>
    </row>
    <row r="486" spans="1:2" x14ac:dyDescent="0.2">
      <c r="A486" s="18" t="s">
        <v>854</v>
      </c>
      <c r="B486" s="18" t="s">
        <v>2518</v>
      </c>
    </row>
    <row r="487" spans="1:2" x14ac:dyDescent="0.2">
      <c r="A487" s="18" t="s">
        <v>855</v>
      </c>
      <c r="B487" s="18" t="s">
        <v>2617</v>
      </c>
    </row>
    <row r="488" spans="1:2" x14ac:dyDescent="0.2">
      <c r="A488" s="18" t="s">
        <v>856</v>
      </c>
      <c r="B488" s="18" t="s">
        <v>2498</v>
      </c>
    </row>
    <row r="489" spans="1:2" x14ac:dyDescent="0.2">
      <c r="A489" s="18" t="s">
        <v>857</v>
      </c>
      <c r="B489" s="18" t="s">
        <v>2592</v>
      </c>
    </row>
    <row r="490" spans="1:2" x14ac:dyDescent="0.2">
      <c r="A490" s="18" t="s">
        <v>858</v>
      </c>
      <c r="B490" s="18" t="s">
        <v>2464</v>
      </c>
    </row>
    <row r="491" spans="1:2" x14ac:dyDescent="0.2">
      <c r="A491" s="18" t="s">
        <v>859</v>
      </c>
      <c r="B491" s="18" t="s">
        <v>2465</v>
      </c>
    </row>
    <row r="492" spans="1:2" x14ac:dyDescent="0.2">
      <c r="A492" s="18" t="s">
        <v>860</v>
      </c>
      <c r="B492" s="18" t="s">
        <v>2578</v>
      </c>
    </row>
    <row r="493" spans="1:2" x14ac:dyDescent="0.2">
      <c r="A493" s="18" t="s">
        <v>861</v>
      </c>
      <c r="B493" s="18" t="s">
        <v>2499</v>
      </c>
    </row>
    <row r="494" spans="1:2" x14ac:dyDescent="0.2">
      <c r="A494" s="18" t="s">
        <v>862</v>
      </c>
      <c r="B494" s="18" t="s">
        <v>2280</v>
      </c>
    </row>
    <row r="495" spans="1:2" x14ac:dyDescent="0.2">
      <c r="A495" s="18" t="s">
        <v>863</v>
      </c>
      <c r="B495" s="18" t="s">
        <v>2519</v>
      </c>
    </row>
    <row r="496" spans="1:2" x14ac:dyDescent="0.2">
      <c r="A496" s="18" t="s">
        <v>864</v>
      </c>
      <c r="B496" s="18" t="s">
        <v>2466</v>
      </c>
    </row>
    <row r="497" spans="1:2" x14ac:dyDescent="0.2">
      <c r="A497" s="18" t="s">
        <v>865</v>
      </c>
      <c r="B497" s="18" t="s">
        <v>2580</v>
      </c>
    </row>
    <row r="498" spans="1:2" x14ac:dyDescent="0.2">
      <c r="A498" s="18" t="s">
        <v>866</v>
      </c>
      <c r="B498" s="18" t="s">
        <v>2571</v>
      </c>
    </row>
    <row r="499" spans="1:2" x14ac:dyDescent="0.2">
      <c r="A499" s="18" t="s">
        <v>867</v>
      </c>
      <c r="B499" s="18" t="s">
        <v>2500</v>
      </c>
    </row>
    <row r="500" spans="1:2" x14ac:dyDescent="0.2">
      <c r="A500" s="18" t="s">
        <v>868</v>
      </c>
      <c r="B500" s="18" t="s">
        <v>2526</v>
      </c>
    </row>
    <row r="501" spans="1:2" x14ac:dyDescent="0.2">
      <c r="A501" s="18" t="s">
        <v>869</v>
      </c>
      <c r="B501" s="18" t="s">
        <v>2470</v>
      </c>
    </row>
    <row r="502" spans="1:2" x14ac:dyDescent="0.2">
      <c r="A502" s="18" t="s">
        <v>870</v>
      </c>
      <c r="B502" s="18" t="s">
        <v>2501</v>
      </c>
    </row>
    <row r="503" spans="1:2" x14ac:dyDescent="0.2">
      <c r="A503" s="18" t="s">
        <v>871</v>
      </c>
      <c r="B503" s="18" t="s">
        <v>2536</v>
      </c>
    </row>
    <row r="504" spans="1:2" x14ac:dyDescent="0.2">
      <c r="A504" s="18" t="s">
        <v>872</v>
      </c>
      <c r="B504" s="18" t="s">
        <v>2537</v>
      </c>
    </row>
    <row r="505" spans="1:2" x14ac:dyDescent="0.2">
      <c r="A505" s="18" t="s">
        <v>873</v>
      </c>
      <c r="B505" s="18" t="s">
        <v>2601</v>
      </c>
    </row>
    <row r="506" spans="1:2" x14ac:dyDescent="0.2">
      <c r="A506" s="18" t="s">
        <v>874</v>
      </c>
      <c r="B506" s="18" t="s">
        <v>2557</v>
      </c>
    </row>
    <row r="507" spans="1:2" x14ac:dyDescent="0.2">
      <c r="A507" s="18" t="s">
        <v>875</v>
      </c>
      <c r="B507" s="18" t="s">
        <v>2548</v>
      </c>
    </row>
    <row r="508" spans="1:2" x14ac:dyDescent="0.2">
      <c r="A508" s="18" t="s">
        <v>876</v>
      </c>
      <c r="B508" s="18" t="s">
        <v>2502</v>
      </c>
    </row>
    <row r="509" spans="1:2" x14ac:dyDescent="0.2">
      <c r="A509" s="18" t="s">
        <v>877</v>
      </c>
      <c r="B509" s="18" t="s">
        <v>2529</v>
      </c>
    </row>
    <row r="510" spans="1:2" x14ac:dyDescent="0.2">
      <c r="A510" s="18" t="s">
        <v>878</v>
      </c>
      <c r="B510" s="18" t="s">
        <v>2503</v>
      </c>
    </row>
    <row r="511" spans="1:2" x14ac:dyDescent="0.2">
      <c r="A511" s="18" t="s">
        <v>879</v>
      </c>
      <c r="B511" s="18" t="s">
        <v>2624</v>
      </c>
    </row>
    <row r="512" spans="1:2" x14ac:dyDescent="0.2">
      <c r="A512" s="18" t="s">
        <v>880</v>
      </c>
      <c r="B512" s="18" t="s">
        <v>2458</v>
      </c>
    </row>
    <row r="513" spans="1:2" x14ac:dyDescent="0.2">
      <c r="A513" s="18" t="s">
        <v>881</v>
      </c>
      <c r="B513" s="18" t="s">
        <v>2459</v>
      </c>
    </row>
    <row r="514" spans="1:2" x14ac:dyDescent="0.2">
      <c r="A514" s="18" t="s">
        <v>882</v>
      </c>
      <c r="B514" s="18" t="s">
        <v>2469</v>
      </c>
    </row>
    <row r="515" spans="1:2" x14ac:dyDescent="0.2">
      <c r="A515" s="18" t="s">
        <v>883</v>
      </c>
      <c r="B515" s="18" t="s">
        <v>2575</v>
      </c>
    </row>
    <row r="516" spans="1:2" x14ac:dyDescent="0.2">
      <c r="A516" s="18" t="s">
        <v>884</v>
      </c>
      <c r="B516" s="18" t="s">
        <v>2570</v>
      </c>
    </row>
    <row r="517" spans="1:2" x14ac:dyDescent="0.2">
      <c r="A517" s="18" t="s">
        <v>885</v>
      </c>
      <c r="B517" s="18" t="s">
        <v>2581</v>
      </c>
    </row>
    <row r="518" spans="1:2" x14ac:dyDescent="0.2">
      <c r="A518" s="18" t="s">
        <v>886</v>
      </c>
      <c r="B518" s="18" t="s">
        <v>2563</v>
      </c>
    </row>
    <row r="519" spans="1:2" x14ac:dyDescent="0.2">
      <c r="A519" s="18" t="s">
        <v>887</v>
      </c>
      <c r="B519" s="18" t="s">
        <v>2567</v>
      </c>
    </row>
    <row r="520" spans="1:2" x14ac:dyDescent="0.2">
      <c r="A520" s="18" t="s">
        <v>888</v>
      </c>
      <c r="B520" s="18" t="s">
        <v>2504</v>
      </c>
    </row>
    <row r="521" spans="1:2" x14ac:dyDescent="0.2">
      <c r="A521" s="18" t="s">
        <v>889</v>
      </c>
      <c r="B521" s="18" t="s">
        <v>2527</v>
      </c>
    </row>
    <row r="522" spans="1:2" x14ac:dyDescent="0.2">
      <c r="A522" s="18" t="s">
        <v>890</v>
      </c>
      <c r="B522" s="18" t="s">
        <v>2576</v>
      </c>
    </row>
    <row r="523" spans="1:2" x14ac:dyDescent="0.2">
      <c r="A523" s="18" t="s">
        <v>891</v>
      </c>
      <c r="B523" s="18" t="s">
        <v>2616</v>
      </c>
    </row>
    <row r="524" spans="1:2" x14ac:dyDescent="0.2">
      <c r="A524" s="18" t="s">
        <v>892</v>
      </c>
      <c r="B524" s="18" t="s">
        <v>2606</v>
      </c>
    </row>
    <row r="525" spans="1:2" x14ac:dyDescent="0.2">
      <c r="A525" s="18" t="s">
        <v>893</v>
      </c>
      <c r="B525" s="18" t="s">
        <v>2520</v>
      </c>
    </row>
    <row r="526" spans="1:2" x14ac:dyDescent="0.2">
      <c r="A526" s="18" t="s">
        <v>894</v>
      </c>
      <c r="B526" s="18" t="s">
        <v>2521</v>
      </c>
    </row>
    <row r="527" spans="1:2" x14ac:dyDescent="0.2">
      <c r="A527" s="18" t="s">
        <v>895</v>
      </c>
      <c r="B527" s="18" t="s">
        <v>2582</v>
      </c>
    </row>
    <row r="528" spans="1:2" x14ac:dyDescent="0.2">
      <c r="A528" s="18" t="s">
        <v>896</v>
      </c>
      <c r="B528" s="18" t="s">
        <v>2485</v>
      </c>
    </row>
    <row r="529" spans="1:2" x14ac:dyDescent="0.2">
      <c r="A529" s="18" t="s">
        <v>897</v>
      </c>
      <c r="B529" s="18" t="s">
        <v>2545</v>
      </c>
    </row>
    <row r="530" spans="1:2" x14ac:dyDescent="0.2">
      <c r="A530" s="18" t="s">
        <v>898</v>
      </c>
      <c r="B530" s="18" t="s">
        <v>2281</v>
      </c>
    </row>
    <row r="531" spans="1:2" x14ac:dyDescent="0.2">
      <c r="A531" s="18" t="s">
        <v>899</v>
      </c>
      <c r="B531" s="18" t="s">
        <v>2486</v>
      </c>
    </row>
    <row r="532" spans="1:2" x14ac:dyDescent="0.2">
      <c r="A532" s="18" t="s">
        <v>900</v>
      </c>
      <c r="B532" s="18" t="s">
        <v>2460</v>
      </c>
    </row>
    <row r="533" spans="1:2" x14ac:dyDescent="0.2">
      <c r="A533" s="18" t="s">
        <v>901</v>
      </c>
      <c r="B533" s="18" t="s">
        <v>2556</v>
      </c>
    </row>
    <row r="534" spans="1:2" x14ac:dyDescent="0.2">
      <c r="A534" s="18" t="s">
        <v>902</v>
      </c>
      <c r="B534" s="18" t="s">
        <v>2645</v>
      </c>
    </row>
    <row r="535" spans="1:2" x14ac:dyDescent="0.2">
      <c r="A535" s="18" t="s">
        <v>903</v>
      </c>
      <c r="B535" s="18" t="s">
        <v>2552</v>
      </c>
    </row>
    <row r="536" spans="1:2" x14ac:dyDescent="0.2">
      <c r="A536" s="18" t="s">
        <v>904</v>
      </c>
      <c r="B536" s="18" t="s">
        <v>2505</v>
      </c>
    </row>
    <row r="537" spans="1:2" x14ac:dyDescent="0.2">
      <c r="A537" s="18" t="s">
        <v>905</v>
      </c>
      <c r="B537" s="18" t="s">
        <v>2565</v>
      </c>
    </row>
    <row r="538" spans="1:2" x14ac:dyDescent="0.2">
      <c r="A538" s="18" t="s">
        <v>906</v>
      </c>
      <c r="B538" s="18" t="s">
        <v>2481</v>
      </c>
    </row>
    <row r="539" spans="1:2" x14ac:dyDescent="0.2">
      <c r="A539" s="18" t="s">
        <v>907</v>
      </c>
      <c r="B539" s="18" t="s">
        <v>2282</v>
      </c>
    </row>
    <row r="540" spans="1:2" x14ac:dyDescent="0.2">
      <c r="A540" s="18" t="s">
        <v>908</v>
      </c>
      <c r="B540" s="18" t="s">
        <v>2553</v>
      </c>
    </row>
    <row r="541" spans="1:2" x14ac:dyDescent="0.2">
      <c r="A541" s="18" t="s">
        <v>909</v>
      </c>
      <c r="B541" s="18" t="s">
        <v>2547</v>
      </c>
    </row>
    <row r="542" spans="1:2" x14ac:dyDescent="0.2">
      <c r="A542" s="18" t="s">
        <v>910</v>
      </c>
      <c r="B542" s="18" t="s">
        <v>2278</v>
      </c>
    </row>
    <row r="543" spans="1:2" x14ac:dyDescent="0.2">
      <c r="A543" s="18" t="s">
        <v>911</v>
      </c>
      <c r="B543" s="18" t="s">
        <v>2647</v>
      </c>
    </row>
    <row r="544" spans="1:2" x14ac:dyDescent="0.2">
      <c r="A544" s="18" t="s">
        <v>912</v>
      </c>
      <c r="B544" s="18" t="s">
        <v>2283</v>
      </c>
    </row>
    <row r="545" spans="1:2" x14ac:dyDescent="0.2">
      <c r="A545" s="18" t="s">
        <v>913</v>
      </c>
      <c r="B545" s="18" t="s">
        <v>2506</v>
      </c>
    </row>
    <row r="546" spans="1:2" x14ac:dyDescent="0.2">
      <c r="A546" s="18" t="s">
        <v>914</v>
      </c>
      <c r="B546" s="18" t="s">
        <v>2738</v>
      </c>
    </row>
    <row r="547" spans="1:2" x14ac:dyDescent="0.2">
      <c r="A547" s="18" t="s">
        <v>915</v>
      </c>
      <c r="B547" s="18" t="s">
        <v>2532</v>
      </c>
    </row>
    <row r="548" spans="1:2" x14ac:dyDescent="0.2">
      <c r="A548" s="18" t="s">
        <v>916</v>
      </c>
      <c r="B548" s="18" t="s">
        <v>2603</v>
      </c>
    </row>
    <row r="549" spans="1:2" x14ac:dyDescent="0.2">
      <c r="A549" s="18" t="s">
        <v>917</v>
      </c>
      <c r="B549" s="18" t="s">
        <v>2522</v>
      </c>
    </row>
    <row r="550" spans="1:2" x14ac:dyDescent="0.2">
      <c r="A550" s="18" t="s">
        <v>918</v>
      </c>
      <c r="B550" s="18" t="s">
        <v>2562</v>
      </c>
    </row>
    <row r="551" spans="1:2" x14ac:dyDescent="0.2">
      <c r="A551" s="18" t="s">
        <v>919</v>
      </c>
      <c r="B551" s="18" t="s">
        <v>2604</v>
      </c>
    </row>
    <row r="552" spans="1:2" x14ac:dyDescent="0.2">
      <c r="A552" s="18" t="s">
        <v>920</v>
      </c>
      <c r="B552" s="18" t="s">
        <v>2648</v>
      </c>
    </row>
    <row r="553" spans="1:2" x14ac:dyDescent="0.2">
      <c r="A553" s="18" t="s">
        <v>921</v>
      </c>
      <c r="B553" s="18" t="s">
        <v>2638</v>
      </c>
    </row>
    <row r="554" spans="1:2" x14ac:dyDescent="0.2">
      <c r="A554" s="18" t="s">
        <v>922</v>
      </c>
      <c r="B554" s="18" t="s">
        <v>2507</v>
      </c>
    </row>
    <row r="555" spans="1:2" x14ac:dyDescent="0.2">
      <c r="A555" s="18" t="s">
        <v>923</v>
      </c>
      <c r="B555" s="18" t="s">
        <v>2284</v>
      </c>
    </row>
    <row r="556" spans="1:2" x14ac:dyDescent="0.2">
      <c r="A556" s="18" t="s">
        <v>924</v>
      </c>
      <c r="B556" s="18" t="s">
        <v>2528</v>
      </c>
    </row>
    <row r="557" spans="1:2" x14ac:dyDescent="0.2">
      <c r="A557" s="18" t="s">
        <v>925</v>
      </c>
      <c r="B557" s="18" t="s">
        <v>2572</v>
      </c>
    </row>
    <row r="558" spans="1:2" x14ac:dyDescent="0.2">
      <c r="A558" s="18" t="s">
        <v>926</v>
      </c>
      <c r="B558" s="18" t="s">
        <v>2482</v>
      </c>
    </row>
    <row r="559" spans="1:2" x14ac:dyDescent="0.2">
      <c r="A559" s="18" t="s">
        <v>927</v>
      </c>
      <c r="B559" s="18" t="s">
        <v>2625</v>
      </c>
    </row>
    <row r="560" spans="1:2" x14ac:dyDescent="0.2">
      <c r="A560" s="18" t="s">
        <v>928</v>
      </c>
      <c r="B560" s="18" t="s">
        <v>2703</v>
      </c>
    </row>
    <row r="561" spans="1:2" x14ac:dyDescent="0.2">
      <c r="A561" s="18" t="s">
        <v>929</v>
      </c>
      <c r="B561" s="18" t="s">
        <v>2690</v>
      </c>
    </row>
    <row r="562" spans="1:2" x14ac:dyDescent="0.2">
      <c r="A562" s="18" t="s">
        <v>930</v>
      </c>
      <c r="B562" s="18" t="s">
        <v>2696</v>
      </c>
    </row>
    <row r="563" spans="1:2" x14ac:dyDescent="0.2">
      <c r="A563" s="18" t="s">
        <v>931</v>
      </c>
      <c r="B563" s="18" t="s">
        <v>2691</v>
      </c>
    </row>
    <row r="564" spans="1:2" x14ac:dyDescent="0.2">
      <c r="A564" s="18" t="s">
        <v>932</v>
      </c>
      <c r="B564" s="18" t="s">
        <v>2694</v>
      </c>
    </row>
    <row r="565" spans="1:2" x14ac:dyDescent="0.2">
      <c r="A565" s="18" t="s">
        <v>933</v>
      </c>
      <c r="B565" s="18" t="s">
        <v>2704</v>
      </c>
    </row>
    <row r="566" spans="1:2" x14ac:dyDescent="0.2">
      <c r="A566" s="18" t="s">
        <v>934</v>
      </c>
      <c r="B566" s="18" t="s">
        <v>2713</v>
      </c>
    </row>
    <row r="567" spans="1:2" x14ac:dyDescent="0.2">
      <c r="A567" s="18" t="s">
        <v>935</v>
      </c>
      <c r="B567" s="18" t="s">
        <v>2715</v>
      </c>
    </row>
    <row r="568" spans="1:2" x14ac:dyDescent="0.2">
      <c r="A568" s="18" t="s">
        <v>936</v>
      </c>
      <c r="B568" s="18" t="s">
        <v>2706</v>
      </c>
    </row>
    <row r="569" spans="1:2" x14ac:dyDescent="0.2">
      <c r="A569" s="18" t="s">
        <v>937</v>
      </c>
      <c r="B569" s="18" t="s">
        <v>2714</v>
      </c>
    </row>
    <row r="570" spans="1:2" x14ac:dyDescent="0.2">
      <c r="A570" s="18" t="s">
        <v>938</v>
      </c>
      <c r="B570" s="18" t="s">
        <v>2702</v>
      </c>
    </row>
    <row r="571" spans="1:2" x14ac:dyDescent="0.2">
      <c r="A571" s="18" t="s">
        <v>939</v>
      </c>
      <c r="B571" s="18" t="s">
        <v>2688</v>
      </c>
    </row>
    <row r="572" spans="1:2" x14ac:dyDescent="0.2">
      <c r="A572" s="18" t="s">
        <v>940</v>
      </c>
      <c r="B572" s="18" t="s">
        <v>2697</v>
      </c>
    </row>
    <row r="573" spans="1:2" x14ac:dyDescent="0.2">
      <c r="A573" s="18" t="s">
        <v>941</v>
      </c>
      <c r="B573" s="18" t="s">
        <v>2700</v>
      </c>
    </row>
    <row r="574" spans="1:2" x14ac:dyDescent="0.2">
      <c r="A574" s="18" t="s">
        <v>942</v>
      </c>
      <c r="B574" s="18" t="s">
        <v>2692</v>
      </c>
    </row>
    <row r="575" spans="1:2" x14ac:dyDescent="0.2">
      <c r="A575" s="18" t="s">
        <v>943</v>
      </c>
      <c r="B575" s="18" t="s">
        <v>2699</v>
      </c>
    </row>
    <row r="576" spans="1:2" x14ac:dyDescent="0.2">
      <c r="A576" s="18" t="s">
        <v>944</v>
      </c>
      <c r="B576" s="18" t="s">
        <v>2705</v>
      </c>
    </row>
    <row r="577" spans="1:2" x14ac:dyDescent="0.2">
      <c r="A577" s="18" t="s">
        <v>945</v>
      </c>
      <c r="B577" s="18" t="s">
        <v>2698</v>
      </c>
    </row>
    <row r="578" spans="1:2" x14ac:dyDescent="0.2">
      <c r="A578" s="18" t="s">
        <v>946</v>
      </c>
      <c r="B578" s="18" t="s">
        <v>2716</v>
      </c>
    </row>
    <row r="579" spans="1:2" x14ac:dyDescent="0.2">
      <c r="A579" s="18" t="s">
        <v>947</v>
      </c>
      <c r="B579" s="18" t="s">
        <v>2689</v>
      </c>
    </row>
    <row r="580" spans="1:2" x14ac:dyDescent="0.2">
      <c r="A580" s="18" t="s">
        <v>948</v>
      </c>
      <c r="B580" s="18" t="s">
        <v>2693</v>
      </c>
    </row>
    <row r="581" spans="1:2" x14ac:dyDescent="0.2">
      <c r="A581" s="18" t="s">
        <v>949</v>
      </c>
      <c r="B581" s="18" t="s">
        <v>2669</v>
      </c>
    </row>
    <row r="582" spans="1:2" x14ac:dyDescent="0.2">
      <c r="A582" s="18" t="s">
        <v>950</v>
      </c>
      <c r="B582" s="18" t="s">
        <v>2676</v>
      </c>
    </row>
    <row r="583" spans="1:2" x14ac:dyDescent="0.2">
      <c r="A583" s="18" t="s">
        <v>951</v>
      </c>
      <c r="B583" s="18" t="s">
        <v>2677</v>
      </c>
    </row>
    <row r="584" spans="1:2" x14ac:dyDescent="0.2">
      <c r="A584" s="18" t="s">
        <v>952</v>
      </c>
      <c r="B584" s="18" t="s">
        <v>2678</v>
      </c>
    </row>
    <row r="585" spans="1:2" x14ac:dyDescent="0.2">
      <c r="A585" s="18" t="s">
        <v>953</v>
      </c>
      <c r="B585" s="18" t="s">
        <v>2679</v>
      </c>
    </row>
    <row r="586" spans="1:2" x14ac:dyDescent="0.2">
      <c r="A586" s="18" t="s">
        <v>954</v>
      </c>
      <c r="B586" s="18" t="s">
        <v>2680</v>
      </c>
    </row>
    <row r="587" spans="1:2" x14ac:dyDescent="0.2">
      <c r="A587" s="18" t="s">
        <v>955</v>
      </c>
      <c r="B587" s="18" t="s">
        <v>2681</v>
      </c>
    </row>
    <row r="588" spans="1:2" x14ac:dyDescent="0.2">
      <c r="A588" s="18" t="s">
        <v>956</v>
      </c>
      <c r="B588" s="18" t="s">
        <v>2682</v>
      </c>
    </row>
    <row r="589" spans="1:2" x14ac:dyDescent="0.2">
      <c r="A589" s="18" t="s">
        <v>957</v>
      </c>
      <c r="B589" s="18" t="s">
        <v>2670</v>
      </c>
    </row>
    <row r="590" spans="1:2" x14ac:dyDescent="0.2">
      <c r="A590" s="18" t="s">
        <v>958</v>
      </c>
      <c r="B590" s="18" t="s">
        <v>2695</v>
      </c>
    </row>
    <row r="591" spans="1:2" x14ac:dyDescent="0.2">
      <c r="A591" s="18" t="s">
        <v>959</v>
      </c>
      <c r="B591" s="18" t="s">
        <v>2683</v>
      </c>
    </row>
    <row r="592" spans="1:2" x14ac:dyDescent="0.2">
      <c r="A592" s="18" t="s">
        <v>960</v>
      </c>
      <c r="B592" s="18" t="s">
        <v>2684</v>
      </c>
    </row>
    <row r="593" spans="1:2" x14ac:dyDescent="0.2">
      <c r="A593" s="18" t="s">
        <v>961</v>
      </c>
      <c r="B593" s="18" t="s">
        <v>2685</v>
      </c>
    </row>
    <row r="594" spans="1:2" x14ac:dyDescent="0.2">
      <c r="A594" s="18" t="s">
        <v>962</v>
      </c>
      <c r="B594" s="18" t="s">
        <v>2686</v>
      </c>
    </row>
    <row r="595" spans="1:2" x14ac:dyDescent="0.2">
      <c r="A595" s="18" t="s">
        <v>963</v>
      </c>
      <c r="B595" s="18" t="s">
        <v>2687</v>
      </c>
    </row>
    <row r="596" spans="1:2" x14ac:dyDescent="0.2">
      <c r="A596" s="18" t="s">
        <v>964</v>
      </c>
      <c r="B596" s="18" t="s">
        <v>2671</v>
      </c>
    </row>
    <row r="597" spans="1:2" x14ac:dyDescent="0.2">
      <c r="A597" s="18" t="s">
        <v>965</v>
      </c>
      <c r="B597" s="18" t="s">
        <v>2672</v>
      </c>
    </row>
    <row r="598" spans="1:2" x14ac:dyDescent="0.2">
      <c r="A598" s="18" t="s">
        <v>966</v>
      </c>
      <c r="B598" s="18" t="s">
        <v>2673</v>
      </c>
    </row>
    <row r="599" spans="1:2" x14ac:dyDescent="0.2">
      <c r="A599" s="18" t="s">
        <v>967</v>
      </c>
      <c r="B599" s="18" t="s">
        <v>2674</v>
      </c>
    </row>
    <row r="600" spans="1:2" x14ac:dyDescent="0.2">
      <c r="A600" s="18" t="s">
        <v>968</v>
      </c>
      <c r="B600" s="18" t="s">
        <v>2675</v>
      </c>
    </row>
    <row r="601" spans="1:2" x14ac:dyDescent="0.2">
      <c r="A601" s="18" t="s">
        <v>969</v>
      </c>
      <c r="B601" s="18" t="s">
        <v>2289</v>
      </c>
    </row>
    <row r="602" spans="1:2" x14ac:dyDescent="0.2">
      <c r="A602" s="18" t="s">
        <v>970</v>
      </c>
      <c r="B602" s="18" t="s">
        <v>2585</v>
      </c>
    </row>
    <row r="603" spans="1:2" x14ac:dyDescent="0.2">
      <c r="A603" s="18" t="s">
        <v>971</v>
      </c>
      <c r="B603" s="18" t="s">
        <v>2586</v>
      </c>
    </row>
    <row r="604" spans="1:2" x14ac:dyDescent="0.2">
      <c r="A604" s="18" t="s">
        <v>972</v>
      </c>
      <c r="B604" s="18" t="s">
        <v>2597</v>
      </c>
    </row>
    <row r="605" spans="1:2" x14ac:dyDescent="0.2">
      <c r="A605" s="18" t="s">
        <v>973</v>
      </c>
      <c r="B605" s="18" t="s">
        <v>2258</v>
      </c>
    </row>
    <row r="606" spans="1:2" x14ac:dyDescent="0.2">
      <c r="A606" s="18" t="s">
        <v>974</v>
      </c>
      <c r="B606" s="18" t="s">
        <v>2286</v>
      </c>
    </row>
    <row r="607" spans="1:2" x14ac:dyDescent="0.2">
      <c r="A607" s="18" t="s">
        <v>975</v>
      </c>
      <c r="B607" s="18" t="s">
        <v>2587</v>
      </c>
    </row>
    <row r="608" spans="1:2" x14ac:dyDescent="0.2">
      <c r="A608" s="18" t="s">
        <v>976</v>
      </c>
      <c r="B608" s="18" t="s">
        <v>2259</v>
      </c>
    </row>
    <row r="609" spans="1:2" x14ac:dyDescent="0.2">
      <c r="A609" s="18" t="s">
        <v>977</v>
      </c>
      <c r="B609" s="18" t="s">
        <v>2293</v>
      </c>
    </row>
    <row r="610" spans="1:2" x14ac:dyDescent="0.2">
      <c r="A610" s="18" t="s">
        <v>978</v>
      </c>
      <c r="B610" s="18" t="s">
        <v>2276</v>
      </c>
    </row>
    <row r="611" spans="1:2" x14ac:dyDescent="0.2">
      <c r="A611" s="18" t="s">
        <v>979</v>
      </c>
      <c r="B611" s="18" t="s">
        <v>2299</v>
      </c>
    </row>
    <row r="612" spans="1:2" x14ac:dyDescent="0.2">
      <c r="A612" s="18" t="s">
        <v>980</v>
      </c>
      <c r="B612" s="18" t="s">
        <v>2300</v>
      </c>
    </row>
    <row r="613" spans="1:2" x14ac:dyDescent="0.2">
      <c r="A613" s="18" t="s">
        <v>981</v>
      </c>
      <c r="B613" s="18" t="s">
        <v>2287</v>
      </c>
    </row>
    <row r="614" spans="1:2" x14ac:dyDescent="0.2">
      <c r="A614" s="18" t="s">
        <v>982</v>
      </c>
      <c r="B614" s="18" t="s">
        <v>2277</v>
      </c>
    </row>
    <row r="615" spans="1:2" x14ac:dyDescent="0.2">
      <c r="A615" s="18" t="s">
        <v>983</v>
      </c>
      <c r="B615" s="18" t="s">
        <v>2274</v>
      </c>
    </row>
    <row r="616" spans="1:2" x14ac:dyDescent="0.2">
      <c r="A616" s="18" t="s">
        <v>984</v>
      </c>
      <c r="B616" s="18" t="s">
        <v>2298</v>
      </c>
    </row>
    <row r="617" spans="1:2" x14ac:dyDescent="0.2">
      <c r="A617" s="18" t="s">
        <v>985</v>
      </c>
      <c r="B617" s="18" t="s">
        <v>2590</v>
      </c>
    </row>
    <row r="618" spans="1:2" x14ac:dyDescent="0.2">
      <c r="A618" s="18" t="s">
        <v>986</v>
      </c>
      <c r="B618" s="18" t="s">
        <v>2295</v>
      </c>
    </row>
    <row r="619" spans="1:2" x14ac:dyDescent="0.2">
      <c r="A619" s="18" t="s">
        <v>987</v>
      </c>
      <c r="B619" s="18" t="s">
        <v>2296</v>
      </c>
    </row>
    <row r="620" spans="1:2" x14ac:dyDescent="0.2">
      <c r="A620" s="18" t="s">
        <v>988</v>
      </c>
      <c r="B620" s="18" t="s">
        <v>2288</v>
      </c>
    </row>
    <row r="621" spans="1:2" x14ac:dyDescent="0.2">
      <c r="A621" s="18" t="s">
        <v>989</v>
      </c>
      <c r="B621" s="18" t="s">
        <v>2297</v>
      </c>
    </row>
    <row r="622" spans="1:2" x14ac:dyDescent="0.2">
      <c r="A622" s="18" t="s">
        <v>990</v>
      </c>
      <c r="B622" s="18" t="s">
        <v>2588</v>
      </c>
    </row>
    <row r="623" spans="1:2" x14ac:dyDescent="0.2">
      <c r="A623" s="18" t="s">
        <v>991</v>
      </c>
      <c r="B623" s="18" t="s">
        <v>2294</v>
      </c>
    </row>
    <row r="624" spans="1:2" x14ac:dyDescent="0.2">
      <c r="A624" s="18" t="s">
        <v>992</v>
      </c>
      <c r="B624" s="18" t="s">
        <v>2291</v>
      </c>
    </row>
    <row r="625" spans="1:2" x14ac:dyDescent="0.2">
      <c r="A625" s="18" t="s">
        <v>993</v>
      </c>
      <c r="B625" s="18" t="s">
        <v>2292</v>
      </c>
    </row>
    <row r="626" spans="1:2" x14ac:dyDescent="0.2">
      <c r="A626" s="18" t="s">
        <v>994</v>
      </c>
      <c r="B626" s="18" t="s">
        <v>2260</v>
      </c>
    </row>
    <row r="627" spans="1:2" x14ac:dyDescent="0.2">
      <c r="A627" s="18" t="s">
        <v>995</v>
      </c>
      <c r="B627" s="18" t="s">
        <v>2290</v>
      </c>
    </row>
    <row r="628" spans="1:2" x14ac:dyDescent="0.2">
      <c r="A628" s="18" t="s">
        <v>996</v>
      </c>
      <c r="B628" s="18" t="s">
        <v>2591</v>
      </c>
    </row>
    <row r="629" spans="1:2" x14ac:dyDescent="0.2">
      <c r="A629" s="18" t="s">
        <v>997</v>
      </c>
      <c r="B629" s="18" t="s">
        <v>2584</v>
      </c>
    </row>
    <row r="630" spans="1:2" x14ac:dyDescent="0.2">
      <c r="A630" s="18" t="s">
        <v>998</v>
      </c>
      <c r="B630" s="18" t="s">
        <v>2275</v>
      </c>
    </row>
    <row r="631" spans="1:2" x14ac:dyDescent="0.2">
      <c r="A631" s="18" t="s">
        <v>999</v>
      </c>
      <c r="B631" s="18" t="s">
        <v>2596</v>
      </c>
    </row>
    <row r="632" spans="1:2" x14ac:dyDescent="0.2">
      <c r="A632" s="18" t="s">
        <v>1000</v>
      </c>
      <c r="B632" s="18" t="s">
        <v>2595</v>
      </c>
    </row>
    <row r="633" spans="1:2" x14ac:dyDescent="0.2">
      <c r="A633" s="18" t="s">
        <v>1001</v>
      </c>
      <c r="B633" s="18" t="s">
        <v>2273</v>
      </c>
    </row>
    <row r="634" spans="1:2" x14ac:dyDescent="0.2">
      <c r="A634" s="18" t="s">
        <v>1002</v>
      </c>
      <c r="B634" s="18" t="s">
        <v>2240</v>
      </c>
    </row>
    <row r="635" spans="1:2" x14ac:dyDescent="0.2">
      <c r="A635" s="18" t="s">
        <v>1003</v>
      </c>
      <c r="B635" s="18" t="s">
        <v>2213</v>
      </c>
    </row>
    <row r="636" spans="1:2" x14ac:dyDescent="0.2">
      <c r="A636" s="18" t="s">
        <v>1004</v>
      </c>
      <c r="B636" s="18" t="s">
        <v>2233</v>
      </c>
    </row>
    <row r="637" spans="1:2" x14ac:dyDescent="0.2">
      <c r="A637" s="18" t="s">
        <v>1005</v>
      </c>
      <c r="B637" s="18" t="s">
        <v>2214</v>
      </c>
    </row>
    <row r="638" spans="1:2" x14ac:dyDescent="0.2">
      <c r="A638" s="18" t="s">
        <v>1006</v>
      </c>
      <c r="B638" s="18" t="s">
        <v>2247</v>
      </c>
    </row>
    <row r="639" spans="1:2" x14ac:dyDescent="0.2">
      <c r="A639" s="18" t="s">
        <v>1007</v>
      </c>
      <c r="B639" s="18" t="s">
        <v>2215</v>
      </c>
    </row>
    <row r="640" spans="1:2" x14ac:dyDescent="0.2">
      <c r="A640" s="18" t="s">
        <v>1008</v>
      </c>
      <c r="B640" s="18" t="s">
        <v>2239</v>
      </c>
    </row>
    <row r="641" spans="1:2" x14ac:dyDescent="0.2">
      <c r="A641" s="18" t="s">
        <v>1009</v>
      </c>
      <c r="B641" s="18" t="s">
        <v>2216</v>
      </c>
    </row>
    <row r="642" spans="1:2" x14ac:dyDescent="0.2">
      <c r="A642" s="18" t="s">
        <v>1010</v>
      </c>
      <c r="B642" s="18" t="s">
        <v>2228</v>
      </c>
    </row>
    <row r="643" spans="1:2" x14ac:dyDescent="0.2">
      <c r="A643" s="18" t="s">
        <v>1011</v>
      </c>
      <c r="B643" s="18" t="s">
        <v>2244</v>
      </c>
    </row>
    <row r="644" spans="1:2" x14ac:dyDescent="0.2">
      <c r="A644" s="18" t="s">
        <v>1012</v>
      </c>
      <c r="B644" s="18" t="s">
        <v>2245</v>
      </c>
    </row>
    <row r="645" spans="1:2" x14ac:dyDescent="0.2">
      <c r="A645" s="18" t="s">
        <v>1013</v>
      </c>
      <c r="B645" s="18" t="s">
        <v>2217</v>
      </c>
    </row>
    <row r="646" spans="1:2" x14ac:dyDescent="0.2">
      <c r="A646" s="18" t="s">
        <v>1014</v>
      </c>
      <c r="B646" s="18" t="s">
        <v>2237</v>
      </c>
    </row>
    <row r="647" spans="1:2" x14ac:dyDescent="0.2">
      <c r="A647" s="18" t="s">
        <v>1015</v>
      </c>
      <c r="B647" s="18" t="s">
        <v>2242</v>
      </c>
    </row>
    <row r="648" spans="1:2" x14ac:dyDescent="0.2">
      <c r="A648" s="18" t="s">
        <v>1016</v>
      </c>
      <c r="B648" s="18" t="s">
        <v>2243</v>
      </c>
    </row>
    <row r="649" spans="1:2" x14ac:dyDescent="0.2">
      <c r="A649" s="18" t="s">
        <v>1017</v>
      </c>
      <c r="B649" s="18" t="s">
        <v>2234</v>
      </c>
    </row>
    <row r="650" spans="1:2" x14ac:dyDescent="0.2">
      <c r="A650" s="18" t="s">
        <v>1018</v>
      </c>
      <c r="B650" s="18" t="s">
        <v>2218</v>
      </c>
    </row>
    <row r="651" spans="1:2" x14ac:dyDescent="0.2">
      <c r="A651" s="18" t="s">
        <v>1019</v>
      </c>
      <c r="B651" s="18" t="s">
        <v>2219</v>
      </c>
    </row>
    <row r="652" spans="1:2" x14ac:dyDescent="0.2">
      <c r="A652" s="18" t="s">
        <v>1020</v>
      </c>
      <c r="B652" s="18" t="s">
        <v>2230</v>
      </c>
    </row>
    <row r="653" spans="1:2" x14ac:dyDescent="0.2">
      <c r="A653" s="18" t="s">
        <v>1021</v>
      </c>
      <c r="B653" s="18" t="s">
        <v>2220</v>
      </c>
    </row>
    <row r="654" spans="1:2" x14ac:dyDescent="0.2">
      <c r="A654" s="18" t="s">
        <v>1022</v>
      </c>
      <c r="B654" s="18" t="s">
        <v>2221</v>
      </c>
    </row>
    <row r="655" spans="1:2" x14ac:dyDescent="0.2">
      <c r="A655" s="18" t="s">
        <v>1023</v>
      </c>
      <c r="B655" s="18" t="s">
        <v>2229</v>
      </c>
    </row>
    <row r="656" spans="1:2" x14ac:dyDescent="0.2">
      <c r="A656" s="18" t="s">
        <v>1024</v>
      </c>
      <c r="B656" s="18" t="s">
        <v>2238</v>
      </c>
    </row>
    <row r="657" spans="1:2" x14ac:dyDescent="0.2">
      <c r="A657" s="18" t="s">
        <v>1025</v>
      </c>
      <c r="B657" s="18" t="s">
        <v>2241</v>
      </c>
    </row>
    <row r="658" spans="1:2" x14ac:dyDescent="0.2">
      <c r="A658" s="18" t="s">
        <v>1026</v>
      </c>
      <c r="B658" s="18" t="s">
        <v>2222</v>
      </c>
    </row>
    <row r="659" spans="1:2" x14ac:dyDescent="0.2">
      <c r="A659" s="18" t="s">
        <v>1027</v>
      </c>
      <c r="B659" s="18" t="s">
        <v>2250</v>
      </c>
    </row>
    <row r="660" spans="1:2" x14ac:dyDescent="0.2">
      <c r="A660" s="18" t="s">
        <v>1028</v>
      </c>
      <c r="B660" s="18" t="s">
        <v>2236</v>
      </c>
    </row>
    <row r="661" spans="1:2" x14ac:dyDescent="0.2">
      <c r="A661" s="18" t="s">
        <v>1029</v>
      </c>
      <c r="B661" s="18" t="s">
        <v>2231</v>
      </c>
    </row>
    <row r="662" spans="1:2" x14ac:dyDescent="0.2">
      <c r="A662" s="18" t="s">
        <v>1030</v>
      </c>
      <c r="B662" s="18" t="s">
        <v>2223</v>
      </c>
    </row>
    <row r="663" spans="1:2" x14ac:dyDescent="0.2">
      <c r="A663" s="18" t="s">
        <v>1031</v>
      </c>
      <c r="B663" s="18" t="s">
        <v>2224</v>
      </c>
    </row>
    <row r="664" spans="1:2" x14ac:dyDescent="0.2">
      <c r="A664" s="18" t="s">
        <v>1032</v>
      </c>
      <c r="B664" s="18" t="s">
        <v>2232</v>
      </c>
    </row>
    <row r="665" spans="1:2" x14ac:dyDescent="0.2">
      <c r="A665" s="18" t="s">
        <v>1033</v>
      </c>
      <c r="B665" s="18" t="s">
        <v>2225</v>
      </c>
    </row>
    <row r="666" spans="1:2" x14ac:dyDescent="0.2">
      <c r="A666" s="18" t="s">
        <v>1034</v>
      </c>
      <c r="B666" s="18" t="s">
        <v>2248</v>
      </c>
    </row>
    <row r="667" spans="1:2" x14ac:dyDescent="0.2">
      <c r="A667" s="18" t="s">
        <v>1035</v>
      </c>
      <c r="B667" s="18" t="s">
        <v>2226</v>
      </c>
    </row>
    <row r="668" spans="1:2" x14ac:dyDescent="0.2">
      <c r="A668" s="18" t="s">
        <v>1036</v>
      </c>
      <c r="B668" s="18" t="s">
        <v>2227</v>
      </c>
    </row>
    <row r="669" spans="1:2" x14ac:dyDescent="0.2">
      <c r="A669" s="18" t="s">
        <v>1037</v>
      </c>
      <c r="B669" s="18" t="s">
        <v>2246</v>
      </c>
    </row>
    <row r="670" spans="1:2" x14ac:dyDescent="0.2">
      <c r="A670" s="18" t="s">
        <v>1038</v>
      </c>
      <c r="B670" s="18" t="s">
        <v>2235</v>
      </c>
    </row>
    <row r="671" spans="1:2" x14ac:dyDescent="0.2">
      <c r="A671" s="18" t="s">
        <v>1039</v>
      </c>
      <c r="B671" s="18" t="s">
        <v>2254</v>
      </c>
    </row>
    <row r="672" spans="1:2" x14ac:dyDescent="0.2">
      <c r="A672" s="18" t="s">
        <v>1040</v>
      </c>
      <c r="B672" s="18" t="s">
        <v>2252</v>
      </c>
    </row>
    <row r="673" spans="1:2" x14ac:dyDescent="0.2">
      <c r="A673" s="18" t="s">
        <v>1041</v>
      </c>
      <c r="B673" s="18" t="s">
        <v>2251</v>
      </c>
    </row>
    <row r="674" spans="1:2" x14ac:dyDescent="0.2">
      <c r="A674" s="18" t="s">
        <v>1042</v>
      </c>
      <c r="B674" s="18" t="s">
        <v>2249</v>
      </c>
    </row>
    <row r="675" spans="1:2" x14ac:dyDescent="0.2">
      <c r="A675" s="18" t="s">
        <v>1043</v>
      </c>
      <c r="B675" s="18" t="s">
        <v>3433</v>
      </c>
    </row>
    <row r="676" spans="1:2" x14ac:dyDescent="0.2">
      <c r="A676" s="18" t="s">
        <v>1044</v>
      </c>
      <c r="B676" s="18" t="s">
        <v>3424</v>
      </c>
    </row>
    <row r="677" spans="1:2" x14ac:dyDescent="0.2">
      <c r="A677" s="18" t="s">
        <v>1045</v>
      </c>
      <c r="B677" s="18" t="s">
        <v>3421</v>
      </c>
    </row>
    <row r="678" spans="1:2" x14ac:dyDescent="0.2">
      <c r="A678" s="18" t="s">
        <v>1046</v>
      </c>
      <c r="B678" s="18" t="s">
        <v>3412</v>
      </c>
    </row>
    <row r="679" spans="1:2" x14ac:dyDescent="0.2">
      <c r="A679" s="18" t="s">
        <v>1047</v>
      </c>
      <c r="B679" s="18" t="s">
        <v>3413</v>
      </c>
    </row>
    <row r="680" spans="1:2" x14ac:dyDescent="0.2">
      <c r="A680" s="18" t="s">
        <v>1048</v>
      </c>
      <c r="B680" s="18" t="s">
        <v>3415</v>
      </c>
    </row>
    <row r="681" spans="1:2" x14ac:dyDescent="0.2">
      <c r="A681" s="18" t="s">
        <v>1049</v>
      </c>
      <c r="B681" s="18" t="s">
        <v>3407</v>
      </c>
    </row>
    <row r="682" spans="1:2" x14ac:dyDescent="0.2">
      <c r="A682" s="18" t="s">
        <v>1050</v>
      </c>
      <c r="B682" s="18" t="s">
        <v>3427</v>
      </c>
    </row>
    <row r="683" spans="1:2" x14ac:dyDescent="0.2">
      <c r="A683" s="18" t="s">
        <v>1051</v>
      </c>
      <c r="B683" s="18" t="s">
        <v>3428</v>
      </c>
    </row>
    <row r="684" spans="1:2" x14ac:dyDescent="0.2">
      <c r="A684" s="18" t="s">
        <v>1052</v>
      </c>
      <c r="B684" s="18" t="s">
        <v>3425</v>
      </c>
    </row>
    <row r="685" spans="1:2" x14ac:dyDescent="0.2">
      <c r="A685" s="18" t="s">
        <v>1053</v>
      </c>
      <c r="B685" s="18" t="s">
        <v>3435</v>
      </c>
    </row>
    <row r="686" spans="1:2" x14ac:dyDescent="0.2">
      <c r="A686" s="18" t="s">
        <v>1054</v>
      </c>
      <c r="B686" s="18" t="s">
        <v>3429</v>
      </c>
    </row>
    <row r="687" spans="1:2" x14ac:dyDescent="0.2">
      <c r="A687" s="18" t="s">
        <v>1055</v>
      </c>
      <c r="B687" s="18" t="s">
        <v>3423</v>
      </c>
    </row>
    <row r="688" spans="1:2" x14ac:dyDescent="0.2">
      <c r="A688" s="18" t="s">
        <v>1056</v>
      </c>
      <c r="B688" s="18" t="s">
        <v>3414</v>
      </c>
    </row>
    <row r="689" spans="1:2" x14ac:dyDescent="0.2">
      <c r="A689" s="18" t="s">
        <v>1057</v>
      </c>
      <c r="B689" s="18" t="s">
        <v>3410</v>
      </c>
    </row>
    <row r="690" spans="1:2" x14ac:dyDescent="0.2">
      <c r="A690" s="18" t="s">
        <v>1058</v>
      </c>
      <c r="B690" s="18" t="s">
        <v>3478</v>
      </c>
    </row>
    <row r="691" spans="1:2" x14ac:dyDescent="0.2">
      <c r="A691" s="18" t="s">
        <v>1059</v>
      </c>
      <c r="B691" s="18" t="s">
        <v>3417</v>
      </c>
    </row>
    <row r="692" spans="1:2" x14ac:dyDescent="0.2">
      <c r="A692" s="18" t="s">
        <v>1060</v>
      </c>
      <c r="B692" s="18" t="s">
        <v>3409</v>
      </c>
    </row>
    <row r="693" spans="1:2" x14ac:dyDescent="0.2">
      <c r="A693" s="18" t="s">
        <v>1061</v>
      </c>
      <c r="B693" s="18" t="s">
        <v>3411</v>
      </c>
    </row>
    <row r="694" spans="1:2" x14ac:dyDescent="0.2">
      <c r="A694" s="18" t="s">
        <v>1062</v>
      </c>
      <c r="B694" s="18" t="s">
        <v>3426</v>
      </c>
    </row>
    <row r="695" spans="1:2" x14ac:dyDescent="0.2">
      <c r="A695" s="18" t="s">
        <v>1063</v>
      </c>
      <c r="B695" s="18" t="s">
        <v>3475</v>
      </c>
    </row>
    <row r="696" spans="1:2" x14ac:dyDescent="0.2">
      <c r="A696" s="18" t="s">
        <v>1064</v>
      </c>
      <c r="B696" s="18" t="s">
        <v>3477</v>
      </c>
    </row>
    <row r="697" spans="1:2" x14ac:dyDescent="0.2">
      <c r="A697" s="18" t="s">
        <v>1065</v>
      </c>
      <c r="B697" s="18" t="s">
        <v>3416</v>
      </c>
    </row>
    <row r="698" spans="1:2" x14ac:dyDescent="0.2">
      <c r="A698" s="18" t="s">
        <v>1066</v>
      </c>
      <c r="B698" s="18" t="s">
        <v>3408</v>
      </c>
    </row>
    <row r="699" spans="1:2" x14ac:dyDescent="0.2">
      <c r="A699" s="18" t="s">
        <v>1067</v>
      </c>
      <c r="B699" s="18" t="s">
        <v>3431</v>
      </c>
    </row>
    <row r="700" spans="1:2" x14ac:dyDescent="0.2">
      <c r="A700" s="18" t="s">
        <v>1068</v>
      </c>
      <c r="B700" s="18" t="s">
        <v>3434</v>
      </c>
    </row>
    <row r="701" spans="1:2" x14ac:dyDescent="0.2">
      <c r="A701" s="18" t="s">
        <v>1069</v>
      </c>
      <c r="B701" s="18" t="s">
        <v>3430</v>
      </c>
    </row>
    <row r="702" spans="1:2" x14ac:dyDescent="0.2">
      <c r="A702" s="18" t="s">
        <v>1070</v>
      </c>
      <c r="B702" s="18" t="s">
        <v>3418</v>
      </c>
    </row>
    <row r="703" spans="1:2" x14ac:dyDescent="0.2">
      <c r="A703" s="18" t="s">
        <v>1071</v>
      </c>
      <c r="B703" s="18" t="s">
        <v>3419</v>
      </c>
    </row>
    <row r="704" spans="1:2" x14ac:dyDescent="0.2">
      <c r="A704" s="18" t="s">
        <v>1072</v>
      </c>
      <c r="B704" s="18" t="s">
        <v>3420</v>
      </c>
    </row>
    <row r="705" spans="1:2" x14ac:dyDescent="0.2">
      <c r="A705" s="18" t="s">
        <v>1073</v>
      </c>
      <c r="B705" s="18" t="s">
        <v>3474</v>
      </c>
    </row>
    <row r="706" spans="1:2" x14ac:dyDescent="0.2">
      <c r="A706" s="18" t="s">
        <v>1074</v>
      </c>
      <c r="B706" s="18" t="s">
        <v>3422</v>
      </c>
    </row>
    <row r="707" spans="1:2" x14ac:dyDescent="0.2">
      <c r="A707" s="18" t="s">
        <v>1075</v>
      </c>
      <c r="B707" s="18" t="s">
        <v>3476</v>
      </c>
    </row>
    <row r="708" spans="1:2" x14ac:dyDescent="0.2">
      <c r="A708" s="18" t="s">
        <v>1076</v>
      </c>
      <c r="B708" s="18" t="s">
        <v>3436</v>
      </c>
    </row>
    <row r="709" spans="1:2" x14ac:dyDescent="0.2">
      <c r="A709" s="18" t="s">
        <v>1077</v>
      </c>
      <c r="B709" s="18" t="s">
        <v>3432</v>
      </c>
    </row>
    <row r="710" spans="1:2" x14ac:dyDescent="0.2">
      <c r="A710" s="18" t="s">
        <v>1078</v>
      </c>
      <c r="B710" s="18" t="s">
        <v>3034</v>
      </c>
    </row>
    <row r="711" spans="1:2" x14ac:dyDescent="0.2">
      <c r="A711" s="18" t="s">
        <v>1079</v>
      </c>
      <c r="B711" s="18" t="s">
        <v>3022</v>
      </c>
    </row>
    <row r="712" spans="1:2" x14ac:dyDescent="0.2">
      <c r="A712" s="18" t="s">
        <v>1080</v>
      </c>
      <c r="B712" s="18" t="s">
        <v>3035</v>
      </c>
    </row>
    <row r="713" spans="1:2" x14ac:dyDescent="0.2">
      <c r="A713" s="18" t="s">
        <v>1081</v>
      </c>
      <c r="B713" s="18" t="s">
        <v>3036</v>
      </c>
    </row>
    <row r="714" spans="1:2" x14ac:dyDescent="0.2">
      <c r="A714" s="18" t="s">
        <v>1082</v>
      </c>
      <c r="B714" s="18" t="s">
        <v>3037</v>
      </c>
    </row>
    <row r="715" spans="1:2" x14ac:dyDescent="0.2">
      <c r="A715" s="18" t="s">
        <v>1083</v>
      </c>
      <c r="B715" s="18" t="s">
        <v>3031</v>
      </c>
    </row>
    <row r="716" spans="1:2" x14ac:dyDescent="0.2">
      <c r="A716" s="18" t="s">
        <v>1084</v>
      </c>
      <c r="B716" s="18" t="s">
        <v>3039</v>
      </c>
    </row>
    <row r="717" spans="1:2" x14ac:dyDescent="0.2">
      <c r="A717" s="18" t="s">
        <v>1085</v>
      </c>
      <c r="B717" s="18" t="s">
        <v>3040</v>
      </c>
    </row>
    <row r="718" spans="1:2" x14ac:dyDescent="0.2">
      <c r="A718" s="18" t="s">
        <v>1086</v>
      </c>
      <c r="B718" s="18" t="s">
        <v>3033</v>
      </c>
    </row>
    <row r="719" spans="1:2" x14ac:dyDescent="0.2">
      <c r="A719" s="18" t="s">
        <v>1087</v>
      </c>
      <c r="B719" s="18" t="s">
        <v>3024</v>
      </c>
    </row>
    <row r="720" spans="1:2" x14ac:dyDescent="0.2">
      <c r="A720" s="18" t="s">
        <v>1088</v>
      </c>
      <c r="B720" s="18" t="s">
        <v>3025</v>
      </c>
    </row>
    <row r="721" spans="1:2" x14ac:dyDescent="0.2">
      <c r="A721" s="18" t="s">
        <v>1089</v>
      </c>
      <c r="B721" s="18" t="s">
        <v>3023</v>
      </c>
    </row>
    <row r="722" spans="1:2" x14ac:dyDescent="0.2">
      <c r="A722" s="18" t="s">
        <v>1090</v>
      </c>
      <c r="B722" s="18" t="s">
        <v>3032</v>
      </c>
    </row>
    <row r="723" spans="1:2" x14ac:dyDescent="0.2">
      <c r="A723" s="18" t="s">
        <v>1091</v>
      </c>
      <c r="B723" s="18" t="s">
        <v>3026</v>
      </c>
    </row>
    <row r="724" spans="1:2" x14ac:dyDescent="0.2">
      <c r="A724" s="18" t="s">
        <v>1092</v>
      </c>
      <c r="B724" s="18" t="s">
        <v>3027</v>
      </c>
    </row>
    <row r="725" spans="1:2" x14ac:dyDescent="0.2">
      <c r="A725" s="18" t="s">
        <v>1093</v>
      </c>
      <c r="B725" s="18" t="s">
        <v>3042</v>
      </c>
    </row>
    <row r="726" spans="1:2" x14ac:dyDescent="0.2">
      <c r="A726" s="18" t="s">
        <v>1094</v>
      </c>
      <c r="B726" s="18" t="s">
        <v>3041</v>
      </c>
    </row>
    <row r="727" spans="1:2" x14ac:dyDescent="0.2">
      <c r="A727" s="18" t="s">
        <v>1095</v>
      </c>
      <c r="B727" s="18" t="s">
        <v>3030</v>
      </c>
    </row>
    <row r="728" spans="1:2" x14ac:dyDescent="0.2">
      <c r="A728" s="18" t="s">
        <v>1096</v>
      </c>
      <c r="B728" s="18" t="s">
        <v>3028</v>
      </c>
    </row>
    <row r="729" spans="1:2" x14ac:dyDescent="0.2">
      <c r="A729" s="18" t="s">
        <v>1097</v>
      </c>
      <c r="B729" s="18" t="s">
        <v>3029</v>
      </c>
    </row>
    <row r="730" spans="1:2" x14ac:dyDescent="0.2">
      <c r="A730" s="18" t="s">
        <v>1098</v>
      </c>
      <c r="B730" s="18" t="s">
        <v>3038</v>
      </c>
    </row>
    <row r="731" spans="1:2" x14ac:dyDescent="0.2">
      <c r="A731" s="18" t="s">
        <v>1099</v>
      </c>
      <c r="B731" s="18" t="s">
        <v>3050</v>
      </c>
    </row>
    <row r="732" spans="1:2" x14ac:dyDescent="0.2">
      <c r="A732" s="18" t="s">
        <v>1100</v>
      </c>
      <c r="B732" s="18" t="s">
        <v>3051</v>
      </c>
    </row>
    <row r="733" spans="1:2" x14ac:dyDescent="0.2">
      <c r="A733" s="18" t="s">
        <v>1101</v>
      </c>
      <c r="B733" s="18" t="s">
        <v>3049</v>
      </c>
    </row>
    <row r="734" spans="1:2" x14ac:dyDescent="0.2">
      <c r="A734" s="18" t="s">
        <v>1102</v>
      </c>
      <c r="B734" s="18" t="s">
        <v>3052</v>
      </c>
    </row>
    <row r="735" spans="1:2" x14ac:dyDescent="0.2">
      <c r="A735" s="18" t="s">
        <v>1103</v>
      </c>
      <c r="B735" s="18" t="s">
        <v>2473</v>
      </c>
    </row>
    <row r="736" spans="1:2" x14ac:dyDescent="0.2">
      <c r="A736" s="18" t="s">
        <v>1104</v>
      </c>
      <c r="B736" s="18" t="s">
        <v>2474</v>
      </c>
    </row>
    <row r="737" spans="1:2" x14ac:dyDescent="0.2">
      <c r="A737" s="18" t="s">
        <v>1105</v>
      </c>
      <c r="B737" s="18" t="s">
        <v>2471</v>
      </c>
    </row>
    <row r="738" spans="1:2" x14ac:dyDescent="0.2">
      <c r="A738" s="18" t="s">
        <v>1106</v>
      </c>
      <c r="B738" s="18" t="s">
        <v>2472</v>
      </c>
    </row>
    <row r="739" spans="1:2" x14ac:dyDescent="0.2">
      <c r="A739" s="18" t="s">
        <v>1107</v>
      </c>
      <c r="B739" s="18" t="s">
        <v>2475</v>
      </c>
    </row>
    <row r="740" spans="1:2" x14ac:dyDescent="0.2">
      <c r="A740" s="18" t="s">
        <v>1108</v>
      </c>
      <c r="B740" s="18" t="s">
        <v>2478</v>
      </c>
    </row>
    <row r="741" spans="1:2" x14ac:dyDescent="0.2">
      <c r="A741" s="18" t="s">
        <v>1109</v>
      </c>
      <c r="B741" s="18" t="s">
        <v>2477</v>
      </c>
    </row>
    <row r="742" spans="1:2" x14ac:dyDescent="0.2">
      <c r="A742" s="18" t="s">
        <v>1110</v>
      </c>
      <c r="B742" s="18" t="s">
        <v>2476</v>
      </c>
    </row>
    <row r="743" spans="1:2" x14ac:dyDescent="0.2">
      <c r="A743" s="18" t="s">
        <v>1111</v>
      </c>
      <c r="B743" s="18" t="s">
        <v>2779</v>
      </c>
    </row>
    <row r="744" spans="1:2" x14ac:dyDescent="0.2">
      <c r="A744" s="18" t="s">
        <v>1112</v>
      </c>
      <c r="B744" s="18" t="s">
        <v>2865</v>
      </c>
    </row>
    <row r="745" spans="1:2" x14ac:dyDescent="0.2">
      <c r="A745" s="18" t="s">
        <v>1113</v>
      </c>
      <c r="B745" s="18" t="s">
        <v>2808</v>
      </c>
    </row>
    <row r="746" spans="1:2" x14ac:dyDescent="0.2">
      <c r="A746" s="18" t="s">
        <v>1114</v>
      </c>
      <c r="B746" s="18" t="s">
        <v>2785</v>
      </c>
    </row>
    <row r="747" spans="1:2" x14ac:dyDescent="0.2">
      <c r="A747" s="18" t="s">
        <v>1115</v>
      </c>
      <c r="B747" s="18" t="s">
        <v>2873</v>
      </c>
    </row>
    <row r="748" spans="1:2" x14ac:dyDescent="0.2">
      <c r="A748" s="18" t="s">
        <v>1116</v>
      </c>
      <c r="B748" s="18" t="s">
        <v>2786</v>
      </c>
    </row>
    <row r="749" spans="1:2" x14ac:dyDescent="0.2">
      <c r="A749" s="18" t="s">
        <v>1117</v>
      </c>
      <c r="B749" s="18" t="s">
        <v>2845</v>
      </c>
    </row>
    <row r="750" spans="1:2" x14ac:dyDescent="0.2">
      <c r="A750" s="18" t="s">
        <v>1118</v>
      </c>
      <c r="B750" s="18" t="s">
        <v>2811</v>
      </c>
    </row>
    <row r="751" spans="1:2" x14ac:dyDescent="0.2">
      <c r="A751" s="18" t="s">
        <v>1119</v>
      </c>
      <c r="B751" s="18" t="s">
        <v>2798</v>
      </c>
    </row>
    <row r="752" spans="1:2" x14ac:dyDescent="0.2">
      <c r="A752" s="18" t="s">
        <v>1120</v>
      </c>
      <c r="B752" s="18" t="s">
        <v>2858</v>
      </c>
    </row>
    <row r="753" spans="1:2" x14ac:dyDescent="0.2">
      <c r="A753" s="18" t="s">
        <v>1121</v>
      </c>
      <c r="B753" s="18" t="s">
        <v>2787</v>
      </c>
    </row>
    <row r="754" spans="1:2" x14ac:dyDescent="0.2">
      <c r="A754" s="18" t="s">
        <v>1122</v>
      </c>
      <c r="B754" s="18" t="s">
        <v>2799</v>
      </c>
    </row>
    <row r="755" spans="1:2" x14ac:dyDescent="0.2">
      <c r="A755" s="18" t="s">
        <v>1123</v>
      </c>
      <c r="B755" s="18" t="s">
        <v>2801</v>
      </c>
    </row>
    <row r="756" spans="1:2" x14ac:dyDescent="0.2">
      <c r="A756" s="18" t="s">
        <v>1124</v>
      </c>
      <c r="B756" s="18" t="s">
        <v>2788</v>
      </c>
    </row>
    <row r="757" spans="1:2" x14ac:dyDescent="0.2">
      <c r="A757" s="18" t="s">
        <v>1125</v>
      </c>
      <c r="B757" s="18" t="s">
        <v>2857</v>
      </c>
    </row>
    <row r="758" spans="1:2" x14ac:dyDescent="0.2">
      <c r="A758" s="18" t="s">
        <v>1126</v>
      </c>
      <c r="B758" s="18" t="s">
        <v>2869</v>
      </c>
    </row>
    <row r="759" spans="1:2" x14ac:dyDescent="0.2">
      <c r="A759" s="18" t="s">
        <v>1127</v>
      </c>
      <c r="B759" s="18" t="s">
        <v>2866</v>
      </c>
    </row>
    <row r="760" spans="1:2" x14ac:dyDescent="0.2">
      <c r="A760" s="18" t="s">
        <v>1128</v>
      </c>
      <c r="B760" s="18" t="s">
        <v>2804</v>
      </c>
    </row>
    <row r="761" spans="1:2" x14ac:dyDescent="0.2">
      <c r="A761" s="18" t="s">
        <v>1129</v>
      </c>
      <c r="B761" s="18" t="s">
        <v>2859</v>
      </c>
    </row>
    <row r="762" spans="1:2" x14ac:dyDescent="0.2">
      <c r="A762" s="18" t="s">
        <v>1130</v>
      </c>
      <c r="B762" s="18" t="s">
        <v>2789</v>
      </c>
    </row>
    <row r="763" spans="1:2" x14ac:dyDescent="0.2">
      <c r="A763" s="18" t="s">
        <v>1131</v>
      </c>
      <c r="B763" s="18" t="s">
        <v>2844</v>
      </c>
    </row>
    <row r="764" spans="1:2" x14ac:dyDescent="0.2">
      <c r="A764" s="18" t="s">
        <v>1132</v>
      </c>
      <c r="B764" s="18" t="s">
        <v>2809</v>
      </c>
    </row>
    <row r="765" spans="1:2" x14ac:dyDescent="0.2">
      <c r="A765" s="18" t="s">
        <v>1133</v>
      </c>
      <c r="B765" s="18" t="s">
        <v>2824</v>
      </c>
    </row>
    <row r="766" spans="1:2" x14ac:dyDescent="0.2">
      <c r="A766" s="18" t="s">
        <v>1134</v>
      </c>
      <c r="B766" s="18" t="s">
        <v>2870</v>
      </c>
    </row>
    <row r="767" spans="1:2" x14ac:dyDescent="0.2">
      <c r="A767" s="18" t="s">
        <v>1135</v>
      </c>
      <c r="B767" s="18" t="s">
        <v>2875</v>
      </c>
    </row>
    <row r="768" spans="1:2" x14ac:dyDescent="0.2">
      <c r="A768" s="18" t="s">
        <v>1136</v>
      </c>
      <c r="B768" s="18" t="s">
        <v>2819</v>
      </c>
    </row>
    <row r="769" spans="1:2" x14ac:dyDescent="0.2">
      <c r="A769" s="18" t="s">
        <v>1137</v>
      </c>
      <c r="B769" s="18" t="s">
        <v>2807</v>
      </c>
    </row>
    <row r="770" spans="1:2" x14ac:dyDescent="0.2">
      <c r="A770" s="18" t="s">
        <v>1138</v>
      </c>
      <c r="B770" s="18" t="s">
        <v>2790</v>
      </c>
    </row>
    <row r="771" spans="1:2" x14ac:dyDescent="0.2">
      <c r="A771" s="18" t="s">
        <v>1139</v>
      </c>
      <c r="B771" s="18" t="s">
        <v>2823</v>
      </c>
    </row>
    <row r="772" spans="1:2" x14ac:dyDescent="0.2">
      <c r="A772" s="18" t="s">
        <v>1140</v>
      </c>
      <c r="B772" s="18" t="s">
        <v>2780</v>
      </c>
    </row>
    <row r="773" spans="1:2" x14ac:dyDescent="0.2">
      <c r="A773" s="18" t="s">
        <v>1141</v>
      </c>
      <c r="B773" s="18" t="s">
        <v>2791</v>
      </c>
    </row>
    <row r="774" spans="1:2" x14ac:dyDescent="0.2">
      <c r="A774" s="18" t="s">
        <v>1142</v>
      </c>
      <c r="B774" s="18" t="s">
        <v>2792</v>
      </c>
    </row>
    <row r="775" spans="1:2" x14ac:dyDescent="0.2">
      <c r="A775" s="18" t="s">
        <v>1143</v>
      </c>
      <c r="B775" s="18" t="s">
        <v>2803</v>
      </c>
    </row>
    <row r="776" spans="1:2" x14ac:dyDescent="0.2">
      <c r="A776" s="18" t="s">
        <v>1144</v>
      </c>
      <c r="B776" s="18" t="s">
        <v>2793</v>
      </c>
    </row>
    <row r="777" spans="1:2" x14ac:dyDescent="0.2">
      <c r="A777" s="18" t="s">
        <v>1145</v>
      </c>
      <c r="B777" s="18" t="s">
        <v>2781</v>
      </c>
    </row>
    <row r="778" spans="1:2" x14ac:dyDescent="0.2">
      <c r="A778" s="18" t="s">
        <v>1146</v>
      </c>
      <c r="B778" s="18" t="s">
        <v>2816</v>
      </c>
    </row>
    <row r="779" spans="1:2" x14ac:dyDescent="0.2">
      <c r="A779" s="18" t="s">
        <v>1147</v>
      </c>
      <c r="B779" s="18" t="s">
        <v>2818</v>
      </c>
    </row>
    <row r="780" spans="1:2" x14ac:dyDescent="0.2">
      <c r="A780" s="18" t="s">
        <v>1148</v>
      </c>
      <c r="B780" s="18" t="s">
        <v>2868</v>
      </c>
    </row>
    <row r="781" spans="1:2" x14ac:dyDescent="0.2">
      <c r="A781" s="18" t="s">
        <v>1149</v>
      </c>
      <c r="B781" s="18" t="s">
        <v>2871</v>
      </c>
    </row>
    <row r="782" spans="1:2" x14ac:dyDescent="0.2">
      <c r="A782" s="18" t="s">
        <v>1150</v>
      </c>
      <c r="B782" s="18" t="s">
        <v>2806</v>
      </c>
    </row>
    <row r="783" spans="1:2" x14ac:dyDescent="0.2">
      <c r="A783" s="18" t="s">
        <v>1151</v>
      </c>
      <c r="B783" s="18" t="s">
        <v>2872</v>
      </c>
    </row>
    <row r="784" spans="1:2" x14ac:dyDescent="0.2">
      <c r="A784" s="18" t="s">
        <v>1152</v>
      </c>
      <c r="B784" s="18" t="s">
        <v>2846</v>
      </c>
    </row>
    <row r="785" spans="1:2" x14ac:dyDescent="0.2">
      <c r="A785" s="18" t="s">
        <v>1153</v>
      </c>
      <c r="B785" s="18" t="s">
        <v>2805</v>
      </c>
    </row>
    <row r="786" spans="1:2" x14ac:dyDescent="0.2">
      <c r="A786" s="18" t="s">
        <v>1154</v>
      </c>
      <c r="B786" s="18" t="s">
        <v>2817</v>
      </c>
    </row>
    <row r="787" spans="1:2" x14ac:dyDescent="0.2">
      <c r="A787" s="18" t="s">
        <v>1155</v>
      </c>
      <c r="B787" s="18" t="s">
        <v>2810</v>
      </c>
    </row>
    <row r="788" spans="1:2" x14ac:dyDescent="0.2">
      <c r="A788" s="18" t="s">
        <v>1156</v>
      </c>
      <c r="B788" s="18" t="s">
        <v>2821</v>
      </c>
    </row>
    <row r="789" spans="1:2" x14ac:dyDescent="0.2">
      <c r="A789" s="18" t="s">
        <v>1157</v>
      </c>
      <c r="B789" s="18" t="s">
        <v>2849</v>
      </c>
    </row>
    <row r="790" spans="1:2" x14ac:dyDescent="0.2">
      <c r="A790" s="18" t="s">
        <v>1158</v>
      </c>
      <c r="B790" s="18" t="s">
        <v>2864</v>
      </c>
    </row>
    <row r="791" spans="1:2" x14ac:dyDescent="0.2">
      <c r="A791" s="18" t="s">
        <v>1159</v>
      </c>
      <c r="B791" s="18" t="s">
        <v>2852</v>
      </c>
    </row>
    <row r="792" spans="1:2" x14ac:dyDescent="0.2">
      <c r="A792" s="18" t="s">
        <v>1160</v>
      </c>
      <c r="B792" s="18" t="s">
        <v>2812</v>
      </c>
    </row>
    <row r="793" spans="1:2" x14ac:dyDescent="0.2">
      <c r="A793" s="18" t="s">
        <v>1161</v>
      </c>
      <c r="B793" s="18" t="s">
        <v>2800</v>
      </c>
    </row>
    <row r="794" spans="1:2" x14ac:dyDescent="0.2">
      <c r="A794" s="18" t="s">
        <v>1162</v>
      </c>
      <c r="B794" s="18" t="s">
        <v>2794</v>
      </c>
    </row>
    <row r="795" spans="1:2" x14ac:dyDescent="0.2">
      <c r="A795" s="18" t="s">
        <v>1163</v>
      </c>
      <c r="B795" s="18" t="s">
        <v>2782</v>
      </c>
    </row>
    <row r="796" spans="1:2" x14ac:dyDescent="0.2">
      <c r="A796" s="18" t="s">
        <v>1164</v>
      </c>
      <c r="B796" s="18" t="s">
        <v>2853</v>
      </c>
    </row>
    <row r="797" spans="1:2" x14ac:dyDescent="0.2">
      <c r="A797" s="18" t="s">
        <v>1165</v>
      </c>
      <c r="B797" s="18" t="s">
        <v>2860</v>
      </c>
    </row>
    <row r="798" spans="1:2" x14ac:dyDescent="0.2">
      <c r="A798" s="18" t="s">
        <v>1166</v>
      </c>
      <c r="B798" s="18" t="s">
        <v>2867</v>
      </c>
    </row>
    <row r="799" spans="1:2" x14ac:dyDescent="0.2">
      <c r="A799" s="18" t="s">
        <v>1167</v>
      </c>
      <c r="B799" s="18" t="s">
        <v>2795</v>
      </c>
    </row>
    <row r="800" spans="1:2" x14ac:dyDescent="0.2">
      <c r="A800" s="18" t="s">
        <v>1168</v>
      </c>
      <c r="B800" s="18" t="s">
        <v>2874</v>
      </c>
    </row>
    <row r="801" spans="1:2" x14ac:dyDescent="0.2">
      <c r="A801" s="18" t="s">
        <v>1169</v>
      </c>
      <c r="B801" s="18" t="s">
        <v>2861</v>
      </c>
    </row>
    <row r="802" spans="1:2" x14ac:dyDescent="0.2">
      <c r="A802" s="18" t="s">
        <v>1170</v>
      </c>
      <c r="B802" s="18" t="s">
        <v>2796</v>
      </c>
    </row>
    <row r="803" spans="1:2" x14ac:dyDescent="0.2">
      <c r="A803" s="18" t="s">
        <v>1171</v>
      </c>
      <c r="B803" s="18" t="s">
        <v>2862</v>
      </c>
    </row>
    <row r="804" spans="1:2" x14ac:dyDescent="0.2">
      <c r="A804" s="18" t="s">
        <v>1172</v>
      </c>
      <c r="B804" s="18" t="s">
        <v>2847</v>
      </c>
    </row>
    <row r="805" spans="1:2" x14ac:dyDescent="0.2">
      <c r="A805" s="18" t="s">
        <v>1173</v>
      </c>
      <c r="B805" s="18" t="s">
        <v>2850</v>
      </c>
    </row>
    <row r="806" spans="1:2" x14ac:dyDescent="0.2">
      <c r="A806" s="18" t="s">
        <v>1174</v>
      </c>
      <c r="B806" s="18" t="s">
        <v>2783</v>
      </c>
    </row>
    <row r="807" spans="1:2" x14ac:dyDescent="0.2">
      <c r="A807" s="18" t="s">
        <v>1175</v>
      </c>
      <c r="B807" s="18" t="s">
        <v>2863</v>
      </c>
    </row>
    <row r="808" spans="1:2" x14ac:dyDescent="0.2">
      <c r="A808" s="18" t="s">
        <v>1176</v>
      </c>
      <c r="B808" s="18" t="s">
        <v>2797</v>
      </c>
    </row>
    <row r="809" spans="1:2" x14ac:dyDescent="0.2">
      <c r="A809" s="18" t="s">
        <v>1177</v>
      </c>
      <c r="B809" s="18" t="s">
        <v>2820</v>
      </c>
    </row>
    <row r="810" spans="1:2" x14ac:dyDescent="0.2">
      <c r="A810" s="18" t="s">
        <v>1178</v>
      </c>
      <c r="B810" s="18" t="s">
        <v>2855</v>
      </c>
    </row>
    <row r="811" spans="1:2" x14ac:dyDescent="0.2">
      <c r="A811" s="18" t="s">
        <v>1179</v>
      </c>
      <c r="B811" s="18" t="s">
        <v>2854</v>
      </c>
    </row>
    <row r="812" spans="1:2" x14ac:dyDescent="0.2">
      <c r="A812" s="18" t="s">
        <v>1180</v>
      </c>
      <c r="B812" s="18" t="s">
        <v>2848</v>
      </c>
    </row>
    <row r="813" spans="1:2" x14ac:dyDescent="0.2">
      <c r="A813" s="18" t="s">
        <v>1181</v>
      </c>
      <c r="B813" s="18" t="s">
        <v>2813</v>
      </c>
    </row>
    <row r="814" spans="1:2" x14ac:dyDescent="0.2">
      <c r="A814" s="18" t="s">
        <v>1182</v>
      </c>
      <c r="B814" s="18" t="s">
        <v>2802</v>
      </c>
    </row>
    <row r="815" spans="1:2" x14ac:dyDescent="0.2">
      <c r="A815" s="18" t="s">
        <v>1183</v>
      </c>
      <c r="B815" s="18" t="s">
        <v>2814</v>
      </c>
    </row>
    <row r="816" spans="1:2" x14ac:dyDescent="0.2">
      <c r="A816" s="18" t="s">
        <v>1184</v>
      </c>
      <c r="B816" s="18" t="s">
        <v>2815</v>
      </c>
    </row>
    <row r="817" spans="1:2" x14ac:dyDescent="0.2">
      <c r="A817" s="18" t="s">
        <v>1185</v>
      </c>
      <c r="B817" s="18" t="s">
        <v>2856</v>
      </c>
    </row>
    <row r="818" spans="1:2" x14ac:dyDescent="0.2">
      <c r="A818" s="18" t="s">
        <v>1186</v>
      </c>
      <c r="B818" s="18" t="s">
        <v>2784</v>
      </c>
    </row>
    <row r="819" spans="1:2" x14ac:dyDescent="0.2">
      <c r="A819" s="18" t="s">
        <v>1187</v>
      </c>
      <c r="B819" s="18" t="s">
        <v>2437</v>
      </c>
    </row>
    <row r="820" spans="1:2" x14ac:dyDescent="0.2">
      <c r="A820" s="18" t="s">
        <v>1188</v>
      </c>
      <c r="B820" s="18" t="s">
        <v>2406</v>
      </c>
    </row>
    <row r="821" spans="1:2" x14ac:dyDescent="0.2">
      <c r="A821" s="18" t="s">
        <v>1189</v>
      </c>
      <c r="B821" s="18" t="s">
        <v>2442</v>
      </c>
    </row>
    <row r="822" spans="1:2" x14ac:dyDescent="0.2">
      <c r="A822" s="18" t="s">
        <v>1190</v>
      </c>
      <c r="B822" s="18" t="s">
        <v>2404</v>
      </c>
    </row>
    <row r="823" spans="1:2" x14ac:dyDescent="0.2">
      <c r="A823" s="18" t="s">
        <v>1191</v>
      </c>
      <c r="B823" s="18" t="s">
        <v>2394</v>
      </c>
    </row>
    <row r="824" spans="1:2" x14ac:dyDescent="0.2">
      <c r="A824" s="18" t="s">
        <v>1192</v>
      </c>
      <c r="B824" s="18" t="s">
        <v>2443</v>
      </c>
    </row>
    <row r="825" spans="1:2" x14ac:dyDescent="0.2">
      <c r="A825" s="18" t="s">
        <v>1193</v>
      </c>
      <c r="B825" s="18" t="s">
        <v>2444</v>
      </c>
    </row>
    <row r="826" spans="1:2" x14ac:dyDescent="0.2">
      <c r="A826" s="18" t="s">
        <v>1194</v>
      </c>
      <c r="B826" s="18" t="s">
        <v>2420</v>
      </c>
    </row>
    <row r="827" spans="1:2" x14ac:dyDescent="0.2">
      <c r="A827" s="18" t="s">
        <v>1195</v>
      </c>
      <c r="B827" s="18" t="s">
        <v>2421</v>
      </c>
    </row>
    <row r="828" spans="1:2" x14ac:dyDescent="0.2">
      <c r="A828" s="18" t="s">
        <v>1196</v>
      </c>
      <c r="B828" s="18" t="s">
        <v>2401</v>
      </c>
    </row>
    <row r="829" spans="1:2" x14ac:dyDescent="0.2">
      <c r="A829" s="18" t="s">
        <v>1197</v>
      </c>
      <c r="B829" s="18" t="s">
        <v>2403</v>
      </c>
    </row>
    <row r="830" spans="1:2" x14ac:dyDescent="0.2">
      <c r="A830" s="18" t="s">
        <v>1198</v>
      </c>
      <c r="B830" s="18" t="s">
        <v>2445</v>
      </c>
    </row>
    <row r="831" spans="1:2" x14ac:dyDescent="0.2">
      <c r="A831" s="18" t="s">
        <v>1199</v>
      </c>
      <c r="B831" s="18" t="s">
        <v>2446</v>
      </c>
    </row>
    <row r="832" spans="1:2" x14ac:dyDescent="0.2">
      <c r="A832" s="18" t="s">
        <v>1200</v>
      </c>
      <c r="B832" s="18" t="s">
        <v>2447</v>
      </c>
    </row>
    <row r="833" spans="1:2" x14ac:dyDescent="0.2">
      <c r="A833" s="18" t="s">
        <v>1201</v>
      </c>
      <c r="B833" s="18" t="s">
        <v>2448</v>
      </c>
    </row>
    <row r="834" spans="1:2" x14ac:dyDescent="0.2">
      <c r="A834" s="18" t="s">
        <v>1202</v>
      </c>
      <c r="B834" s="18" t="s">
        <v>2390</v>
      </c>
    </row>
    <row r="835" spans="1:2" x14ac:dyDescent="0.2">
      <c r="A835" s="18" t="s">
        <v>1203</v>
      </c>
      <c r="B835" s="18" t="s">
        <v>2432</v>
      </c>
    </row>
    <row r="836" spans="1:2" x14ac:dyDescent="0.2">
      <c r="A836" s="18" t="s">
        <v>1204</v>
      </c>
      <c r="B836" s="18" t="s">
        <v>2449</v>
      </c>
    </row>
    <row r="837" spans="1:2" x14ac:dyDescent="0.2">
      <c r="A837" s="18" t="s">
        <v>1205</v>
      </c>
      <c r="B837" s="18" t="s">
        <v>2428</v>
      </c>
    </row>
    <row r="838" spans="1:2" x14ac:dyDescent="0.2">
      <c r="A838" s="18" t="s">
        <v>1206</v>
      </c>
      <c r="B838" s="18" t="s">
        <v>2424</v>
      </c>
    </row>
    <row r="839" spans="1:2" x14ac:dyDescent="0.2">
      <c r="A839" s="18" t="s">
        <v>1207</v>
      </c>
      <c r="B839" s="18" t="s">
        <v>2391</v>
      </c>
    </row>
    <row r="840" spans="1:2" x14ac:dyDescent="0.2">
      <c r="A840" s="18" t="s">
        <v>1208</v>
      </c>
      <c r="B840" s="18" t="s">
        <v>2451</v>
      </c>
    </row>
    <row r="841" spans="1:2" x14ac:dyDescent="0.2">
      <c r="A841" s="18" t="s">
        <v>1209</v>
      </c>
      <c r="B841" s="18" t="s">
        <v>2414</v>
      </c>
    </row>
    <row r="842" spans="1:2" x14ac:dyDescent="0.2">
      <c r="A842" s="18" t="s">
        <v>1210</v>
      </c>
      <c r="B842" s="18" t="s">
        <v>2430</v>
      </c>
    </row>
    <row r="843" spans="1:2" x14ac:dyDescent="0.2">
      <c r="A843" s="18" t="s">
        <v>1211</v>
      </c>
      <c r="B843" s="18" t="s">
        <v>2450</v>
      </c>
    </row>
    <row r="844" spans="1:2" x14ac:dyDescent="0.2">
      <c r="A844" s="18" t="s">
        <v>1212</v>
      </c>
      <c r="B844" s="18" t="s">
        <v>2411</v>
      </c>
    </row>
    <row r="845" spans="1:2" x14ac:dyDescent="0.2">
      <c r="A845" s="18" t="s">
        <v>1213</v>
      </c>
      <c r="B845" s="18" t="s">
        <v>2392</v>
      </c>
    </row>
    <row r="846" spans="1:2" x14ac:dyDescent="0.2">
      <c r="A846" s="18" t="s">
        <v>1214</v>
      </c>
      <c r="B846" s="18" t="s">
        <v>2452</v>
      </c>
    </row>
    <row r="847" spans="1:2" x14ac:dyDescent="0.2">
      <c r="A847" s="18" t="s">
        <v>1215</v>
      </c>
      <c r="B847" s="18" t="s">
        <v>2422</v>
      </c>
    </row>
    <row r="848" spans="1:2" x14ac:dyDescent="0.2">
      <c r="A848" s="18" t="s">
        <v>1216</v>
      </c>
      <c r="B848" s="18" t="s">
        <v>2412</v>
      </c>
    </row>
    <row r="849" spans="1:2" x14ac:dyDescent="0.2">
      <c r="A849" s="18" t="s">
        <v>1217</v>
      </c>
      <c r="B849" s="18" t="s">
        <v>2436</v>
      </c>
    </row>
    <row r="850" spans="1:2" x14ac:dyDescent="0.2">
      <c r="A850" s="18" t="s">
        <v>1218</v>
      </c>
      <c r="B850" s="18" t="s">
        <v>2400</v>
      </c>
    </row>
    <row r="851" spans="1:2" x14ac:dyDescent="0.2">
      <c r="A851" s="18" t="s">
        <v>1219</v>
      </c>
      <c r="B851" s="18" t="s">
        <v>2399</v>
      </c>
    </row>
    <row r="852" spans="1:2" x14ac:dyDescent="0.2">
      <c r="A852" s="18" t="s">
        <v>1220</v>
      </c>
      <c r="B852" s="18" t="s">
        <v>2425</v>
      </c>
    </row>
    <row r="853" spans="1:2" x14ac:dyDescent="0.2">
      <c r="A853" s="18" t="s">
        <v>1221</v>
      </c>
      <c r="B853" s="18" t="s">
        <v>2440</v>
      </c>
    </row>
    <row r="854" spans="1:2" x14ac:dyDescent="0.2">
      <c r="A854" s="18" t="s">
        <v>1222</v>
      </c>
      <c r="B854" s="18" t="s">
        <v>2441</v>
      </c>
    </row>
    <row r="855" spans="1:2" x14ac:dyDescent="0.2">
      <c r="A855" s="18" t="s">
        <v>1223</v>
      </c>
      <c r="B855" s="18" t="s">
        <v>2413</v>
      </c>
    </row>
    <row r="856" spans="1:2" x14ac:dyDescent="0.2">
      <c r="A856" s="18" t="s">
        <v>1224</v>
      </c>
      <c r="B856" s="18" t="s">
        <v>2393</v>
      </c>
    </row>
    <row r="857" spans="1:2" x14ac:dyDescent="0.2">
      <c r="A857" s="18" t="s">
        <v>1225</v>
      </c>
      <c r="B857" s="18" t="s">
        <v>2417</v>
      </c>
    </row>
    <row r="858" spans="1:2" x14ac:dyDescent="0.2">
      <c r="A858" s="18" t="s">
        <v>1226</v>
      </c>
      <c r="B858" s="18" t="s">
        <v>2438</v>
      </c>
    </row>
    <row r="859" spans="1:2" x14ac:dyDescent="0.2">
      <c r="A859" s="18" t="s">
        <v>1227</v>
      </c>
      <c r="B859" s="18" t="s">
        <v>2419</v>
      </c>
    </row>
    <row r="860" spans="1:2" x14ac:dyDescent="0.2">
      <c r="A860" s="18" t="s">
        <v>1228</v>
      </c>
      <c r="B860" s="18" t="s">
        <v>2418</v>
      </c>
    </row>
    <row r="861" spans="1:2" x14ac:dyDescent="0.2">
      <c r="A861" s="18" t="s">
        <v>1229</v>
      </c>
      <c r="B861" s="18" t="s">
        <v>2429</v>
      </c>
    </row>
    <row r="862" spans="1:2" x14ac:dyDescent="0.2">
      <c r="A862" s="18" t="s">
        <v>1230</v>
      </c>
      <c r="B862" s="18" t="s">
        <v>2408</v>
      </c>
    </row>
    <row r="863" spans="1:2" x14ac:dyDescent="0.2">
      <c r="A863" s="18" t="s">
        <v>1231</v>
      </c>
      <c r="B863" s="18" t="s">
        <v>2407</v>
      </c>
    </row>
    <row r="864" spans="1:2" x14ac:dyDescent="0.2">
      <c r="A864" s="18" t="s">
        <v>1232</v>
      </c>
      <c r="B864" s="18" t="s">
        <v>2454</v>
      </c>
    </row>
    <row r="865" spans="1:2" x14ac:dyDescent="0.2">
      <c r="A865" s="18" t="s">
        <v>1233</v>
      </c>
      <c r="B865" s="18" t="s">
        <v>2389</v>
      </c>
    </row>
    <row r="866" spans="1:2" x14ac:dyDescent="0.2">
      <c r="A866" s="18" t="s">
        <v>1234</v>
      </c>
      <c r="B866" s="18" t="s">
        <v>2398</v>
      </c>
    </row>
    <row r="867" spans="1:2" x14ac:dyDescent="0.2">
      <c r="A867" s="18" t="s">
        <v>1235</v>
      </c>
      <c r="B867" s="18" t="s">
        <v>2415</v>
      </c>
    </row>
    <row r="868" spans="1:2" x14ac:dyDescent="0.2">
      <c r="A868" s="18" t="s">
        <v>1236</v>
      </c>
      <c r="B868" s="18" t="s">
        <v>2439</v>
      </c>
    </row>
    <row r="869" spans="1:2" x14ac:dyDescent="0.2">
      <c r="A869" s="18" t="s">
        <v>1237</v>
      </c>
      <c r="B869" s="18" t="s">
        <v>2455</v>
      </c>
    </row>
    <row r="870" spans="1:2" x14ac:dyDescent="0.2">
      <c r="A870" s="18" t="s">
        <v>1238</v>
      </c>
      <c r="B870" s="18" t="s">
        <v>2456</v>
      </c>
    </row>
    <row r="871" spans="1:2" x14ac:dyDescent="0.2">
      <c r="A871" s="18" t="s">
        <v>1239</v>
      </c>
      <c r="B871" s="18" t="s">
        <v>2416</v>
      </c>
    </row>
    <row r="872" spans="1:2" x14ac:dyDescent="0.2">
      <c r="A872" s="18" t="s">
        <v>1240</v>
      </c>
      <c r="B872" s="18" t="s">
        <v>2434</v>
      </c>
    </row>
    <row r="873" spans="1:2" x14ac:dyDescent="0.2">
      <c r="A873" s="18" t="s">
        <v>1241</v>
      </c>
      <c r="B873" s="18" t="s">
        <v>2453</v>
      </c>
    </row>
    <row r="874" spans="1:2" x14ac:dyDescent="0.2">
      <c r="A874" s="18" t="s">
        <v>1242</v>
      </c>
      <c r="B874" s="18" t="s">
        <v>2435</v>
      </c>
    </row>
    <row r="875" spans="1:2" x14ac:dyDescent="0.2">
      <c r="A875" s="18" t="s">
        <v>1243</v>
      </c>
      <c r="B875" s="18" t="s">
        <v>2409</v>
      </c>
    </row>
    <row r="876" spans="1:2" x14ac:dyDescent="0.2">
      <c r="A876" s="18" t="s">
        <v>1244</v>
      </c>
      <c r="B876" s="18" t="s">
        <v>2426</v>
      </c>
    </row>
    <row r="877" spans="1:2" x14ac:dyDescent="0.2">
      <c r="A877" s="18" t="s">
        <v>1245</v>
      </c>
      <c r="B877" s="18" t="s">
        <v>2433</v>
      </c>
    </row>
    <row r="878" spans="1:2" x14ac:dyDescent="0.2">
      <c r="A878" s="18" t="s">
        <v>1246</v>
      </c>
      <c r="B878" s="18" t="s">
        <v>2395</v>
      </c>
    </row>
    <row r="879" spans="1:2" x14ac:dyDescent="0.2">
      <c r="A879" s="18" t="s">
        <v>1247</v>
      </c>
      <c r="B879" s="18" t="s">
        <v>2396</v>
      </c>
    </row>
    <row r="880" spans="1:2" x14ac:dyDescent="0.2">
      <c r="A880" s="18" t="s">
        <v>1248</v>
      </c>
      <c r="B880" s="18" t="s">
        <v>2402</v>
      </c>
    </row>
    <row r="881" spans="1:2" x14ac:dyDescent="0.2">
      <c r="A881" s="18" t="s">
        <v>1249</v>
      </c>
      <c r="B881" s="18" t="s">
        <v>2410</v>
      </c>
    </row>
    <row r="882" spans="1:2" x14ac:dyDescent="0.2">
      <c r="A882" s="18" t="s">
        <v>1250</v>
      </c>
      <c r="B882" s="18" t="s">
        <v>2431</v>
      </c>
    </row>
    <row r="883" spans="1:2" x14ac:dyDescent="0.2">
      <c r="A883" s="18" t="s">
        <v>1251</v>
      </c>
      <c r="B883" s="18" t="s">
        <v>2405</v>
      </c>
    </row>
    <row r="884" spans="1:2" x14ac:dyDescent="0.2">
      <c r="A884" s="18" t="s">
        <v>1252</v>
      </c>
      <c r="B884" s="18" t="s">
        <v>2427</v>
      </c>
    </row>
    <row r="885" spans="1:2" x14ac:dyDescent="0.2">
      <c r="A885" s="18" t="s">
        <v>1253</v>
      </c>
      <c r="B885" s="18" t="s">
        <v>2388</v>
      </c>
    </row>
    <row r="886" spans="1:2" x14ac:dyDescent="0.2">
      <c r="A886" s="18" t="s">
        <v>1254</v>
      </c>
      <c r="B886" s="18" t="s">
        <v>2423</v>
      </c>
    </row>
    <row r="887" spans="1:2" x14ac:dyDescent="0.2">
      <c r="A887" s="18" t="s">
        <v>1255</v>
      </c>
      <c r="B887" s="18" t="s">
        <v>2397</v>
      </c>
    </row>
    <row r="888" spans="1:2" x14ac:dyDescent="0.2">
      <c r="A888" s="18" t="s">
        <v>1256</v>
      </c>
      <c r="B888" s="18" t="s">
        <v>2825</v>
      </c>
    </row>
    <row r="889" spans="1:2" x14ac:dyDescent="0.2">
      <c r="A889" s="18" t="s">
        <v>1257</v>
      </c>
      <c r="B889" s="18" t="s">
        <v>2903</v>
      </c>
    </row>
    <row r="890" spans="1:2" x14ac:dyDescent="0.2">
      <c r="A890" s="18" t="s">
        <v>1258</v>
      </c>
      <c r="B890" s="18" t="s">
        <v>2902</v>
      </c>
    </row>
    <row r="891" spans="1:2" x14ac:dyDescent="0.2">
      <c r="A891" s="18" t="s">
        <v>1259</v>
      </c>
      <c r="B891" s="18" t="s">
        <v>2904</v>
      </c>
    </row>
    <row r="892" spans="1:2" x14ac:dyDescent="0.2">
      <c r="A892" s="18" t="s">
        <v>1260</v>
      </c>
      <c r="B892" s="18" t="s">
        <v>2826</v>
      </c>
    </row>
    <row r="893" spans="1:2" x14ac:dyDescent="0.2">
      <c r="A893" s="18" t="s">
        <v>1261</v>
      </c>
      <c r="B893" s="18" t="s">
        <v>2843</v>
      </c>
    </row>
    <row r="894" spans="1:2" x14ac:dyDescent="0.2">
      <c r="A894" s="18" t="s">
        <v>1262</v>
      </c>
      <c r="B894" s="18" t="s">
        <v>2836</v>
      </c>
    </row>
    <row r="895" spans="1:2" x14ac:dyDescent="0.2">
      <c r="A895" s="18" t="s">
        <v>1263</v>
      </c>
      <c r="B895" s="18" t="s">
        <v>2830</v>
      </c>
    </row>
    <row r="896" spans="1:2" x14ac:dyDescent="0.2">
      <c r="A896" s="18" t="s">
        <v>1264</v>
      </c>
      <c r="B896" s="18" t="s">
        <v>2827</v>
      </c>
    </row>
    <row r="897" spans="1:2" x14ac:dyDescent="0.2">
      <c r="A897" s="18" t="s">
        <v>1265</v>
      </c>
      <c r="B897" s="18" t="s">
        <v>2835</v>
      </c>
    </row>
    <row r="898" spans="1:2" x14ac:dyDescent="0.2">
      <c r="A898" s="18" t="s">
        <v>1266</v>
      </c>
      <c r="B898" s="18" t="s">
        <v>2831</v>
      </c>
    </row>
    <row r="899" spans="1:2" x14ac:dyDescent="0.2">
      <c r="A899" s="18" t="s">
        <v>1267</v>
      </c>
      <c r="B899" s="18" t="s">
        <v>2838</v>
      </c>
    </row>
    <row r="900" spans="1:2" x14ac:dyDescent="0.2">
      <c r="A900" s="18" t="s">
        <v>1268</v>
      </c>
      <c r="B900" s="18" t="s">
        <v>2840</v>
      </c>
    </row>
    <row r="901" spans="1:2" x14ac:dyDescent="0.2">
      <c r="A901" s="18" t="s">
        <v>1269</v>
      </c>
      <c r="B901" s="18" t="s">
        <v>2832</v>
      </c>
    </row>
    <row r="902" spans="1:2" x14ac:dyDescent="0.2">
      <c r="A902" s="18" t="s">
        <v>1270</v>
      </c>
      <c r="B902" s="18" t="s">
        <v>2841</v>
      </c>
    </row>
    <row r="903" spans="1:2" x14ac:dyDescent="0.2">
      <c r="A903" s="18" t="s">
        <v>1271</v>
      </c>
      <c r="B903" s="18" t="s">
        <v>2829</v>
      </c>
    </row>
    <row r="904" spans="1:2" x14ac:dyDescent="0.2">
      <c r="A904" s="18" t="s">
        <v>1272</v>
      </c>
      <c r="B904" s="18" t="s">
        <v>2828</v>
      </c>
    </row>
    <row r="905" spans="1:2" x14ac:dyDescent="0.2">
      <c r="A905" s="18" t="s">
        <v>1273</v>
      </c>
      <c r="B905" s="18" t="s">
        <v>2839</v>
      </c>
    </row>
    <row r="906" spans="1:2" x14ac:dyDescent="0.2">
      <c r="A906" s="18" t="s">
        <v>1274</v>
      </c>
      <c r="B906" s="18" t="s">
        <v>2834</v>
      </c>
    </row>
    <row r="907" spans="1:2" x14ac:dyDescent="0.2">
      <c r="A907" s="18" t="s">
        <v>1275</v>
      </c>
      <c r="B907" s="18" t="s">
        <v>2833</v>
      </c>
    </row>
    <row r="908" spans="1:2" x14ac:dyDescent="0.2">
      <c r="A908" s="18" t="s">
        <v>1276</v>
      </c>
      <c r="B908" s="18" t="s">
        <v>2837</v>
      </c>
    </row>
    <row r="909" spans="1:2" x14ac:dyDescent="0.2">
      <c r="A909" s="18" t="s">
        <v>1277</v>
      </c>
      <c r="B909" s="18" t="s">
        <v>2842</v>
      </c>
    </row>
    <row r="910" spans="1:2" x14ac:dyDescent="0.2">
      <c r="A910" s="18" t="s">
        <v>1278</v>
      </c>
      <c r="B910" s="18" t="s">
        <v>3523</v>
      </c>
    </row>
    <row r="911" spans="1:2" x14ac:dyDescent="0.2">
      <c r="A911" s="18" t="s">
        <v>1279</v>
      </c>
      <c r="B911" s="18" t="s">
        <v>3540</v>
      </c>
    </row>
    <row r="912" spans="1:2" x14ac:dyDescent="0.2">
      <c r="A912" s="18" t="s">
        <v>1280</v>
      </c>
      <c r="B912" s="18" t="s">
        <v>3541</v>
      </c>
    </row>
    <row r="913" spans="1:2" x14ac:dyDescent="0.2">
      <c r="A913" s="18" t="s">
        <v>1281</v>
      </c>
      <c r="B913" s="18" t="s">
        <v>3587</v>
      </c>
    </row>
    <row r="914" spans="1:2" x14ac:dyDescent="0.2">
      <c r="A914" s="18" t="s">
        <v>1282</v>
      </c>
      <c r="B914" s="18" t="s">
        <v>3524</v>
      </c>
    </row>
    <row r="915" spans="1:2" x14ac:dyDescent="0.2">
      <c r="A915" s="18" t="s">
        <v>1283</v>
      </c>
      <c r="B915" s="18" t="s">
        <v>3405</v>
      </c>
    </row>
    <row r="916" spans="1:2" x14ac:dyDescent="0.2">
      <c r="A916" s="18" t="s">
        <v>1284</v>
      </c>
      <c r="B916" s="18" t="s">
        <v>2822</v>
      </c>
    </row>
    <row r="917" spans="1:2" x14ac:dyDescent="0.2">
      <c r="A917" s="18" t="s">
        <v>1285</v>
      </c>
      <c r="B917" s="18" t="s">
        <v>3570</v>
      </c>
    </row>
    <row r="918" spans="1:2" x14ac:dyDescent="0.2">
      <c r="A918" s="18" t="s">
        <v>1286</v>
      </c>
      <c r="B918" s="18" t="s">
        <v>3401</v>
      </c>
    </row>
    <row r="919" spans="1:2" x14ac:dyDescent="0.2">
      <c r="A919" s="18" t="s">
        <v>1287</v>
      </c>
      <c r="B919" s="18" t="s">
        <v>3554</v>
      </c>
    </row>
    <row r="920" spans="1:2" x14ac:dyDescent="0.2">
      <c r="A920" s="18" t="s">
        <v>1288</v>
      </c>
      <c r="B920" s="18" t="s">
        <v>3539</v>
      </c>
    </row>
    <row r="921" spans="1:2" x14ac:dyDescent="0.2">
      <c r="A921" s="18" t="s">
        <v>1289</v>
      </c>
      <c r="B921" s="18" t="s">
        <v>3614</v>
      </c>
    </row>
    <row r="922" spans="1:2" x14ac:dyDescent="0.2">
      <c r="A922" s="18" t="s">
        <v>1290</v>
      </c>
      <c r="B922" s="18" t="s">
        <v>3605</v>
      </c>
    </row>
    <row r="923" spans="1:2" x14ac:dyDescent="0.2">
      <c r="A923" s="18" t="s">
        <v>1291</v>
      </c>
      <c r="B923" s="18" t="s">
        <v>3637</v>
      </c>
    </row>
    <row r="924" spans="1:2" x14ac:dyDescent="0.2">
      <c r="A924" s="18" t="s">
        <v>1292</v>
      </c>
      <c r="B924" s="18" t="s">
        <v>3522</v>
      </c>
    </row>
    <row r="925" spans="1:2" x14ac:dyDescent="0.2">
      <c r="A925" s="18" t="s">
        <v>1293</v>
      </c>
      <c r="B925" s="18" t="s">
        <v>3629</v>
      </c>
    </row>
    <row r="926" spans="1:2" x14ac:dyDescent="0.2">
      <c r="A926" s="18" t="s">
        <v>1294</v>
      </c>
      <c r="B926" s="18" t="s">
        <v>3638</v>
      </c>
    </row>
    <row r="927" spans="1:2" x14ac:dyDescent="0.2">
      <c r="A927" s="18" t="s">
        <v>1295</v>
      </c>
      <c r="B927" s="18" t="s">
        <v>3639</v>
      </c>
    </row>
    <row r="928" spans="1:2" x14ac:dyDescent="0.2">
      <c r="A928" s="18" t="s">
        <v>1296</v>
      </c>
      <c r="B928" s="18" t="s">
        <v>3573</v>
      </c>
    </row>
    <row r="929" spans="1:2" x14ac:dyDescent="0.2">
      <c r="A929" s="18" t="s">
        <v>1297</v>
      </c>
      <c r="B929" s="18" t="s">
        <v>3361</v>
      </c>
    </row>
    <row r="930" spans="1:2" x14ac:dyDescent="0.2">
      <c r="A930" s="18" t="s">
        <v>1298</v>
      </c>
      <c r="B930" s="18" t="s">
        <v>3337</v>
      </c>
    </row>
    <row r="931" spans="1:2" x14ac:dyDescent="0.2">
      <c r="A931" s="18" t="s">
        <v>1299</v>
      </c>
      <c r="B931" s="18" t="s">
        <v>3610</v>
      </c>
    </row>
    <row r="932" spans="1:2" x14ac:dyDescent="0.2">
      <c r="A932" s="18" t="s">
        <v>1300</v>
      </c>
      <c r="B932" s="18" t="s">
        <v>3535</v>
      </c>
    </row>
    <row r="933" spans="1:2" x14ac:dyDescent="0.2">
      <c r="A933" s="18" t="s">
        <v>1301</v>
      </c>
      <c r="B933" s="18" t="s">
        <v>3612</v>
      </c>
    </row>
    <row r="934" spans="1:2" x14ac:dyDescent="0.2">
      <c r="A934" s="18" t="s">
        <v>1302</v>
      </c>
      <c r="B934" s="18" t="s">
        <v>3618</v>
      </c>
    </row>
    <row r="935" spans="1:2" x14ac:dyDescent="0.2">
      <c r="A935" s="18" t="s">
        <v>1303</v>
      </c>
      <c r="B935" s="18" t="s">
        <v>3607</v>
      </c>
    </row>
    <row r="936" spans="1:2" x14ac:dyDescent="0.2">
      <c r="A936" s="18" t="s">
        <v>1304</v>
      </c>
      <c r="B936" s="18" t="s">
        <v>3597</v>
      </c>
    </row>
    <row r="937" spans="1:2" x14ac:dyDescent="0.2">
      <c r="A937" s="18" t="s">
        <v>1305</v>
      </c>
      <c r="B937" s="18" t="s">
        <v>3586</v>
      </c>
    </row>
    <row r="938" spans="1:2" x14ac:dyDescent="0.2">
      <c r="A938" s="18" t="s">
        <v>1306</v>
      </c>
      <c r="B938" s="18" t="s">
        <v>3230</v>
      </c>
    </row>
    <row r="939" spans="1:2" x14ac:dyDescent="0.2">
      <c r="A939" s="18" t="s">
        <v>1307</v>
      </c>
      <c r="B939" s="18" t="s">
        <v>3484</v>
      </c>
    </row>
    <row r="940" spans="1:2" x14ac:dyDescent="0.2">
      <c r="A940" s="18" t="s">
        <v>1308</v>
      </c>
      <c r="B940" s="18" t="s">
        <v>3558</v>
      </c>
    </row>
    <row r="941" spans="1:2" x14ac:dyDescent="0.2">
      <c r="A941" s="18" t="s">
        <v>1309</v>
      </c>
      <c r="B941" s="18" t="s">
        <v>3362</v>
      </c>
    </row>
    <row r="942" spans="1:2" x14ac:dyDescent="0.2">
      <c r="A942" s="18" t="s">
        <v>1310</v>
      </c>
      <c r="B942" s="18" t="s">
        <v>3630</v>
      </c>
    </row>
    <row r="943" spans="1:2" x14ac:dyDescent="0.2">
      <c r="A943" s="18" t="s">
        <v>1311</v>
      </c>
      <c r="B943" s="18" t="s">
        <v>3571</v>
      </c>
    </row>
    <row r="944" spans="1:2" x14ac:dyDescent="0.2">
      <c r="A944" s="18" t="s">
        <v>1312</v>
      </c>
      <c r="B944" s="18" t="s">
        <v>3574</v>
      </c>
    </row>
    <row r="945" spans="1:2" x14ac:dyDescent="0.2">
      <c r="A945" s="18" t="s">
        <v>1313</v>
      </c>
      <c r="B945" s="18" t="s">
        <v>3572</v>
      </c>
    </row>
    <row r="946" spans="1:2" x14ac:dyDescent="0.2">
      <c r="A946" s="18" t="s">
        <v>1314</v>
      </c>
      <c r="B946" s="18" t="s">
        <v>3518</v>
      </c>
    </row>
    <row r="947" spans="1:2" x14ac:dyDescent="0.2">
      <c r="A947" s="18" t="s">
        <v>1315</v>
      </c>
      <c r="B947" s="18" t="s">
        <v>3371</v>
      </c>
    </row>
    <row r="948" spans="1:2" x14ac:dyDescent="0.2">
      <c r="A948" s="18" t="s">
        <v>1316</v>
      </c>
      <c r="B948" s="18" t="s">
        <v>3367</v>
      </c>
    </row>
    <row r="949" spans="1:2" x14ac:dyDescent="0.2">
      <c r="A949" s="18" t="s">
        <v>1317</v>
      </c>
      <c r="B949" s="18" t="s">
        <v>2608</v>
      </c>
    </row>
    <row r="950" spans="1:2" x14ac:dyDescent="0.2">
      <c r="A950" s="18" t="s">
        <v>1318</v>
      </c>
      <c r="B950" s="18" t="s">
        <v>3598</v>
      </c>
    </row>
    <row r="951" spans="1:2" x14ac:dyDescent="0.2">
      <c r="A951" s="18" t="s">
        <v>1319</v>
      </c>
      <c r="B951" s="18" t="s">
        <v>3599</v>
      </c>
    </row>
    <row r="952" spans="1:2" x14ac:dyDescent="0.2">
      <c r="A952" s="18" t="s">
        <v>1320</v>
      </c>
      <c r="B952" s="18" t="s">
        <v>3648</v>
      </c>
    </row>
    <row r="953" spans="1:2" x14ac:dyDescent="0.2">
      <c r="A953" s="18" t="s">
        <v>1321</v>
      </c>
      <c r="B953" s="18" t="s">
        <v>3563</v>
      </c>
    </row>
    <row r="954" spans="1:2" x14ac:dyDescent="0.2">
      <c r="A954" s="18" t="s">
        <v>1322</v>
      </c>
      <c r="B954" s="18" t="s">
        <v>3617</v>
      </c>
    </row>
    <row r="955" spans="1:2" x14ac:dyDescent="0.2">
      <c r="A955" s="18" t="s">
        <v>1323</v>
      </c>
      <c r="B955" s="18" t="s">
        <v>3516</v>
      </c>
    </row>
    <row r="956" spans="1:2" x14ac:dyDescent="0.2">
      <c r="A956" s="18" t="s">
        <v>1324</v>
      </c>
      <c r="B956" s="18" t="s">
        <v>3515</v>
      </c>
    </row>
    <row r="957" spans="1:2" x14ac:dyDescent="0.2">
      <c r="A957" s="18" t="s">
        <v>1325</v>
      </c>
      <c r="B957" s="18" t="s">
        <v>3402</v>
      </c>
    </row>
    <row r="958" spans="1:2" x14ac:dyDescent="0.2">
      <c r="A958" s="18" t="s">
        <v>1326</v>
      </c>
      <c r="B958" s="18" t="s">
        <v>3626</v>
      </c>
    </row>
    <row r="959" spans="1:2" x14ac:dyDescent="0.2">
      <c r="A959" s="18" t="s">
        <v>1327</v>
      </c>
      <c r="B959" s="18" t="s">
        <v>3602</v>
      </c>
    </row>
    <row r="960" spans="1:2" x14ac:dyDescent="0.2">
      <c r="A960" s="18" t="s">
        <v>1328</v>
      </c>
      <c r="B960" s="18" t="s">
        <v>3588</v>
      </c>
    </row>
    <row r="961" spans="1:2" x14ac:dyDescent="0.2">
      <c r="A961" s="18" t="s">
        <v>1329</v>
      </c>
      <c r="B961" s="18" t="s">
        <v>3595</v>
      </c>
    </row>
    <row r="962" spans="1:2" x14ac:dyDescent="0.2">
      <c r="A962" s="18" t="s">
        <v>1330</v>
      </c>
      <c r="B962" s="18" t="s">
        <v>3594</v>
      </c>
    </row>
    <row r="963" spans="1:2" x14ac:dyDescent="0.2">
      <c r="A963" s="18" t="s">
        <v>1331</v>
      </c>
      <c r="B963" s="18" t="s">
        <v>3480</v>
      </c>
    </row>
    <row r="964" spans="1:2" x14ac:dyDescent="0.2">
      <c r="A964" s="18" t="s">
        <v>1332</v>
      </c>
      <c r="B964" s="18" t="s">
        <v>3403</v>
      </c>
    </row>
    <row r="965" spans="1:2" x14ac:dyDescent="0.2">
      <c r="A965" s="18" t="s">
        <v>1333</v>
      </c>
      <c r="B965" s="18" t="s">
        <v>3483</v>
      </c>
    </row>
    <row r="966" spans="1:2" x14ac:dyDescent="0.2">
      <c r="A966" s="18" t="s">
        <v>1334</v>
      </c>
      <c r="B966" s="18" t="s">
        <v>3621</v>
      </c>
    </row>
    <row r="967" spans="1:2" x14ac:dyDescent="0.2">
      <c r="A967" s="18" t="s">
        <v>1335</v>
      </c>
      <c r="B967" s="18" t="s">
        <v>3046</v>
      </c>
    </row>
    <row r="968" spans="1:2" x14ac:dyDescent="0.2">
      <c r="A968" s="18" t="s">
        <v>1336</v>
      </c>
      <c r="B968" s="18" t="s">
        <v>3601</v>
      </c>
    </row>
    <row r="969" spans="1:2" x14ac:dyDescent="0.2">
      <c r="A969" s="18" t="s">
        <v>1337</v>
      </c>
      <c r="B969" s="18" t="s">
        <v>3600</v>
      </c>
    </row>
    <row r="970" spans="1:2" x14ac:dyDescent="0.2">
      <c r="A970" s="18" t="s">
        <v>1338</v>
      </c>
      <c r="B970" s="18" t="s">
        <v>3647</v>
      </c>
    </row>
    <row r="971" spans="1:2" x14ac:dyDescent="0.2">
      <c r="A971" s="18" t="s">
        <v>1339</v>
      </c>
      <c r="B971" s="18" t="s">
        <v>3631</v>
      </c>
    </row>
    <row r="972" spans="1:2" x14ac:dyDescent="0.2">
      <c r="A972" s="18" t="s">
        <v>1340</v>
      </c>
      <c r="B972" s="18" t="s">
        <v>3585</v>
      </c>
    </row>
    <row r="973" spans="1:2" x14ac:dyDescent="0.2">
      <c r="A973" s="18" t="s">
        <v>1341</v>
      </c>
      <c r="B973" s="18" t="s">
        <v>3043</v>
      </c>
    </row>
    <row r="974" spans="1:2" x14ac:dyDescent="0.2">
      <c r="A974" s="18" t="s">
        <v>1342</v>
      </c>
      <c r="B974" s="18" t="s">
        <v>3514</v>
      </c>
    </row>
    <row r="975" spans="1:2" x14ac:dyDescent="0.2">
      <c r="A975" s="18" t="s">
        <v>1343</v>
      </c>
      <c r="B975" s="18" t="s">
        <v>3404</v>
      </c>
    </row>
    <row r="976" spans="1:2" x14ac:dyDescent="0.2">
      <c r="A976" s="18" t="s">
        <v>1344</v>
      </c>
      <c r="B976" s="18" t="s">
        <v>3555</v>
      </c>
    </row>
    <row r="977" spans="1:2" x14ac:dyDescent="0.2">
      <c r="A977" s="18" t="s">
        <v>1345</v>
      </c>
      <c r="B977" s="18" t="s">
        <v>3561</v>
      </c>
    </row>
    <row r="978" spans="1:2" x14ac:dyDescent="0.2">
      <c r="A978" s="18" t="s">
        <v>1346</v>
      </c>
      <c r="B978" s="18" t="s">
        <v>3624</v>
      </c>
    </row>
    <row r="979" spans="1:2" x14ac:dyDescent="0.2">
      <c r="A979" s="18" t="s">
        <v>1347</v>
      </c>
      <c r="B979" s="18" t="s">
        <v>3557</v>
      </c>
    </row>
    <row r="980" spans="1:2" x14ac:dyDescent="0.2">
      <c r="A980" s="18" t="s">
        <v>1348</v>
      </c>
      <c r="B980" s="18" t="s">
        <v>3513</v>
      </c>
    </row>
    <row r="981" spans="1:2" x14ac:dyDescent="0.2">
      <c r="A981" s="18" t="s">
        <v>1349</v>
      </c>
      <c r="B981" s="18" t="s">
        <v>3512</v>
      </c>
    </row>
    <row r="982" spans="1:2" x14ac:dyDescent="0.2">
      <c r="A982" s="18" t="s">
        <v>1350</v>
      </c>
      <c r="B982" s="18" t="s">
        <v>3542</v>
      </c>
    </row>
    <row r="983" spans="1:2" x14ac:dyDescent="0.2">
      <c r="A983" s="18" t="s">
        <v>1351</v>
      </c>
      <c r="B983" s="18" t="s">
        <v>3532</v>
      </c>
    </row>
    <row r="984" spans="1:2" x14ac:dyDescent="0.2">
      <c r="A984" s="18" t="s">
        <v>1352</v>
      </c>
      <c r="B984" s="18" t="s">
        <v>3534</v>
      </c>
    </row>
    <row r="985" spans="1:2" x14ac:dyDescent="0.2">
      <c r="A985" s="18" t="s">
        <v>1353</v>
      </c>
      <c r="B985" s="18" t="s">
        <v>3646</v>
      </c>
    </row>
    <row r="986" spans="1:2" x14ac:dyDescent="0.2">
      <c r="A986" s="18" t="s">
        <v>1354</v>
      </c>
      <c r="B986" s="18" t="s">
        <v>3363</v>
      </c>
    </row>
    <row r="987" spans="1:2" x14ac:dyDescent="0.2">
      <c r="A987" s="18" t="s">
        <v>1355</v>
      </c>
      <c r="B987" s="18" t="s">
        <v>3596</v>
      </c>
    </row>
    <row r="988" spans="1:2" x14ac:dyDescent="0.2">
      <c r="A988" s="18" t="s">
        <v>1356</v>
      </c>
      <c r="B988" s="18" t="s">
        <v>3549</v>
      </c>
    </row>
    <row r="989" spans="1:2" x14ac:dyDescent="0.2">
      <c r="A989" s="18" t="s">
        <v>1357</v>
      </c>
      <c r="B989" s="18" t="s">
        <v>3619</v>
      </c>
    </row>
    <row r="990" spans="1:2" x14ac:dyDescent="0.2">
      <c r="A990" s="18" t="s">
        <v>1358</v>
      </c>
      <c r="B990" s="18" t="s">
        <v>3562</v>
      </c>
    </row>
    <row r="991" spans="1:2" x14ac:dyDescent="0.2">
      <c r="A991" s="18" t="s">
        <v>1359</v>
      </c>
      <c r="B991" s="18" t="s">
        <v>3550</v>
      </c>
    </row>
    <row r="992" spans="1:2" x14ac:dyDescent="0.2">
      <c r="A992" s="18" t="s">
        <v>1360</v>
      </c>
      <c r="B992" s="18" t="s">
        <v>3632</v>
      </c>
    </row>
    <row r="993" spans="1:2" x14ac:dyDescent="0.2">
      <c r="A993" s="18" t="s">
        <v>1361</v>
      </c>
      <c r="B993" s="18" t="s">
        <v>3589</v>
      </c>
    </row>
    <row r="994" spans="1:2" x14ac:dyDescent="0.2">
      <c r="A994" s="18" t="s">
        <v>1362</v>
      </c>
      <c r="B994" s="18" t="s">
        <v>3485</v>
      </c>
    </row>
    <row r="995" spans="1:2" x14ac:dyDescent="0.2">
      <c r="A995" s="18" t="s">
        <v>1363</v>
      </c>
      <c r="B995" s="18" t="s">
        <v>3045</v>
      </c>
    </row>
    <row r="996" spans="1:2" x14ac:dyDescent="0.2">
      <c r="A996" s="18" t="s">
        <v>1364</v>
      </c>
      <c r="B996" s="18" t="s">
        <v>3543</v>
      </c>
    </row>
    <row r="997" spans="1:2" x14ac:dyDescent="0.2">
      <c r="A997" s="18" t="s">
        <v>1365</v>
      </c>
      <c r="B997" s="18" t="s">
        <v>3544</v>
      </c>
    </row>
    <row r="998" spans="1:2" x14ac:dyDescent="0.2">
      <c r="A998" s="18" t="s">
        <v>1366</v>
      </c>
      <c r="B998" s="18" t="s">
        <v>3545</v>
      </c>
    </row>
    <row r="999" spans="1:2" x14ac:dyDescent="0.2">
      <c r="A999" s="18" t="s">
        <v>1367</v>
      </c>
      <c r="B999" s="18" t="s">
        <v>3546</v>
      </c>
    </row>
    <row r="1000" spans="1:2" x14ac:dyDescent="0.2">
      <c r="A1000" s="18" t="s">
        <v>1368</v>
      </c>
      <c r="B1000" s="18" t="s">
        <v>3547</v>
      </c>
    </row>
    <row r="1001" spans="1:2" x14ac:dyDescent="0.2">
      <c r="A1001" s="18" t="s">
        <v>1369</v>
      </c>
      <c r="B1001" s="18" t="s">
        <v>3609</v>
      </c>
    </row>
    <row r="1002" spans="1:2" x14ac:dyDescent="0.2">
      <c r="A1002" s="18" t="s">
        <v>1370</v>
      </c>
      <c r="B1002" s="18" t="s">
        <v>2539</v>
      </c>
    </row>
    <row r="1003" spans="1:2" x14ac:dyDescent="0.2">
      <c r="A1003" s="18" t="s">
        <v>1371</v>
      </c>
      <c r="B1003" s="18" t="s">
        <v>3504</v>
      </c>
    </row>
    <row r="1004" spans="1:2" x14ac:dyDescent="0.2">
      <c r="A1004" s="18" t="s">
        <v>1372</v>
      </c>
      <c r="B1004" s="18" t="s">
        <v>3393</v>
      </c>
    </row>
    <row r="1005" spans="1:2" x14ac:dyDescent="0.2">
      <c r="A1005" s="18" t="s">
        <v>1373</v>
      </c>
      <c r="B1005" s="18" t="s">
        <v>3511</v>
      </c>
    </row>
    <row r="1006" spans="1:2" x14ac:dyDescent="0.2">
      <c r="A1006" s="18" t="s">
        <v>1374</v>
      </c>
      <c r="B1006" s="18" t="s">
        <v>3568</v>
      </c>
    </row>
    <row r="1007" spans="1:2" x14ac:dyDescent="0.2">
      <c r="A1007" s="18" t="s">
        <v>1375</v>
      </c>
      <c r="B1007" s="18" t="s">
        <v>3569</v>
      </c>
    </row>
    <row r="1008" spans="1:2" x14ac:dyDescent="0.2">
      <c r="A1008" s="18" t="s">
        <v>1376</v>
      </c>
      <c r="B1008" s="18" t="s">
        <v>3510</v>
      </c>
    </row>
    <row r="1009" spans="1:2" x14ac:dyDescent="0.2">
      <c r="A1009" s="18" t="s">
        <v>1377</v>
      </c>
      <c r="B1009" s="18" t="s">
        <v>3622</v>
      </c>
    </row>
    <row r="1010" spans="1:2" x14ac:dyDescent="0.2">
      <c r="A1010" s="18" t="s">
        <v>1378</v>
      </c>
      <c r="B1010" s="18" t="s">
        <v>3509</v>
      </c>
    </row>
    <row r="1011" spans="1:2" x14ac:dyDescent="0.2">
      <c r="A1011" s="18" t="s">
        <v>1379</v>
      </c>
      <c r="B1011" s="18" t="s">
        <v>3406</v>
      </c>
    </row>
    <row r="1012" spans="1:2" x14ac:dyDescent="0.2">
      <c r="A1012" s="18" t="s">
        <v>1380</v>
      </c>
      <c r="B1012" s="18" t="s">
        <v>3590</v>
      </c>
    </row>
    <row r="1013" spans="1:2" x14ac:dyDescent="0.2">
      <c r="A1013" s="18" t="s">
        <v>1381</v>
      </c>
      <c r="B1013" s="18" t="s">
        <v>3633</v>
      </c>
    </row>
    <row r="1014" spans="1:2" x14ac:dyDescent="0.2">
      <c r="A1014" s="18" t="s">
        <v>1382</v>
      </c>
      <c r="B1014" s="18" t="s">
        <v>3604</v>
      </c>
    </row>
    <row r="1015" spans="1:2" x14ac:dyDescent="0.2">
      <c r="A1015" s="18" t="s">
        <v>1383</v>
      </c>
      <c r="B1015" s="18" t="s">
        <v>3486</v>
      </c>
    </row>
    <row r="1016" spans="1:2" x14ac:dyDescent="0.2">
      <c r="A1016" s="18" t="s">
        <v>1384</v>
      </c>
      <c r="B1016" s="18" t="s">
        <v>3044</v>
      </c>
    </row>
    <row r="1017" spans="1:2" x14ac:dyDescent="0.2">
      <c r="A1017" s="18" t="s">
        <v>1385</v>
      </c>
      <c r="B1017" s="18" t="s">
        <v>3606</v>
      </c>
    </row>
    <row r="1018" spans="1:2" x14ac:dyDescent="0.2">
      <c r="A1018" s="18" t="s">
        <v>1386</v>
      </c>
      <c r="B1018" s="18" t="s">
        <v>3634</v>
      </c>
    </row>
    <row r="1019" spans="1:2" x14ac:dyDescent="0.2">
      <c r="A1019" s="18" t="s">
        <v>1387</v>
      </c>
      <c r="B1019" s="18" t="s">
        <v>3593</v>
      </c>
    </row>
    <row r="1020" spans="1:2" x14ac:dyDescent="0.2">
      <c r="A1020" s="18" t="s">
        <v>1388</v>
      </c>
      <c r="B1020" s="18" t="s">
        <v>3560</v>
      </c>
    </row>
    <row r="1021" spans="1:2" x14ac:dyDescent="0.2">
      <c r="A1021" s="18" t="s">
        <v>1389</v>
      </c>
      <c r="B1021" s="18" t="s">
        <v>3047</v>
      </c>
    </row>
    <row r="1022" spans="1:2" x14ac:dyDescent="0.2">
      <c r="A1022" s="18" t="s">
        <v>1390</v>
      </c>
      <c r="B1022" s="18" t="s">
        <v>3603</v>
      </c>
    </row>
    <row r="1023" spans="1:2" x14ac:dyDescent="0.2">
      <c r="A1023" s="18" t="s">
        <v>1391</v>
      </c>
      <c r="B1023" s="18" t="s">
        <v>3508</v>
      </c>
    </row>
    <row r="1024" spans="1:2" x14ac:dyDescent="0.2">
      <c r="A1024" s="18" t="s">
        <v>1392</v>
      </c>
      <c r="B1024" s="18" t="s">
        <v>3394</v>
      </c>
    </row>
    <row r="1025" spans="1:2" x14ac:dyDescent="0.2">
      <c r="A1025" s="18" t="s">
        <v>1393</v>
      </c>
      <c r="B1025" s="18" t="s">
        <v>3507</v>
      </c>
    </row>
    <row r="1026" spans="1:2" x14ac:dyDescent="0.2">
      <c r="A1026" s="18" t="s">
        <v>1394</v>
      </c>
      <c r="B1026" s="18" t="s">
        <v>3584</v>
      </c>
    </row>
    <row r="1027" spans="1:2" x14ac:dyDescent="0.2">
      <c r="A1027" s="18" t="s">
        <v>1395</v>
      </c>
      <c r="B1027" s="18" t="s">
        <v>3578</v>
      </c>
    </row>
    <row r="1028" spans="1:2" x14ac:dyDescent="0.2">
      <c r="A1028" s="18" t="s">
        <v>1396</v>
      </c>
      <c r="B1028" s="18" t="s">
        <v>3559</v>
      </c>
    </row>
    <row r="1029" spans="1:2" x14ac:dyDescent="0.2">
      <c r="A1029" s="18" t="s">
        <v>1397</v>
      </c>
      <c r="B1029" s="18" t="s">
        <v>3556</v>
      </c>
    </row>
    <row r="1030" spans="1:2" x14ac:dyDescent="0.2">
      <c r="A1030" s="18" t="s">
        <v>1398</v>
      </c>
      <c r="B1030" s="18" t="s">
        <v>3506</v>
      </c>
    </row>
    <row r="1031" spans="1:2" x14ac:dyDescent="0.2">
      <c r="A1031" s="18" t="s">
        <v>1399</v>
      </c>
      <c r="B1031" s="18" t="s">
        <v>3575</v>
      </c>
    </row>
    <row r="1032" spans="1:2" x14ac:dyDescent="0.2">
      <c r="A1032" s="18" t="s">
        <v>1400</v>
      </c>
      <c r="B1032" s="18" t="s">
        <v>3616</v>
      </c>
    </row>
    <row r="1033" spans="1:2" x14ac:dyDescent="0.2">
      <c r="A1033" s="18" t="s">
        <v>1401</v>
      </c>
      <c r="B1033" s="18" t="s">
        <v>3623</v>
      </c>
    </row>
    <row r="1034" spans="1:2" x14ac:dyDescent="0.2">
      <c r="A1034" s="18" t="s">
        <v>1402</v>
      </c>
      <c r="B1034" s="18" t="s">
        <v>3481</v>
      </c>
    </row>
    <row r="1035" spans="1:2" x14ac:dyDescent="0.2">
      <c r="A1035" s="18" t="s">
        <v>1403</v>
      </c>
      <c r="B1035" s="18" t="s">
        <v>3635</v>
      </c>
    </row>
    <row r="1036" spans="1:2" x14ac:dyDescent="0.2">
      <c r="A1036" s="18" t="s">
        <v>1404</v>
      </c>
      <c r="B1036" s="18" t="s">
        <v>3649</v>
      </c>
    </row>
    <row r="1037" spans="1:2" x14ac:dyDescent="0.2">
      <c r="A1037" s="18" t="s">
        <v>1405</v>
      </c>
      <c r="B1037" s="18" t="s">
        <v>3521</v>
      </c>
    </row>
    <row r="1038" spans="1:2" x14ac:dyDescent="0.2">
      <c r="A1038" s="18" t="s">
        <v>1406</v>
      </c>
      <c r="B1038" s="18" t="s">
        <v>3564</v>
      </c>
    </row>
    <row r="1039" spans="1:2" x14ac:dyDescent="0.2">
      <c r="A1039" s="18" t="s">
        <v>1407</v>
      </c>
      <c r="B1039" s="18" t="s">
        <v>3398</v>
      </c>
    </row>
    <row r="1040" spans="1:2" x14ac:dyDescent="0.2">
      <c r="A1040" s="18" t="s">
        <v>1408</v>
      </c>
      <c r="B1040" s="18" t="s">
        <v>3396</v>
      </c>
    </row>
    <row r="1041" spans="1:2" x14ac:dyDescent="0.2">
      <c r="A1041" s="18" t="s">
        <v>1409</v>
      </c>
      <c r="B1041" s="18" t="s">
        <v>3553</v>
      </c>
    </row>
    <row r="1042" spans="1:2" x14ac:dyDescent="0.2">
      <c r="A1042" s="18" t="s">
        <v>1410</v>
      </c>
      <c r="B1042" s="18" t="s">
        <v>3391</v>
      </c>
    </row>
    <row r="1043" spans="1:2" x14ac:dyDescent="0.2">
      <c r="A1043" s="18" t="s">
        <v>1411</v>
      </c>
      <c r="B1043" s="18" t="s">
        <v>3364</v>
      </c>
    </row>
    <row r="1044" spans="1:2" x14ac:dyDescent="0.2">
      <c r="A1044" s="18" t="s">
        <v>1412</v>
      </c>
      <c r="B1044" s="18" t="s">
        <v>3372</v>
      </c>
    </row>
    <row r="1045" spans="1:2" x14ac:dyDescent="0.2">
      <c r="A1045" s="18" t="s">
        <v>1413</v>
      </c>
      <c r="B1045" s="18" t="s">
        <v>3636</v>
      </c>
    </row>
    <row r="1046" spans="1:2" x14ac:dyDescent="0.2">
      <c r="A1046" s="18" t="s">
        <v>1414</v>
      </c>
      <c r="B1046" s="18" t="s">
        <v>3395</v>
      </c>
    </row>
    <row r="1047" spans="1:2" x14ac:dyDescent="0.2">
      <c r="A1047" s="18" t="s">
        <v>1415</v>
      </c>
      <c r="B1047" s="18" t="s">
        <v>3479</v>
      </c>
    </row>
    <row r="1048" spans="1:2" x14ac:dyDescent="0.2">
      <c r="A1048" s="18" t="s">
        <v>1416</v>
      </c>
      <c r="B1048" s="18" t="s">
        <v>3482</v>
      </c>
    </row>
    <row r="1049" spans="1:2" x14ac:dyDescent="0.2">
      <c r="A1049" s="18" t="s">
        <v>1417</v>
      </c>
      <c r="B1049" s="18" t="s">
        <v>3613</v>
      </c>
    </row>
    <row r="1050" spans="1:2" x14ac:dyDescent="0.2">
      <c r="A1050" s="18" t="s">
        <v>1418</v>
      </c>
      <c r="B1050" s="18" t="s">
        <v>3551</v>
      </c>
    </row>
    <row r="1051" spans="1:2" x14ac:dyDescent="0.2">
      <c r="A1051" s="18" t="s">
        <v>1419</v>
      </c>
      <c r="B1051" s="18" t="s">
        <v>3392</v>
      </c>
    </row>
    <row r="1052" spans="1:2" x14ac:dyDescent="0.2">
      <c r="A1052" s="18" t="s">
        <v>1420</v>
      </c>
      <c r="B1052" s="18" t="s">
        <v>3048</v>
      </c>
    </row>
    <row r="1053" spans="1:2" x14ac:dyDescent="0.2">
      <c r="A1053" s="18" t="s">
        <v>1421</v>
      </c>
      <c r="B1053" s="18" t="s">
        <v>3615</v>
      </c>
    </row>
    <row r="1054" spans="1:2" x14ac:dyDescent="0.2">
      <c r="A1054" s="18" t="s">
        <v>1422</v>
      </c>
      <c r="B1054" s="18" t="s">
        <v>3611</v>
      </c>
    </row>
    <row r="1055" spans="1:2" x14ac:dyDescent="0.2">
      <c r="A1055" s="18" t="s">
        <v>1423</v>
      </c>
      <c r="B1055" s="18" t="s">
        <v>3591</v>
      </c>
    </row>
    <row r="1056" spans="1:2" x14ac:dyDescent="0.2">
      <c r="A1056" s="18" t="s">
        <v>1424</v>
      </c>
      <c r="B1056" s="18" t="s">
        <v>2712</v>
      </c>
    </row>
    <row r="1057" spans="1:2" x14ac:dyDescent="0.2">
      <c r="A1057" s="18" t="s">
        <v>1425</v>
      </c>
      <c r="B1057" s="18" t="s">
        <v>3552</v>
      </c>
    </row>
    <row r="1058" spans="1:2" x14ac:dyDescent="0.2">
      <c r="A1058" s="18" t="s">
        <v>1426</v>
      </c>
      <c r="B1058" s="18" t="s">
        <v>3533</v>
      </c>
    </row>
    <row r="1059" spans="1:2" x14ac:dyDescent="0.2">
      <c r="A1059" s="18" t="s">
        <v>1427</v>
      </c>
      <c r="B1059" s="18" t="s">
        <v>3505</v>
      </c>
    </row>
    <row r="1060" spans="1:2" x14ac:dyDescent="0.2">
      <c r="A1060" s="18" t="s">
        <v>1428</v>
      </c>
      <c r="B1060" s="18" t="s">
        <v>3519</v>
      </c>
    </row>
    <row r="1061" spans="1:2" x14ac:dyDescent="0.2">
      <c r="A1061" s="18" t="s">
        <v>1429</v>
      </c>
      <c r="B1061" s="18" t="s">
        <v>3620</v>
      </c>
    </row>
    <row r="1062" spans="1:2" x14ac:dyDescent="0.2">
      <c r="A1062" s="18" t="s">
        <v>1430</v>
      </c>
      <c r="B1062" s="18" t="s">
        <v>3397</v>
      </c>
    </row>
    <row r="1063" spans="1:2" x14ac:dyDescent="0.2">
      <c r="A1063" s="18" t="s">
        <v>1431</v>
      </c>
      <c r="B1063" s="18" t="s">
        <v>3520</v>
      </c>
    </row>
    <row r="1064" spans="1:2" x14ac:dyDescent="0.2">
      <c r="A1064" s="18" t="s">
        <v>1432</v>
      </c>
      <c r="B1064" s="18" t="s">
        <v>3517</v>
      </c>
    </row>
    <row r="1065" spans="1:2" x14ac:dyDescent="0.2">
      <c r="A1065" s="18" t="s">
        <v>1433</v>
      </c>
      <c r="B1065" s="18" t="s">
        <v>3576</v>
      </c>
    </row>
    <row r="1066" spans="1:2" x14ac:dyDescent="0.2">
      <c r="A1066" s="18" t="s">
        <v>1434</v>
      </c>
      <c r="B1066" s="18" t="s">
        <v>2744</v>
      </c>
    </row>
    <row r="1067" spans="1:2" x14ac:dyDescent="0.2">
      <c r="A1067" s="18" t="s">
        <v>1435</v>
      </c>
      <c r="B1067" s="18" t="s">
        <v>3627</v>
      </c>
    </row>
    <row r="1068" spans="1:2" x14ac:dyDescent="0.2">
      <c r="A1068" s="18" t="s">
        <v>1436</v>
      </c>
      <c r="B1068" s="18" t="s">
        <v>3399</v>
      </c>
    </row>
    <row r="1069" spans="1:2" x14ac:dyDescent="0.2">
      <c r="A1069" s="18" t="s">
        <v>1437</v>
      </c>
      <c r="B1069" s="18" t="s">
        <v>3548</v>
      </c>
    </row>
    <row r="1070" spans="1:2" x14ac:dyDescent="0.2">
      <c r="A1070" s="18" t="s">
        <v>1438</v>
      </c>
      <c r="B1070" s="18" t="s">
        <v>3608</v>
      </c>
    </row>
    <row r="1071" spans="1:2" x14ac:dyDescent="0.2">
      <c r="A1071" s="18" t="s">
        <v>1439</v>
      </c>
      <c r="B1071" s="18" t="s">
        <v>3577</v>
      </c>
    </row>
    <row r="1072" spans="1:2" x14ac:dyDescent="0.2">
      <c r="A1072" s="18" t="s">
        <v>1440</v>
      </c>
      <c r="B1072" s="18" t="s">
        <v>3581</v>
      </c>
    </row>
    <row r="1073" spans="1:2" x14ac:dyDescent="0.2">
      <c r="A1073" s="18" t="s">
        <v>1441</v>
      </c>
      <c r="B1073" s="18" t="s">
        <v>3582</v>
      </c>
    </row>
    <row r="1074" spans="1:2" x14ac:dyDescent="0.2">
      <c r="A1074" s="18" t="s">
        <v>1442</v>
      </c>
      <c r="B1074" s="18" t="s">
        <v>3583</v>
      </c>
    </row>
    <row r="1075" spans="1:2" x14ac:dyDescent="0.2">
      <c r="A1075" s="18" t="s">
        <v>1443</v>
      </c>
      <c r="B1075" s="18" t="s">
        <v>3579</v>
      </c>
    </row>
    <row r="1076" spans="1:2" x14ac:dyDescent="0.2">
      <c r="A1076" s="18" t="s">
        <v>1444</v>
      </c>
      <c r="B1076" s="18" t="s">
        <v>3580</v>
      </c>
    </row>
    <row r="1077" spans="1:2" x14ac:dyDescent="0.2">
      <c r="A1077" s="18" t="s">
        <v>1445</v>
      </c>
      <c r="B1077" s="18" t="s">
        <v>3400</v>
      </c>
    </row>
    <row r="1078" spans="1:2" x14ac:dyDescent="0.2">
      <c r="A1078" s="18" t="s">
        <v>1446</v>
      </c>
      <c r="B1078" s="18" t="s">
        <v>3592</v>
      </c>
    </row>
    <row r="1079" spans="1:2" x14ac:dyDescent="0.2">
      <c r="A1079" s="18" t="s">
        <v>1447</v>
      </c>
      <c r="B1079" s="18" t="s">
        <v>3625</v>
      </c>
    </row>
    <row r="1080" spans="1:2" x14ac:dyDescent="0.2">
      <c r="A1080" s="18" t="s">
        <v>1448</v>
      </c>
      <c r="B1080" s="18" t="s">
        <v>3628</v>
      </c>
    </row>
    <row r="1081" spans="1:2" x14ac:dyDescent="0.2">
      <c r="A1081" s="18" t="s">
        <v>1449</v>
      </c>
      <c r="B1081" s="18" t="s">
        <v>3167</v>
      </c>
    </row>
    <row r="1082" spans="1:2" x14ac:dyDescent="0.2">
      <c r="A1082" s="18" t="s">
        <v>1450</v>
      </c>
      <c r="B1082" s="18" t="s">
        <v>3157</v>
      </c>
    </row>
    <row r="1083" spans="1:2" x14ac:dyDescent="0.2">
      <c r="A1083" s="18" t="s">
        <v>1451</v>
      </c>
      <c r="B1083" s="18" t="s">
        <v>3156</v>
      </c>
    </row>
    <row r="1084" spans="1:2" x14ac:dyDescent="0.2">
      <c r="A1084" s="18" t="s">
        <v>1452</v>
      </c>
      <c r="B1084" s="18" t="s">
        <v>3161</v>
      </c>
    </row>
    <row r="1085" spans="1:2" x14ac:dyDescent="0.2">
      <c r="A1085" s="18" t="s">
        <v>1453</v>
      </c>
      <c r="B1085" s="18" t="s">
        <v>3159</v>
      </c>
    </row>
    <row r="1086" spans="1:2" x14ac:dyDescent="0.2">
      <c r="A1086" s="18" t="s">
        <v>1454</v>
      </c>
      <c r="B1086" s="18" t="s">
        <v>3166</v>
      </c>
    </row>
    <row r="1087" spans="1:2" x14ac:dyDescent="0.2">
      <c r="A1087" s="18" t="s">
        <v>1455</v>
      </c>
      <c r="B1087" s="18" t="s">
        <v>3154</v>
      </c>
    </row>
    <row r="1088" spans="1:2" x14ac:dyDescent="0.2">
      <c r="A1088" s="18" t="s">
        <v>1456</v>
      </c>
      <c r="B1088" s="18" t="s">
        <v>3160</v>
      </c>
    </row>
    <row r="1089" spans="1:2" x14ac:dyDescent="0.2">
      <c r="A1089" s="18" t="s">
        <v>1457</v>
      </c>
      <c r="B1089" s="18" t="s">
        <v>3164</v>
      </c>
    </row>
    <row r="1090" spans="1:2" x14ac:dyDescent="0.2">
      <c r="A1090" s="18" t="s">
        <v>1458</v>
      </c>
      <c r="B1090" s="18" t="s">
        <v>3163</v>
      </c>
    </row>
    <row r="1091" spans="1:2" x14ac:dyDescent="0.2">
      <c r="A1091" s="18" t="s">
        <v>1459</v>
      </c>
      <c r="B1091" s="18" t="s">
        <v>3153</v>
      </c>
    </row>
    <row r="1092" spans="1:2" x14ac:dyDescent="0.2">
      <c r="A1092" s="18" t="s">
        <v>1460</v>
      </c>
      <c r="B1092" s="18" t="s">
        <v>3155</v>
      </c>
    </row>
    <row r="1093" spans="1:2" x14ac:dyDescent="0.2">
      <c r="A1093" s="18" t="s">
        <v>1461</v>
      </c>
      <c r="B1093" s="18" t="s">
        <v>3162</v>
      </c>
    </row>
    <row r="1094" spans="1:2" x14ac:dyDescent="0.2">
      <c r="A1094" s="18" t="s">
        <v>1462</v>
      </c>
      <c r="B1094" s="18" t="s">
        <v>3165</v>
      </c>
    </row>
    <row r="1095" spans="1:2" x14ac:dyDescent="0.2">
      <c r="A1095" s="18" t="s">
        <v>1463</v>
      </c>
      <c r="B1095" s="18" t="s">
        <v>3158</v>
      </c>
    </row>
    <row r="1096" spans="1:2" x14ac:dyDescent="0.2">
      <c r="A1096" s="18" t="s">
        <v>1464</v>
      </c>
      <c r="B1096" s="18" t="s">
        <v>2728</v>
      </c>
    </row>
    <row r="1097" spans="1:2" x14ac:dyDescent="0.2">
      <c r="A1097" s="18" t="s">
        <v>1465</v>
      </c>
      <c r="B1097" s="18" t="s">
        <v>2727</v>
      </c>
    </row>
    <row r="1098" spans="1:2" x14ac:dyDescent="0.2">
      <c r="A1098" s="18" t="s">
        <v>1466</v>
      </c>
      <c r="B1098" s="18" t="s">
        <v>2723</v>
      </c>
    </row>
    <row r="1099" spans="1:2" x14ac:dyDescent="0.2">
      <c r="A1099" s="18" t="s">
        <v>1467</v>
      </c>
      <c r="B1099" s="18" t="s">
        <v>2718</v>
      </c>
    </row>
    <row r="1100" spans="1:2" x14ac:dyDescent="0.2">
      <c r="A1100" s="18" t="s">
        <v>1468</v>
      </c>
      <c r="B1100" s="18" t="s">
        <v>2468</v>
      </c>
    </row>
    <row r="1101" spans="1:2" x14ac:dyDescent="0.2">
      <c r="A1101" s="18" t="s">
        <v>1469</v>
      </c>
      <c r="B1101" s="18" t="s">
        <v>2724</v>
      </c>
    </row>
    <row r="1102" spans="1:2" x14ac:dyDescent="0.2">
      <c r="A1102" s="18" t="s">
        <v>1470</v>
      </c>
      <c r="B1102" s="18" t="s">
        <v>2719</v>
      </c>
    </row>
    <row r="1103" spans="1:2" x14ac:dyDescent="0.2">
      <c r="A1103" s="18" t="s">
        <v>1471</v>
      </c>
      <c r="B1103" s="18" t="s">
        <v>2722</v>
      </c>
    </row>
    <row r="1104" spans="1:2" x14ac:dyDescent="0.2">
      <c r="A1104" s="18" t="s">
        <v>1472</v>
      </c>
      <c r="B1104" s="18" t="s">
        <v>2720</v>
      </c>
    </row>
    <row r="1105" spans="1:2" x14ac:dyDescent="0.2">
      <c r="A1105" s="18" t="s">
        <v>1473</v>
      </c>
      <c r="B1105" s="18" t="s">
        <v>2721</v>
      </c>
    </row>
    <row r="1106" spans="1:2" x14ac:dyDescent="0.2">
      <c r="A1106" s="18" t="s">
        <v>1474</v>
      </c>
      <c r="B1106" s="18" t="s">
        <v>2701</v>
      </c>
    </row>
    <row r="1107" spans="1:2" x14ac:dyDescent="0.2">
      <c r="A1107" s="18" t="s">
        <v>1475</v>
      </c>
      <c r="B1107" s="18" t="s">
        <v>2467</v>
      </c>
    </row>
    <row r="1108" spans="1:2" x14ac:dyDescent="0.2">
      <c r="A1108" s="18" t="s">
        <v>1476</v>
      </c>
      <c r="B1108" s="18" t="s">
        <v>3470</v>
      </c>
    </row>
    <row r="1109" spans="1:2" x14ac:dyDescent="0.2">
      <c r="A1109" s="18" t="s">
        <v>1477</v>
      </c>
      <c r="B1109" s="18" t="s">
        <v>3448</v>
      </c>
    </row>
    <row r="1110" spans="1:2" x14ac:dyDescent="0.2">
      <c r="A1110" s="18" t="s">
        <v>1478</v>
      </c>
      <c r="B1110" s="18" t="s">
        <v>3459</v>
      </c>
    </row>
    <row r="1111" spans="1:2" x14ac:dyDescent="0.2">
      <c r="A1111" s="18" t="s">
        <v>1479</v>
      </c>
      <c r="B1111" s="18" t="s">
        <v>3460</v>
      </c>
    </row>
    <row r="1112" spans="1:2" x14ac:dyDescent="0.2">
      <c r="A1112" s="18" t="s">
        <v>1480</v>
      </c>
      <c r="B1112" s="18" t="s">
        <v>2921</v>
      </c>
    </row>
    <row r="1113" spans="1:2" x14ac:dyDescent="0.2">
      <c r="A1113" s="18" t="s">
        <v>1481</v>
      </c>
      <c r="B1113" s="18" t="s">
        <v>3469</v>
      </c>
    </row>
    <row r="1114" spans="1:2" x14ac:dyDescent="0.2">
      <c r="A1114" s="18" t="s">
        <v>1482</v>
      </c>
      <c r="B1114" s="18" t="s">
        <v>2914</v>
      </c>
    </row>
    <row r="1115" spans="1:2" x14ac:dyDescent="0.2">
      <c r="A1115" s="18" t="s">
        <v>1483</v>
      </c>
      <c r="B1115" s="18" t="s">
        <v>2915</v>
      </c>
    </row>
    <row r="1116" spans="1:2" x14ac:dyDescent="0.2">
      <c r="A1116" s="18" t="s">
        <v>1484</v>
      </c>
      <c r="B1116" s="18" t="s">
        <v>3471</v>
      </c>
    </row>
    <row r="1117" spans="1:2" x14ac:dyDescent="0.2">
      <c r="A1117" s="18" t="s">
        <v>1485</v>
      </c>
      <c r="B1117" s="18" t="s">
        <v>3472</v>
      </c>
    </row>
    <row r="1118" spans="1:2" x14ac:dyDescent="0.2">
      <c r="A1118" s="18" t="s">
        <v>1486</v>
      </c>
      <c r="B1118" s="18" t="s">
        <v>3456</v>
      </c>
    </row>
    <row r="1119" spans="1:2" x14ac:dyDescent="0.2">
      <c r="A1119" s="18" t="s">
        <v>1487</v>
      </c>
      <c r="B1119" s="18" t="s">
        <v>3462</v>
      </c>
    </row>
    <row r="1120" spans="1:2" x14ac:dyDescent="0.2">
      <c r="A1120" s="18" t="s">
        <v>1488</v>
      </c>
      <c r="B1120" s="18" t="s">
        <v>3369</v>
      </c>
    </row>
    <row r="1121" spans="1:2" x14ac:dyDescent="0.2">
      <c r="A1121" s="18" t="s">
        <v>1489</v>
      </c>
      <c r="B1121" s="18" t="s">
        <v>3370</v>
      </c>
    </row>
    <row r="1122" spans="1:2" x14ac:dyDescent="0.2">
      <c r="A1122" s="18" t="s">
        <v>1490</v>
      </c>
      <c r="B1122" s="18" t="s">
        <v>2922</v>
      </c>
    </row>
    <row r="1123" spans="1:2" x14ac:dyDescent="0.2">
      <c r="A1123" s="18" t="s">
        <v>1491</v>
      </c>
      <c r="B1123" s="18" t="s">
        <v>3452</v>
      </c>
    </row>
    <row r="1124" spans="1:2" x14ac:dyDescent="0.2">
      <c r="A1124" s="18" t="s">
        <v>1492</v>
      </c>
      <c r="B1124" s="18" t="s">
        <v>2923</v>
      </c>
    </row>
    <row r="1125" spans="1:2" x14ac:dyDescent="0.2">
      <c r="A1125" s="18" t="s">
        <v>1493</v>
      </c>
      <c r="B1125" s="18" t="s">
        <v>3465</v>
      </c>
    </row>
    <row r="1126" spans="1:2" x14ac:dyDescent="0.2">
      <c r="A1126" s="18" t="s">
        <v>1494</v>
      </c>
      <c r="B1126" s="18" t="s">
        <v>2919</v>
      </c>
    </row>
    <row r="1127" spans="1:2" x14ac:dyDescent="0.2">
      <c r="A1127" s="18" t="s">
        <v>1495</v>
      </c>
      <c r="B1127" s="18" t="s">
        <v>3443</v>
      </c>
    </row>
    <row r="1128" spans="1:2" x14ac:dyDescent="0.2">
      <c r="A1128" s="18" t="s">
        <v>1496</v>
      </c>
      <c r="B1128" s="18" t="s">
        <v>3473</v>
      </c>
    </row>
    <row r="1129" spans="1:2" x14ac:dyDescent="0.2">
      <c r="A1129" s="18" t="s">
        <v>1497</v>
      </c>
      <c r="B1129" s="18" t="s">
        <v>3457</v>
      </c>
    </row>
    <row r="1130" spans="1:2" x14ac:dyDescent="0.2">
      <c r="A1130" s="18" t="s">
        <v>1498</v>
      </c>
      <c r="B1130" s="18" t="s">
        <v>3454</v>
      </c>
    </row>
    <row r="1131" spans="1:2" x14ac:dyDescent="0.2">
      <c r="A1131" s="18" t="s">
        <v>1499</v>
      </c>
      <c r="B1131" s="18" t="s">
        <v>3446</v>
      </c>
    </row>
    <row r="1132" spans="1:2" x14ac:dyDescent="0.2">
      <c r="A1132" s="18" t="s">
        <v>1500</v>
      </c>
      <c r="B1132" s="18" t="s">
        <v>3466</v>
      </c>
    </row>
    <row r="1133" spans="1:2" x14ac:dyDescent="0.2">
      <c r="A1133" s="18" t="s">
        <v>1501</v>
      </c>
      <c r="B1133" s="18" t="s">
        <v>3464</v>
      </c>
    </row>
    <row r="1134" spans="1:2" x14ac:dyDescent="0.2">
      <c r="A1134" s="18" t="s">
        <v>1502</v>
      </c>
      <c r="B1134" s="18" t="s">
        <v>3365</v>
      </c>
    </row>
    <row r="1135" spans="1:2" x14ac:dyDescent="0.2">
      <c r="A1135" s="18" t="s">
        <v>1503</v>
      </c>
      <c r="B1135" s="18" t="s">
        <v>3461</v>
      </c>
    </row>
    <row r="1136" spans="1:2" x14ac:dyDescent="0.2">
      <c r="A1136" s="18" t="s">
        <v>1504</v>
      </c>
      <c r="B1136" s="18" t="s">
        <v>3468</v>
      </c>
    </row>
    <row r="1137" spans="1:2" x14ac:dyDescent="0.2">
      <c r="A1137" s="18" t="s">
        <v>1505</v>
      </c>
      <c r="B1137" s="18" t="s">
        <v>2908</v>
      </c>
    </row>
    <row r="1138" spans="1:2" x14ac:dyDescent="0.2">
      <c r="A1138" s="18" t="s">
        <v>1506</v>
      </c>
      <c r="B1138" s="18" t="s">
        <v>2909</v>
      </c>
    </row>
    <row r="1139" spans="1:2" x14ac:dyDescent="0.2">
      <c r="A1139" s="18" t="s">
        <v>1507</v>
      </c>
      <c r="B1139" s="18" t="s">
        <v>3463</v>
      </c>
    </row>
    <row r="1140" spans="1:2" x14ac:dyDescent="0.2">
      <c r="A1140" s="18" t="s">
        <v>1508</v>
      </c>
      <c r="B1140" s="18" t="s">
        <v>2920</v>
      </c>
    </row>
    <row r="1141" spans="1:2" x14ac:dyDescent="0.2">
      <c r="A1141" s="18" t="s">
        <v>1509</v>
      </c>
      <c r="B1141" s="18" t="s">
        <v>2913</v>
      </c>
    </row>
    <row r="1142" spans="1:2" x14ac:dyDescent="0.2">
      <c r="A1142" s="18" t="s">
        <v>1510</v>
      </c>
      <c r="B1142" s="18" t="s">
        <v>3447</v>
      </c>
    </row>
    <row r="1143" spans="1:2" x14ac:dyDescent="0.2">
      <c r="A1143" s="18" t="s">
        <v>1511</v>
      </c>
      <c r="B1143" s="18" t="s">
        <v>3458</v>
      </c>
    </row>
    <row r="1144" spans="1:2" x14ac:dyDescent="0.2">
      <c r="A1144" s="18" t="s">
        <v>1512</v>
      </c>
      <c r="B1144" s="18" t="s">
        <v>3366</v>
      </c>
    </row>
    <row r="1145" spans="1:2" x14ac:dyDescent="0.2">
      <c r="A1145" s="18" t="s">
        <v>1513</v>
      </c>
      <c r="B1145" s="18" t="s">
        <v>2917</v>
      </c>
    </row>
    <row r="1146" spans="1:2" x14ac:dyDescent="0.2">
      <c r="A1146" s="18" t="s">
        <v>1514</v>
      </c>
      <c r="B1146" s="18" t="s">
        <v>2907</v>
      </c>
    </row>
    <row r="1147" spans="1:2" x14ac:dyDescent="0.2">
      <c r="A1147" s="18" t="s">
        <v>1515</v>
      </c>
      <c r="B1147" s="18" t="s">
        <v>3444</v>
      </c>
    </row>
    <row r="1148" spans="1:2" x14ac:dyDescent="0.2">
      <c r="A1148" s="18" t="s">
        <v>1516</v>
      </c>
      <c r="B1148" s="18" t="s">
        <v>2918</v>
      </c>
    </row>
    <row r="1149" spans="1:2" x14ac:dyDescent="0.2">
      <c r="A1149" s="18" t="s">
        <v>1517</v>
      </c>
      <c r="B1149" s="18" t="s">
        <v>2910</v>
      </c>
    </row>
    <row r="1150" spans="1:2" x14ac:dyDescent="0.2">
      <c r="A1150" s="18" t="s">
        <v>1518</v>
      </c>
      <c r="B1150" s="18" t="s">
        <v>2905</v>
      </c>
    </row>
    <row r="1151" spans="1:2" x14ac:dyDescent="0.2">
      <c r="A1151" s="18" t="s">
        <v>1519</v>
      </c>
      <c r="B1151" s="18" t="s">
        <v>3467</v>
      </c>
    </row>
    <row r="1152" spans="1:2" x14ac:dyDescent="0.2">
      <c r="A1152" s="18" t="s">
        <v>1520</v>
      </c>
      <c r="B1152" s="18" t="s">
        <v>3368</v>
      </c>
    </row>
    <row r="1153" spans="1:2" x14ac:dyDescent="0.2">
      <c r="A1153" s="18" t="s">
        <v>1521</v>
      </c>
      <c r="B1153" s="18" t="s">
        <v>2906</v>
      </c>
    </row>
    <row r="1154" spans="1:2" x14ac:dyDescent="0.2">
      <c r="A1154" s="18" t="s">
        <v>1522</v>
      </c>
      <c r="B1154" s="18" t="s">
        <v>3445</v>
      </c>
    </row>
    <row r="1155" spans="1:2" x14ac:dyDescent="0.2">
      <c r="A1155" s="18" t="s">
        <v>1523</v>
      </c>
      <c r="B1155" s="18" t="s">
        <v>2912</v>
      </c>
    </row>
    <row r="1156" spans="1:2" x14ac:dyDescent="0.2">
      <c r="A1156" s="18" t="s">
        <v>1524</v>
      </c>
      <c r="B1156" s="18" t="s">
        <v>3449</v>
      </c>
    </row>
    <row r="1157" spans="1:2" x14ac:dyDescent="0.2">
      <c r="A1157" s="18" t="s">
        <v>1525</v>
      </c>
      <c r="B1157" s="18" t="s">
        <v>3450</v>
      </c>
    </row>
    <row r="1158" spans="1:2" x14ac:dyDescent="0.2">
      <c r="A1158" s="18" t="s">
        <v>1526</v>
      </c>
      <c r="B1158" s="18" t="s">
        <v>3455</v>
      </c>
    </row>
    <row r="1159" spans="1:2" x14ac:dyDescent="0.2">
      <c r="A1159" s="18" t="s">
        <v>1527</v>
      </c>
      <c r="B1159" s="18" t="s">
        <v>2916</v>
      </c>
    </row>
    <row r="1160" spans="1:2" x14ac:dyDescent="0.2">
      <c r="A1160" s="18" t="s">
        <v>1528</v>
      </c>
      <c r="B1160" s="18" t="s">
        <v>2911</v>
      </c>
    </row>
    <row r="1161" spans="1:2" x14ac:dyDescent="0.2">
      <c r="A1161" s="18" t="s">
        <v>1529</v>
      </c>
      <c r="B1161" s="18" t="s">
        <v>3219</v>
      </c>
    </row>
    <row r="1162" spans="1:2" x14ac:dyDescent="0.2">
      <c r="A1162" s="18" t="s">
        <v>1530</v>
      </c>
      <c r="B1162" s="18" t="s">
        <v>3220</v>
      </c>
    </row>
    <row r="1163" spans="1:2" x14ac:dyDescent="0.2">
      <c r="A1163" s="18" t="s">
        <v>1531</v>
      </c>
      <c r="B1163" s="18" t="s">
        <v>3566</v>
      </c>
    </row>
    <row r="1164" spans="1:2" x14ac:dyDescent="0.2">
      <c r="A1164" s="18" t="s">
        <v>1532</v>
      </c>
      <c r="B1164" s="18" t="s">
        <v>3295</v>
      </c>
    </row>
    <row r="1165" spans="1:2" x14ac:dyDescent="0.2">
      <c r="A1165" s="18" t="s">
        <v>1533</v>
      </c>
      <c r="B1165" s="18" t="s">
        <v>3640</v>
      </c>
    </row>
    <row r="1166" spans="1:2" x14ac:dyDescent="0.2">
      <c r="A1166" s="18" t="s">
        <v>1534</v>
      </c>
      <c r="B1166" s="18" t="s">
        <v>3222</v>
      </c>
    </row>
    <row r="1167" spans="1:2" x14ac:dyDescent="0.2">
      <c r="A1167" s="18" t="s">
        <v>1535</v>
      </c>
      <c r="B1167" s="18" t="s">
        <v>3310</v>
      </c>
    </row>
    <row r="1168" spans="1:2" x14ac:dyDescent="0.2">
      <c r="A1168" s="18" t="s">
        <v>1536</v>
      </c>
      <c r="B1168" s="18" t="s">
        <v>3297</v>
      </c>
    </row>
    <row r="1169" spans="1:2" x14ac:dyDescent="0.2">
      <c r="A1169" s="18" t="s">
        <v>1537</v>
      </c>
      <c r="B1169" s="18" t="s">
        <v>3226</v>
      </c>
    </row>
    <row r="1170" spans="1:2" x14ac:dyDescent="0.2">
      <c r="A1170" s="18" t="s">
        <v>1538</v>
      </c>
      <c r="B1170" s="18" t="s">
        <v>3221</v>
      </c>
    </row>
    <row r="1171" spans="1:2" x14ac:dyDescent="0.2">
      <c r="A1171" s="18" t="s">
        <v>1539</v>
      </c>
      <c r="B1171" s="18" t="s">
        <v>3313</v>
      </c>
    </row>
    <row r="1172" spans="1:2" x14ac:dyDescent="0.2">
      <c r="A1172" s="18" t="s">
        <v>1540</v>
      </c>
      <c r="B1172" s="18" t="s">
        <v>3537</v>
      </c>
    </row>
    <row r="1173" spans="1:2" x14ac:dyDescent="0.2">
      <c r="A1173" s="18" t="s">
        <v>1541</v>
      </c>
      <c r="B1173" s="18" t="s">
        <v>3300</v>
      </c>
    </row>
    <row r="1174" spans="1:2" x14ac:dyDescent="0.2">
      <c r="A1174" s="18" t="s">
        <v>1542</v>
      </c>
      <c r="B1174" s="18" t="s">
        <v>3318</v>
      </c>
    </row>
    <row r="1175" spans="1:2" x14ac:dyDescent="0.2">
      <c r="A1175" s="18" t="s">
        <v>1543</v>
      </c>
      <c r="B1175" s="18" t="s">
        <v>3565</v>
      </c>
    </row>
    <row r="1176" spans="1:2" x14ac:dyDescent="0.2">
      <c r="A1176" s="18" t="s">
        <v>1544</v>
      </c>
      <c r="B1176" s="18" t="s">
        <v>3228</v>
      </c>
    </row>
    <row r="1177" spans="1:2" x14ac:dyDescent="0.2">
      <c r="A1177" s="18" t="s">
        <v>1545</v>
      </c>
      <c r="B1177" s="18" t="s">
        <v>3227</v>
      </c>
    </row>
    <row r="1178" spans="1:2" x14ac:dyDescent="0.2">
      <c r="A1178" s="18" t="s">
        <v>1546</v>
      </c>
      <c r="B1178" s="18" t="s">
        <v>3299</v>
      </c>
    </row>
    <row r="1179" spans="1:2" x14ac:dyDescent="0.2">
      <c r="A1179" s="18" t="s">
        <v>1547</v>
      </c>
      <c r="B1179" s="18" t="s">
        <v>3168</v>
      </c>
    </row>
    <row r="1180" spans="1:2" x14ac:dyDescent="0.2">
      <c r="A1180" s="18" t="s">
        <v>1548</v>
      </c>
      <c r="B1180" s="18" t="s">
        <v>3645</v>
      </c>
    </row>
    <row r="1181" spans="1:2" x14ac:dyDescent="0.2">
      <c r="A1181" s="18" t="s">
        <v>1549</v>
      </c>
      <c r="B1181" s="18" t="s">
        <v>3641</v>
      </c>
    </row>
    <row r="1182" spans="1:2" x14ac:dyDescent="0.2">
      <c r="A1182" s="18" t="s">
        <v>1550</v>
      </c>
      <c r="B1182" s="18" t="s">
        <v>2711</v>
      </c>
    </row>
    <row r="1183" spans="1:2" x14ac:dyDescent="0.2">
      <c r="A1183" s="18" t="s">
        <v>1551</v>
      </c>
      <c r="B1183" s="18" t="s">
        <v>3316</v>
      </c>
    </row>
    <row r="1184" spans="1:2" x14ac:dyDescent="0.2">
      <c r="A1184" s="18" t="s">
        <v>1552</v>
      </c>
      <c r="B1184" s="18" t="s">
        <v>3319</v>
      </c>
    </row>
    <row r="1185" spans="1:2" x14ac:dyDescent="0.2">
      <c r="A1185" s="18" t="s">
        <v>1553</v>
      </c>
      <c r="B1185" s="18" t="s">
        <v>3314</v>
      </c>
    </row>
    <row r="1186" spans="1:2" x14ac:dyDescent="0.2">
      <c r="A1186" s="18" t="s">
        <v>1554</v>
      </c>
      <c r="B1186" s="18" t="s">
        <v>3317</v>
      </c>
    </row>
    <row r="1187" spans="1:2" x14ac:dyDescent="0.2">
      <c r="A1187" s="18" t="s">
        <v>1555</v>
      </c>
      <c r="B1187" s="18" t="s">
        <v>3642</v>
      </c>
    </row>
    <row r="1188" spans="1:2" x14ac:dyDescent="0.2">
      <c r="A1188" s="18" t="s">
        <v>1556</v>
      </c>
      <c r="B1188" s="18" t="s">
        <v>3315</v>
      </c>
    </row>
    <row r="1189" spans="1:2" x14ac:dyDescent="0.2">
      <c r="A1189" s="18" t="s">
        <v>1557</v>
      </c>
      <c r="B1189" s="18" t="s">
        <v>3538</v>
      </c>
    </row>
    <row r="1190" spans="1:2" x14ac:dyDescent="0.2">
      <c r="A1190" s="18" t="s">
        <v>1558</v>
      </c>
      <c r="B1190" s="18" t="s">
        <v>3223</v>
      </c>
    </row>
    <row r="1191" spans="1:2" x14ac:dyDescent="0.2">
      <c r="A1191" s="18" t="s">
        <v>1559</v>
      </c>
      <c r="B1191" s="18" t="s">
        <v>3320</v>
      </c>
    </row>
    <row r="1192" spans="1:2" x14ac:dyDescent="0.2">
      <c r="A1192" s="18" t="s">
        <v>1560</v>
      </c>
      <c r="B1192" s="18" t="s">
        <v>3643</v>
      </c>
    </row>
    <row r="1193" spans="1:2" x14ac:dyDescent="0.2">
      <c r="A1193" s="18" t="s">
        <v>1561</v>
      </c>
      <c r="B1193" s="18" t="s">
        <v>3312</v>
      </c>
    </row>
    <row r="1194" spans="1:2" x14ac:dyDescent="0.2">
      <c r="A1194" s="18" t="s">
        <v>1562</v>
      </c>
      <c r="B1194" s="18" t="s">
        <v>3567</v>
      </c>
    </row>
    <row r="1195" spans="1:2" x14ac:dyDescent="0.2">
      <c r="A1195" s="18" t="s">
        <v>1563</v>
      </c>
      <c r="B1195" s="18" t="s">
        <v>3536</v>
      </c>
    </row>
    <row r="1196" spans="1:2" x14ac:dyDescent="0.2">
      <c r="A1196" s="18" t="s">
        <v>1564</v>
      </c>
      <c r="B1196" s="18" t="s">
        <v>3309</v>
      </c>
    </row>
    <row r="1197" spans="1:2" x14ac:dyDescent="0.2">
      <c r="A1197" s="18" t="s">
        <v>1565</v>
      </c>
      <c r="B1197" s="18" t="s">
        <v>3229</v>
      </c>
    </row>
    <row r="1198" spans="1:2" x14ac:dyDescent="0.2">
      <c r="A1198" s="18" t="s">
        <v>1566</v>
      </c>
      <c r="B1198" s="18" t="s">
        <v>3644</v>
      </c>
    </row>
    <row r="1199" spans="1:2" x14ac:dyDescent="0.2">
      <c r="A1199" s="18" t="s">
        <v>1567</v>
      </c>
      <c r="B1199" s="18" t="s">
        <v>3311</v>
      </c>
    </row>
    <row r="1200" spans="1:2" x14ac:dyDescent="0.2">
      <c r="A1200" s="18" t="s">
        <v>1568</v>
      </c>
      <c r="B1200" s="18" t="s">
        <v>3224</v>
      </c>
    </row>
    <row r="1201" spans="1:2" x14ac:dyDescent="0.2">
      <c r="A1201" s="18" t="s">
        <v>1569</v>
      </c>
      <c r="B1201" s="18" t="s">
        <v>3296</v>
      </c>
    </row>
    <row r="1202" spans="1:2" x14ac:dyDescent="0.2">
      <c r="A1202" s="18" t="s">
        <v>1570</v>
      </c>
      <c r="B1202" s="18" t="s">
        <v>3225</v>
      </c>
    </row>
    <row r="1203" spans="1:2" x14ac:dyDescent="0.2">
      <c r="A1203" s="18" t="s">
        <v>1571</v>
      </c>
      <c r="B1203" s="18" t="s">
        <v>2944</v>
      </c>
    </row>
    <row r="1204" spans="1:2" x14ac:dyDescent="0.2">
      <c r="A1204" s="18" t="s">
        <v>1572</v>
      </c>
      <c r="B1204" s="18" t="s">
        <v>3005</v>
      </c>
    </row>
    <row r="1205" spans="1:2" x14ac:dyDescent="0.2">
      <c r="A1205" s="18" t="s">
        <v>1573</v>
      </c>
      <c r="B1205" s="18" t="s">
        <v>2961</v>
      </c>
    </row>
    <row r="1206" spans="1:2" x14ac:dyDescent="0.2">
      <c r="A1206" s="18" t="s">
        <v>1574</v>
      </c>
      <c r="B1206" s="18" t="s">
        <v>3006</v>
      </c>
    </row>
    <row r="1207" spans="1:2" x14ac:dyDescent="0.2">
      <c r="A1207" s="18" t="s">
        <v>1575</v>
      </c>
      <c r="B1207" s="18" t="s">
        <v>2990</v>
      </c>
    </row>
    <row r="1208" spans="1:2" x14ac:dyDescent="0.2">
      <c r="A1208" s="18" t="s">
        <v>1576</v>
      </c>
      <c r="B1208" s="18" t="s">
        <v>2947</v>
      </c>
    </row>
    <row r="1209" spans="1:2" x14ac:dyDescent="0.2">
      <c r="A1209" s="18" t="s">
        <v>1577</v>
      </c>
      <c r="B1209" s="18" t="s">
        <v>3004</v>
      </c>
    </row>
    <row r="1210" spans="1:2" x14ac:dyDescent="0.2">
      <c r="A1210" s="18" t="s">
        <v>1578</v>
      </c>
      <c r="B1210" s="18" t="s">
        <v>2991</v>
      </c>
    </row>
    <row r="1211" spans="1:2" x14ac:dyDescent="0.2">
      <c r="A1211" s="18" t="s">
        <v>1579</v>
      </c>
      <c r="B1211" s="18" t="s">
        <v>3012</v>
      </c>
    </row>
    <row r="1212" spans="1:2" x14ac:dyDescent="0.2">
      <c r="A1212" s="18" t="s">
        <v>1580</v>
      </c>
      <c r="B1212" s="18" t="s">
        <v>3007</v>
      </c>
    </row>
    <row r="1213" spans="1:2" x14ac:dyDescent="0.2">
      <c r="A1213" s="18" t="s">
        <v>1581</v>
      </c>
      <c r="B1213" s="18" t="s">
        <v>3014</v>
      </c>
    </row>
    <row r="1214" spans="1:2" x14ac:dyDescent="0.2">
      <c r="A1214" s="18" t="s">
        <v>1582</v>
      </c>
      <c r="B1214" s="18" t="s">
        <v>3018</v>
      </c>
    </row>
    <row r="1215" spans="1:2" x14ac:dyDescent="0.2">
      <c r="A1215" s="18" t="s">
        <v>1583</v>
      </c>
      <c r="B1215" s="18" t="s">
        <v>2942</v>
      </c>
    </row>
    <row r="1216" spans="1:2" x14ac:dyDescent="0.2">
      <c r="A1216" s="18" t="s">
        <v>1584</v>
      </c>
      <c r="B1216" s="18" t="s">
        <v>2954</v>
      </c>
    </row>
    <row r="1217" spans="1:2" x14ac:dyDescent="0.2">
      <c r="A1217" s="18" t="s">
        <v>1585</v>
      </c>
      <c r="B1217" s="18" t="s">
        <v>2984</v>
      </c>
    </row>
    <row r="1218" spans="1:2" x14ac:dyDescent="0.2">
      <c r="A1218" s="18" t="s">
        <v>1586</v>
      </c>
      <c r="B1218" s="18" t="s">
        <v>3021</v>
      </c>
    </row>
    <row r="1219" spans="1:2" x14ac:dyDescent="0.2">
      <c r="A1219" s="18" t="s">
        <v>1587</v>
      </c>
      <c r="B1219" s="18" t="s">
        <v>2964</v>
      </c>
    </row>
    <row r="1220" spans="1:2" x14ac:dyDescent="0.2">
      <c r="A1220" s="18" t="s">
        <v>1588</v>
      </c>
      <c r="B1220" s="18" t="s">
        <v>2941</v>
      </c>
    </row>
    <row r="1221" spans="1:2" x14ac:dyDescent="0.2">
      <c r="A1221" s="18" t="s">
        <v>1589</v>
      </c>
      <c r="B1221" s="18" t="s">
        <v>2934</v>
      </c>
    </row>
    <row r="1222" spans="1:2" x14ac:dyDescent="0.2">
      <c r="A1222" s="18" t="s">
        <v>1590</v>
      </c>
      <c r="B1222" s="18" t="s">
        <v>2935</v>
      </c>
    </row>
    <row r="1223" spans="1:2" x14ac:dyDescent="0.2">
      <c r="A1223" s="18" t="s">
        <v>1591</v>
      </c>
      <c r="B1223" s="18" t="s">
        <v>2992</v>
      </c>
    </row>
    <row r="1224" spans="1:2" x14ac:dyDescent="0.2">
      <c r="A1224" s="18" t="s">
        <v>1592</v>
      </c>
      <c r="B1224" s="18" t="s">
        <v>2968</v>
      </c>
    </row>
    <row r="1225" spans="1:2" x14ac:dyDescent="0.2">
      <c r="A1225" s="18" t="s">
        <v>1593</v>
      </c>
      <c r="B1225" s="18" t="s">
        <v>2993</v>
      </c>
    </row>
    <row r="1226" spans="1:2" x14ac:dyDescent="0.2">
      <c r="A1226" s="18" t="s">
        <v>1594</v>
      </c>
      <c r="B1226" s="18" t="s">
        <v>2952</v>
      </c>
    </row>
    <row r="1227" spans="1:2" x14ac:dyDescent="0.2">
      <c r="A1227" s="18" t="s">
        <v>1595</v>
      </c>
      <c r="B1227" s="18" t="s">
        <v>2965</v>
      </c>
    </row>
    <row r="1228" spans="1:2" x14ac:dyDescent="0.2">
      <c r="A1228" s="18" t="s">
        <v>1596</v>
      </c>
      <c r="B1228" s="18" t="s">
        <v>2949</v>
      </c>
    </row>
    <row r="1229" spans="1:2" x14ac:dyDescent="0.2">
      <c r="A1229" s="18" t="s">
        <v>1597</v>
      </c>
      <c r="B1229" s="18" t="s">
        <v>2948</v>
      </c>
    </row>
    <row r="1230" spans="1:2" x14ac:dyDescent="0.2">
      <c r="A1230" s="18" t="s">
        <v>1598</v>
      </c>
      <c r="B1230" s="18" t="s">
        <v>3000</v>
      </c>
    </row>
    <row r="1231" spans="1:2" x14ac:dyDescent="0.2">
      <c r="A1231" s="18" t="s">
        <v>1599</v>
      </c>
      <c r="B1231" s="18" t="s">
        <v>2979</v>
      </c>
    </row>
    <row r="1232" spans="1:2" x14ac:dyDescent="0.2">
      <c r="A1232" s="18" t="s">
        <v>1600</v>
      </c>
      <c r="B1232" s="18" t="s">
        <v>2946</v>
      </c>
    </row>
    <row r="1233" spans="1:2" x14ac:dyDescent="0.2">
      <c r="A1233" s="18" t="s">
        <v>1601</v>
      </c>
      <c r="B1233" s="18" t="s">
        <v>2953</v>
      </c>
    </row>
    <row r="1234" spans="1:2" x14ac:dyDescent="0.2">
      <c r="A1234" s="18" t="s">
        <v>1602</v>
      </c>
      <c r="B1234" s="18" t="s">
        <v>2987</v>
      </c>
    </row>
    <row r="1235" spans="1:2" x14ac:dyDescent="0.2">
      <c r="A1235" s="18" t="s">
        <v>1603</v>
      </c>
      <c r="B1235" s="18" t="s">
        <v>2957</v>
      </c>
    </row>
    <row r="1236" spans="1:2" x14ac:dyDescent="0.2">
      <c r="A1236" s="18" t="s">
        <v>1604</v>
      </c>
      <c r="B1236" s="18" t="s">
        <v>2936</v>
      </c>
    </row>
    <row r="1237" spans="1:2" x14ac:dyDescent="0.2">
      <c r="A1237" s="18" t="s">
        <v>1605</v>
      </c>
      <c r="B1237" s="18" t="s">
        <v>3008</v>
      </c>
    </row>
    <row r="1238" spans="1:2" x14ac:dyDescent="0.2">
      <c r="A1238" s="18" t="s">
        <v>1606</v>
      </c>
      <c r="B1238" s="18" t="s">
        <v>2975</v>
      </c>
    </row>
    <row r="1239" spans="1:2" x14ac:dyDescent="0.2">
      <c r="A1239" s="18" t="s">
        <v>1607</v>
      </c>
      <c r="B1239" s="18" t="s">
        <v>2959</v>
      </c>
    </row>
    <row r="1240" spans="1:2" x14ac:dyDescent="0.2">
      <c r="A1240" s="18" t="s">
        <v>1608</v>
      </c>
      <c r="B1240" s="18" t="s">
        <v>2970</v>
      </c>
    </row>
    <row r="1241" spans="1:2" x14ac:dyDescent="0.2">
      <c r="A1241" s="18" t="s">
        <v>1609</v>
      </c>
      <c r="B1241" s="18" t="s">
        <v>2955</v>
      </c>
    </row>
    <row r="1242" spans="1:2" x14ac:dyDescent="0.2">
      <c r="A1242" s="18" t="s">
        <v>1610</v>
      </c>
      <c r="B1242" s="18" t="s">
        <v>2978</v>
      </c>
    </row>
    <row r="1243" spans="1:2" x14ac:dyDescent="0.2">
      <c r="A1243" s="18" t="s">
        <v>1611</v>
      </c>
      <c r="B1243" s="18" t="s">
        <v>2951</v>
      </c>
    </row>
    <row r="1244" spans="1:2" x14ac:dyDescent="0.2">
      <c r="A1244" s="18" t="s">
        <v>1612</v>
      </c>
      <c r="B1244" s="18" t="s">
        <v>2994</v>
      </c>
    </row>
    <row r="1245" spans="1:2" x14ac:dyDescent="0.2">
      <c r="A1245" s="18" t="s">
        <v>1613</v>
      </c>
      <c r="B1245" s="18" t="s">
        <v>3001</v>
      </c>
    </row>
    <row r="1246" spans="1:2" x14ac:dyDescent="0.2">
      <c r="A1246" s="18" t="s">
        <v>1614</v>
      </c>
      <c r="B1246" s="18" t="s">
        <v>2983</v>
      </c>
    </row>
    <row r="1247" spans="1:2" x14ac:dyDescent="0.2">
      <c r="A1247" s="18" t="s">
        <v>1615</v>
      </c>
      <c r="B1247" s="18" t="s">
        <v>2982</v>
      </c>
    </row>
    <row r="1248" spans="1:2" x14ac:dyDescent="0.2">
      <c r="A1248" s="18" t="s">
        <v>1616</v>
      </c>
      <c r="B1248" s="18" t="s">
        <v>2980</v>
      </c>
    </row>
    <row r="1249" spans="1:2" x14ac:dyDescent="0.2">
      <c r="A1249" s="18" t="s">
        <v>1617</v>
      </c>
      <c r="B1249" s="18" t="s">
        <v>2962</v>
      </c>
    </row>
    <row r="1250" spans="1:2" x14ac:dyDescent="0.2">
      <c r="A1250" s="18" t="s">
        <v>1618</v>
      </c>
      <c r="B1250" s="18" t="s">
        <v>3009</v>
      </c>
    </row>
    <row r="1251" spans="1:2" x14ac:dyDescent="0.2">
      <c r="A1251" s="18" t="s">
        <v>1619</v>
      </c>
      <c r="B1251" s="18" t="s">
        <v>2945</v>
      </c>
    </row>
    <row r="1252" spans="1:2" x14ac:dyDescent="0.2">
      <c r="A1252" s="18" t="s">
        <v>1620</v>
      </c>
      <c r="B1252" s="18" t="s">
        <v>3013</v>
      </c>
    </row>
    <row r="1253" spans="1:2" x14ac:dyDescent="0.2">
      <c r="A1253" s="18" t="s">
        <v>1621</v>
      </c>
      <c r="B1253" s="18" t="s">
        <v>2937</v>
      </c>
    </row>
    <row r="1254" spans="1:2" x14ac:dyDescent="0.2">
      <c r="A1254" s="18" t="s">
        <v>1622</v>
      </c>
      <c r="B1254" s="18" t="s">
        <v>2966</v>
      </c>
    </row>
    <row r="1255" spans="1:2" x14ac:dyDescent="0.2">
      <c r="A1255" s="18" t="s">
        <v>1623</v>
      </c>
      <c r="B1255" s="18" t="s">
        <v>2943</v>
      </c>
    </row>
    <row r="1256" spans="1:2" x14ac:dyDescent="0.2">
      <c r="A1256" s="18" t="s">
        <v>1624</v>
      </c>
      <c r="B1256" s="18" t="s">
        <v>2932</v>
      </c>
    </row>
    <row r="1257" spans="1:2" x14ac:dyDescent="0.2">
      <c r="A1257" s="18" t="s">
        <v>1625</v>
      </c>
      <c r="B1257" s="18" t="s">
        <v>3002</v>
      </c>
    </row>
    <row r="1258" spans="1:2" x14ac:dyDescent="0.2">
      <c r="A1258" s="18" t="s">
        <v>1626</v>
      </c>
      <c r="B1258" s="18" t="s">
        <v>2998</v>
      </c>
    </row>
    <row r="1259" spans="1:2" x14ac:dyDescent="0.2">
      <c r="A1259" s="18" t="s">
        <v>1627</v>
      </c>
      <c r="B1259" s="18" t="s">
        <v>2971</v>
      </c>
    </row>
    <row r="1260" spans="1:2" x14ac:dyDescent="0.2">
      <c r="A1260" s="18" t="s">
        <v>1628</v>
      </c>
      <c r="B1260" s="18" t="s">
        <v>2939</v>
      </c>
    </row>
    <row r="1261" spans="1:2" x14ac:dyDescent="0.2">
      <c r="A1261" s="18" t="s">
        <v>1629</v>
      </c>
      <c r="B1261" s="18" t="s">
        <v>2995</v>
      </c>
    </row>
    <row r="1262" spans="1:2" x14ac:dyDescent="0.2">
      <c r="A1262" s="18" t="s">
        <v>1630</v>
      </c>
      <c r="B1262" s="18" t="s">
        <v>2963</v>
      </c>
    </row>
    <row r="1263" spans="1:2" x14ac:dyDescent="0.2">
      <c r="A1263" s="18" t="s">
        <v>1631</v>
      </c>
      <c r="B1263" s="18" t="s">
        <v>2967</v>
      </c>
    </row>
    <row r="1264" spans="1:2" x14ac:dyDescent="0.2">
      <c r="A1264" s="18" t="s">
        <v>1632</v>
      </c>
      <c r="B1264" s="18" t="s">
        <v>2996</v>
      </c>
    </row>
    <row r="1265" spans="1:2" x14ac:dyDescent="0.2">
      <c r="A1265" s="18" t="s">
        <v>1633</v>
      </c>
      <c r="B1265" s="18" t="s">
        <v>2950</v>
      </c>
    </row>
    <row r="1266" spans="1:2" x14ac:dyDescent="0.2">
      <c r="A1266" s="18" t="s">
        <v>1634</v>
      </c>
      <c r="B1266" s="18" t="s">
        <v>2972</v>
      </c>
    </row>
    <row r="1267" spans="1:2" x14ac:dyDescent="0.2">
      <c r="A1267" s="18" t="s">
        <v>1635</v>
      </c>
      <c r="B1267" s="18" t="s">
        <v>3017</v>
      </c>
    </row>
    <row r="1268" spans="1:2" x14ac:dyDescent="0.2">
      <c r="A1268" s="18" t="s">
        <v>1636</v>
      </c>
      <c r="B1268" s="18" t="s">
        <v>2976</v>
      </c>
    </row>
    <row r="1269" spans="1:2" x14ac:dyDescent="0.2">
      <c r="A1269" s="18" t="s">
        <v>1637</v>
      </c>
      <c r="B1269" s="18" t="s">
        <v>2988</v>
      </c>
    </row>
    <row r="1270" spans="1:2" x14ac:dyDescent="0.2">
      <c r="A1270" s="18" t="s">
        <v>1638</v>
      </c>
      <c r="B1270" s="18" t="s">
        <v>2956</v>
      </c>
    </row>
    <row r="1271" spans="1:2" x14ac:dyDescent="0.2">
      <c r="A1271" s="18" t="s">
        <v>1639</v>
      </c>
      <c r="B1271" s="18" t="s">
        <v>2969</v>
      </c>
    </row>
    <row r="1272" spans="1:2" x14ac:dyDescent="0.2">
      <c r="A1272" s="18" t="s">
        <v>1640</v>
      </c>
      <c r="B1272" s="18" t="s">
        <v>2986</v>
      </c>
    </row>
    <row r="1273" spans="1:2" x14ac:dyDescent="0.2">
      <c r="A1273" s="18" t="s">
        <v>1641</v>
      </c>
      <c r="B1273" s="18" t="s">
        <v>2940</v>
      </c>
    </row>
    <row r="1274" spans="1:2" x14ac:dyDescent="0.2">
      <c r="A1274" s="18" t="s">
        <v>1642</v>
      </c>
      <c r="B1274" s="18" t="s">
        <v>3003</v>
      </c>
    </row>
    <row r="1275" spans="1:2" x14ac:dyDescent="0.2">
      <c r="A1275" s="18" t="s">
        <v>1643</v>
      </c>
      <c r="B1275" s="18" t="s">
        <v>3011</v>
      </c>
    </row>
    <row r="1276" spans="1:2" x14ac:dyDescent="0.2">
      <c r="A1276" s="18" t="s">
        <v>1644</v>
      </c>
      <c r="B1276" s="18" t="s">
        <v>3016</v>
      </c>
    </row>
    <row r="1277" spans="1:2" x14ac:dyDescent="0.2">
      <c r="A1277" s="18" t="s">
        <v>1645</v>
      </c>
      <c r="B1277" s="18" t="s">
        <v>2938</v>
      </c>
    </row>
    <row r="1278" spans="1:2" x14ac:dyDescent="0.2">
      <c r="A1278" s="18" t="s">
        <v>1646</v>
      </c>
      <c r="B1278" s="18" t="s">
        <v>2997</v>
      </c>
    </row>
    <row r="1279" spans="1:2" x14ac:dyDescent="0.2">
      <c r="A1279" s="18" t="s">
        <v>1647</v>
      </c>
      <c r="B1279" s="18" t="s">
        <v>2989</v>
      </c>
    </row>
    <row r="1280" spans="1:2" x14ac:dyDescent="0.2">
      <c r="A1280" s="18" t="s">
        <v>1648</v>
      </c>
      <c r="B1280" s="18" t="s">
        <v>3010</v>
      </c>
    </row>
    <row r="1281" spans="1:2" x14ac:dyDescent="0.2">
      <c r="A1281" s="18" t="s">
        <v>1649</v>
      </c>
      <c r="B1281" s="18" t="s">
        <v>2973</v>
      </c>
    </row>
    <row r="1282" spans="1:2" x14ac:dyDescent="0.2">
      <c r="A1282" s="18" t="s">
        <v>1650</v>
      </c>
      <c r="B1282" s="18" t="s">
        <v>2985</v>
      </c>
    </row>
    <row r="1283" spans="1:2" x14ac:dyDescent="0.2">
      <c r="A1283" s="18" t="s">
        <v>1651</v>
      </c>
      <c r="B1283" s="18" t="s">
        <v>3019</v>
      </c>
    </row>
    <row r="1284" spans="1:2" x14ac:dyDescent="0.2">
      <c r="A1284" s="18" t="s">
        <v>1652</v>
      </c>
      <c r="B1284" s="18" t="s">
        <v>3015</v>
      </c>
    </row>
    <row r="1285" spans="1:2" x14ac:dyDescent="0.2">
      <c r="A1285" s="18" t="s">
        <v>1653</v>
      </c>
      <c r="B1285" s="18" t="s">
        <v>2999</v>
      </c>
    </row>
    <row r="1286" spans="1:2" x14ac:dyDescent="0.2">
      <c r="A1286" s="18" t="s">
        <v>1654</v>
      </c>
      <c r="B1286" s="18" t="s">
        <v>2960</v>
      </c>
    </row>
    <row r="1287" spans="1:2" x14ac:dyDescent="0.2">
      <c r="A1287" s="18" t="s">
        <v>1655</v>
      </c>
      <c r="B1287" s="18" t="s">
        <v>2958</v>
      </c>
    </row>
    <row r="1288" spans="1:2" x14ac:dyDescent="0.2">
      <c r="A1288" s="18" t="s">
        <v>1656</v>
      </c>
      <c r="B1288" s="18" t="s">
        <v>2981</v>
      </c>
    </row>
    <row r="1289" spans="1:2" x14ac:dyDescent="0.2">
      <c r="A1289" s="18" t="s">
        <v>1657</v>
      </c>
      <c r="B1289" s="18" t="s">
        <v>2933</v>
      </c>
    </row>
    <row r="1290" spans="1:2" x14ac:dyDescent="0.2">
      <c r="A1290" s="18" t="s">
        <v>1658</v>
      </c>
      <c r="B1290" s="18" t="s">
        <v>2977</v>
      </c>
    </row>
    <row r="1291" spans="1:2" x14ac:dyDescent="0.2">
      <c r="A1291" s="18" t="s">
        <v>1659</v>
      </c>
      <c r="B1291" s="18" t="s">
        <v>2974</v>
      </c>
    </row>
    <row r="1292" spans="1:2" x14ac:dyDescent="0.2">
      <c r="A1292" s="18" t="s">
        <v>1660</v>
      </c>
      <c r="B1292" s="18" t="s">
        <v>3020</v>
      </c>
    </row>
    <row r="1293" spans="1:2" x14ac:dyDescent="0.2">
      <c r="A1293" s="18" t="s">
        <v>1661</v>
      </c>
      <c r="B1293" s="18" t="s">
        <v>2924</v>
      </c>
    </row>
    <row r="1294" spans="1:2" x14ac:dyDescent="0.2">
      <c r="A1294" s="18" t="s">
        <v>1662</v>
      </c>
      <c r="B1294" s="18" t="s">
        <v>2928</v>
      </c>
    </row>
    <row r="1295" spans="1:2" x14ac:dyDescent="0.2">
      <c r="A1295" s="18" t="s">
        <v>1663</v>
      </c>
      <c r="B1295" s="18" t="s">
        <v>2931</v>
      </c>
    </row>
    <row r="1296" spans="1:2" x14ac:dyDescent="0.2">
      <c r="A1296" s="18" t="s">
        <v>1664</v>
      </c>
      <c r="B1296" s="18" t="s">
        <v>2925</v>
      </c>
    </row>
    <row r="1297" spans="1:2" x14ac:dyDescent="0.2">
      <c r="A1297" s="18" t="s">
        <v>1665</v>
      </c>
      <c r="B1297" s="18" t="s">
        <v>2926</v>
      </c>
    </row>
    <row r="1298" spans="1:2" x14ac:dyDescent="0.2">
      <c r="A1298" s="18" t="s">
        <v>1666</v>
      </c>
      <c r="B1298" s="18" t="s">
        <v>2929</v>
      </c>
    </row>
    <row r="1299" spans="1:2" x14ac:dyDescent="0.2">
      <c r="A1299" s="18" t="s">
        <v>1667</v>
      </c>
      <c r="B1299" s="18" t="s">
        <v>2927</v>
      </c>
    </row>
    <row r="1300" spans="1:2" x14ac:dyDescent="0.2">
      <c r="A1300" s="18" t="s">
        <v>1668</v>
      </c>
      <c r="B1300" s="18" t="s">
        <v>2930</v>
      </c>
    </row>
    <row r="1301" spans="1:2" x14ac:dyDescent="0.2">
      <c r="A1301" s="18" t="s">
        <v>1669</v>
      </c>
      <c r="B1301" s="18" t="s">
        <v>2307</v>
      </c>
    </row>
    <row r="1302" spans="1:2" x14ac:dyDescent="0.2">
      <c r="A1302" s="18" t="s">
        <v>1670</v>
      </c>
      <c r="B1302" s="18" t="s">
        <v>2191</v>
      </c>
    </row>
    <row r="1303" spans="1:2" x14ac:dyDescent="0.2">
      <c r="A1303" s="18" t="s">
        <v>1671</v>
      </c>
      <c r="B1303" s="18" t="s">
        <v>2205</v>
      </c>
    </row>
    <row r="1304" spans="1:2" x14ac:dyDescent="0.2">
      <c r="A1304" s="18" t="s">
        <v>1672</v>
      </c>
      <c r="B1304" s="18" t="s">
        <v>2195</v>
      </c>
    </row>
    <row r="1305" spans="1:2" x14ac:dyDescent="0.2">
      <c r="A1305" s="18" t="s">
        <v>1673</v>
      </c>
      <c r="B1305" s="18" t="s">
        <v>2272</v>
      </c>
    </row>
    <row r="1306" spans="1:2" x14ac:dyDescent="0.2">
      <c r="A1306" s="18" t="s">
        <v>1674</v>
      </c>
      <c r="B1306" s="18" t="s">
        <v>2192</v>
      </c>
    </row>
    <row r="1307" spans="1:2" x14ac:dyDescent="0.2">
      <c r="A1307" s="18" t="s">
        <v>1675</v>
      </c>
      <c r="B1307" s="18" t="s">
        <v>2197</v>
      </c>
    </row>
    <row r="1308" spans="1:2" x14ac:dyDescent="0.2">
      <c r="A1308" s="18" t="s">
        <v>1676</v>
      </c>
      <c r="B1308" s="18" t="s">
        <v>2208</v>
      </c>
    </row>
    <row r="1309" spans="1:2" x14ac:dyDescent="0.2">
      <c r="A1309" s="18" t="s">
        <v>1677</v>
      </c>
      <c r="B1309" s="18" t="s">
        <v>2327</v>
      </c>
    </row>
    <row r="1310" spans="1:2" x14ac:dyDescent="0.2">
      <c r="A1310" s="18" t="s">
        <v>1678</v>
      </c>
      <c r="B1310" s="18" t="s">
        <v>2174</v>
      </c>
    </row>
    <row r="1311" spans="1:2" x14ac:dyDescent="0.2">
      <c r="A1311" s="18" t="s">
        <v>1679</v>
      </c>
      <c r="B1311" s="18" t="s">
        <v>2309</v>
      </c>
    </row>
    <row r="1312" spans="1:2" x14ac:dyDescent="0.2">
      <c r="A1312" s="18" t="s">
        <v>1680</v>
      </c>
      <c r="B1312" s="18" t="s">
        <v>2328</v>
      </c>
    </row>
    <row r="1313" spans="1:2" x14ac:dyDescent="0.2">
      <c r="A1313" s="18" t="s">
        <v>1681</v>
      </c>
      <c r="B1313" s="18" t="s">
        <v>2212</v>
      </c>
    </row>
    <row r="1314" spans="1:2" x14ac:dyDescent="0.2">
      <c r="A1314" s="18" t="s">
        <v>1682</v>
      </c>
      <c r="B1314" s="18" t="s">
        <v>2312</v>
      </c>
    </row>
    <row r="1315" spans="1:2" x14ac:dyDescent="0.2">
      <c r="A1315" s="18" t="s">
        <v>1683</v>
      </c>
      <c r="B1315" s="18" t="s">
        <v>2201</v>
      </c>
    </row>
    <row r="1316" spans="1:2" x14ac:dyDescent="0.2">
      <c r="A1316" s="18" t="s">
        <v>1684</v>
      </c>
      <c r="B1316" s="18" t="s">
        <v>2257</v>
      </c>
    </row>
    <row r="1317" spans="1:2" x14ac:dyDescent="0.2">
      <c r="A1317" s="18" t="s">
        <v>1685</v>
      </c>
      <c r="B1317" s="18" t="s">
        <v>2302</v>
      </c>
    </row>
    <row r="1318" spans="1:2" x14ac:dyDescent="0.2">
      <c r="A1318" s="18" t="s">
        <v>1686</v>
      </c>
      <c r="B1318" s="18" t="s">
        <v>2332</v>
      </c>
    </row>
    <row r="1319" spans="1:2" x14ac:dyDescent="0.2">
      <c r="A1319" s="18" t="s">
        <v>1687</v>
      </c>
      <c r="B1319" s="18" t="s">
        <v>2170</v>
      </c>
    </row>
    <row r="1320" spans="1:2" x14ac:dyDescent="0.2">
      <c r="A1320" s="18" t="s">
        <v>1688</v>
      </c>
      <c r="B1320" s="18" t="s">
        <v>2204</v>
      </c>
    </row>
    <row r="1321" spans="1:2" x14ac:dyDescent="0.2">
      <c r="A1321" s="18" t="s">
        <v>1689</v>
      </c>
      <c r="B1321" s="18" t="s">
        <v>2200</v>
      </c>
    </row>
    <row r="1322" spans="1:2" x14ac:dyDescent="0.2">
      <c r="A1322" s="18" t="s">
        <v>1690</v>
      </c>
      <c r="B1322" s="18" t="s">
        <v>2305</v>
      </c>
    </row>
    <row r="1323" spans="1:2" x14ac:dyDescent="0.2">
      <c r="A1323" s="18" t="s">
        <v>1691</v>
      </c>
      <c r="B1323" s="18" t="s">
        <v>2196</v>
      </c>
    </row>
    <row r="1324" spans="1:2" x14ac:dyDescent="0.2">
      <c r="A1324" s="18" t="s">
        <v>1692</v>
      </c>
      <c r="B1324" s="18" t="s">
        <v>2315</v>
      </c>
    </row>
    <row r="1325" spans="1:2" x14ac:dyDescent="0.2">
      <c r="A1325" s="18" t="s">
        <v>1693</v>
      </c>
      <c r="B1325" s="18" t="s">
        <v>2330</v>
      </c>
    </row>
    <row r="1326" spans="1:2" x14ac:dyDescent="0.2">
      <c r="A1326" s="18" t="s">
        <v>1694</v>
      </c>
      <c r="B1326" s="18" t="s">
        <v>2329</v>
      </c>
    </row>
    <row r="1327" spans="1:2" x14ac:dyDescent="0.2">
      <c r="A1327" s="18" t="s">
        <v>1695</v>
      </c>
      <c r="B1327" s="18" t="s">
        <v>2267</v>
      </c>
    </row>
    <row r="1328" spans="1:2" x14ac:dyDescent="0.2">
      <c r="A1328" s="18" t="s">
        <v>1696</v>
      </c>
      <c r="B1328" s="18" t="s">
        <v>2261</v>
      </c>
    </row>
    <row r="1329" spans="1:2" x14ac:dyDescent="0.2">
      <c r="A1329" s="18" t="s">
        <v>1697</v>
      </c>
      <c r="B1329" s="18" t="s">
        <v>2199</v>
      </c>
    </row>
    <row r="1330" spans="1:2" x14ac:dyDescent="0.2">
      <c r="A1330" s="18" t="s">
        <v>1698</v>
      </c>
      <c r="B1330" s="18" t="s">
        <v>2175</v>
      </c>
    </row>
    <row r="1331" spans="1:2" x14ac:dyDescent="0.2">
      <c r="A1331" s="18" t="s">
        <v>1699</v>
      </c>
      <c r="B1331" s="18" t="s">
        <v>2326</v>
      </c>
    </row>
    <row r="1332" spans="1:2" x14ac:dyDescent="0.2">
      <c r="A1332" s="18" t="s">
        <v>1700</v>
      </c>
      <c r="B1332" s="18" t="s">
        <v>2168</v>
      </c>
    </row>
    <row r="1333" spans="1:2" x14ac:dyDescent="0.2">
      <c r="A1333" s="18" t="s">
        <v>1701</v>
      </c>
      <c r="B1333" s="18" t="s">
        <v>2318</v>
      </c>
    </row>
    <row r="1334" spans="1:2" x14ac:dyDescent="0.2">
      <c r="A1334" s="18" t="s">
        <v>1702</v>
      </c>
      <c r="B1334" s="18" t="s">
        <v>2176</v>
      </c>
    </row>
    <row r="1335" spans="1:2" x14ac:dyDescent="0.2">
      <c r="A1335" s="18" t="s">
        <v>1703</v>
      </c>
      <c r="B1335" s="18" t="s">
        <v>2177</v>
      </c>
    </row>
    <row r="1336" spans="1:2" x14ac:dyDescent="0.2">
      <c r="A1336" s="18" t="s">
        <v>1704</v>
      </c>
      <c r="B1336" s="18" t="s">
        <v>2306</v>
      </c>
    </row>
    <row r="1337" spans="1:2" x14ac:dyDescent="0.2">
      <c r="A1337" s="18" t="s">
        <v>1705</v>
      </c>
      <c r="B1337" s="18" t="s">
        <v>2178</v>
      </c>
    </row>
    <row r="1338" spans="1:2" x14ac:dyDescent="0.2">
      <c r="A1338" s="18" t="s">
        <v>1706</v>
      </c>
      <c r="B1338" s="18" t="s">
        <v>2209</v>
      </c>
    </row>
    <row r="1339" spans="1:2" x14ac:dyDescent="0.2">
      <c r="A1339" s="18" t="s">
        <v>1707</v>
      </c>
      <c r="B1339" s="18" t="s">
        <v>2198</v>
      </c>
    </row>
    <row r="1340" spans="1:2" x14ac:dyDescent="0.2">
      <c r="A1340" s="18" t="s">
        <v>1708</v>
      </c>
      <c r="B1340" s="18" t="s">
        <v>2179</v>
      </c>
    </row>
    <row r="1341" spans="1:2" x14ac:dyDescent="0.2">
      <c r="A1341" s="18" t="s">
        <v>1709</v>
      </c>
      <c r="B1341" s="18" t="s">
        <v>2253</v>
      </c>
    </row>
    <row r="1342" spans="1:2" x14ac:dyDescent="0.2">
      <c r="A1342" s="18" t="s">
        <v>1710</v>
      </c>
      <c r="B1342" s="18" t="s">
        <v>2316</v>
      </c>
    </row>
    <row r="1343" spans="1:2" x14ac:dyDescent="0.2">
      <c r="A1343" s="18" t="s">
        <v>1711</v>
      </c>
      <c r="B1343" s="18" t="s">
        <v>2304</v>
      </c>
    </row>
    <row r="1344" spans="1:2" x14ac:dyDescent="0.2">
      <c r="A1344" s="18" t="s">
        <v>1712</v>
      </c>
      <c r="B1344" s="18" t="s">
        <v>2255</v>
      </c>
    </row>
    <row r="1345" spans="1:2" x14ac:dyDescent="0.2">
      <c r="A1345" s="18" t="s">
        <v>1713</v>
      </c>
      <c r="B1345" s="18" t="s">
        <v>2271</v>
      </c>
    </row>
    <row r="1346" spans="1:2" x14ac:dyDescent="0.2">
      <c r="A1346" s="18" t="s">
        <v>1714</v>
      </c>
      <c r="B1346" s="18" t="s">
        <v>2270</v>
      </c>
    </row>
    <row r="1347" spans="1:2" x14ac:dyDescent="0.2">
      <c r="A1347" s="18" t="s">
        <v>1715</v>
      </c>
      <c r="B1347" s="18" t="s">
        <v>2262</v>
      </c>
    </row>
    <row r="1348" spans="1:2" x14ac:dyDescent="0.2">
      <c r="A1348" s="18" t="s">
        <v>1716</v>
      </c>
      <c r="B1348" s="18" t="s">
        <v>2319</v>
      </c>
    </row>
    <row r="1349" spans="1:2" x14ac:dyDescent="0.2">
      <c r="A1349" s="18" t="s">
        <v>1717</v>
      </c>
      <c r="B1349" s="18" t="s">
        <v>2266</v>
      </c>
    </row>
    <row r="1350" spans="1:2" x14ac:dyDescent="0.2">
      <c r="A1350" s="18" t="s">
        <v>1718</v>
      </c>
      <c r="B1350" s="18" t="s">
        <v>2193</v>
      </c>
    </row>
    <row r="1351" spans="1:2" x14ac:dyDescent="0.2">
      <c r="A1351" s="18" t="s">
        <v>1719</v>
      </c>
      <c r="B1351" s="18" t="s">
        <v>2187</v>
      </c>
    </row>
    <row r="1352" spans="1:2" x14ac:dyDescent="0.2">
      <c r="A1352" s="18" t="s">
        <v>1720</v>
      </c>
      <c r="B1352" s="18" t="s">
        <v>2188</v>
      </c>
    </row>
    <row r="1353" spans="1:2" x14ac:dyDescent="0.2">
      <c r="A1353" s="18" t="s">
        <v>1721</v>
      </c>
      <c r="B1353" s="18" t="s">
        <v>2189</v>
      </c>
    </row>
    <row r="1354" spans="1:2" x14ac:dyDescent="0.2">
      <c r="A1354" s="18" t="s">
        <v>1722</v>
      </c>
      <c r="B1354" s="18" t="s">
        <v>2171</v>
      </c>
    </row>
    <row r="1355" spans="1:2" x14ac:dyDescent="0.2">
      <c r="A1355" s="18" t="s">
        <v>1723</v>
      </c>
      <c r="B1355" s="18" t="s">
        <v>2207</v>
      </c>
    </row>
    <row r="1356" spans="1:2" x14ac:dyDescent="0.2">
      <c r="A1356" s="18" t="s">
        <v>1724</v>
      </c>
      <c r="B1356" s="18" t="s">
        <v>2211</v>
      </c>
    </row>
    <row r="1357" spans="1:2" x14ac:dyDescent="0.2">
      <c r="A1357" s="18" t="s">
        <v>1725</v>
      </c>
      <c r="B1357" s="18" t="s">
        <v>2180</v>
      </c>
    </row>
    <row r="1358" spans="1:2" x14ac:dyDescent="0.2">
      <c r="A1358" s="18" t="s">
        <v>1726</v>
      </c>
      <c r="B1358" s="18" t="s">
        <v>2172</v>
      </c>
    </row>
    <row r="1359" spans="1:2" x14ac:dyDescent="0.2">
      <c r="A1359" s="18" t="s">
        <v>1727</v>
      </c>
      <c r="B1359" s="18" t="s">
        <v>2181</v>
      </c>
    </row>
    <row r="1360" spans="1:2" x14ac:dyDescent="0.2">
      <c r="A1360" s="18" t="s">
        <v>1728</v>
      </c>
      <c r="B1360" s="18" t="s">
        <v>2182</v>
      </c>
    </row>
    <row r="1361" spans="1:2" x14ac:dyDescent="0.2">
      <c r="A1361" s="18" t="s">
        <v>1729</v>
      </c>
      <c r="B1361" s="18" t="s">
        <v>2183</v>
      </c>
    </row>
    <row r="1362" spans="1:2" x14ac:dyDescent="0.2">
      <c r="A1362" s="18" t="s">
        <v>1730</v>
      </c>
      <c r="B1362" s="18" t="s">
        <v>2303</v>
      </c>
    </row>
    <row r="1363" spans="1:2" x14ac:dyDescent="0.2">
      <c r="A1363" s="18" t="s">
        <v>1731</v>
      </c>
      <c r="B1363" s="18" t="s">
        <v>2210</v>
      </c>
    </row>
    <row r="1364" spans="1:2" x14ac:dyDescent="0.2">
      <c r="A1364" s="18" t="s">
        <v>1732</v>
      </c>
      <c r="B1364" s="18" t="s">
        <v>2317</v>
      </c>
    </row>
    <row r="1365" spans="1:2" x14ac:dyDescent="0.2">
      <c r="A1365" s="18" t="s">
        <v>1733</v>
      </c>
      <c r="B1365" s="18" t="s">
        <v>2310</v>
      </c>
    </row>
    <row r="1366" spans="1:2" x14ac:dyDescent="0.2">
      <c r="A1366" s="18" t="s">
        <v>1734</v>
      </c>
      <c r="B1366" s="18" t="s">
        <v>2184</v>
      </c>
    </row>
    <row r="1367" spans="1:2" x14ac:dyDescent="0.2">
      <c r="A1367" s="18" t="s">
        <v>1735</v>
      </c>
      <c r="B1367" s="18" t="s">
        <v>2185</v>
      </c>
    </row>
    <row r="1368" spans="1:2" x14ac:dyDescent="0.2">
      <c r="A1368" s="18" t="s">
        <v>1736</v>
      </c>
      <c r="B1368" s="18" t="s">
        <v>2169</v>
      </c>
    </row>
    <row r="1369" spans="1:2" x14ac:dyDescent="0.2">
      <c r="A1369" s="18" t="s">
        <v>1737</v>
      </c>
      <c r="B1369" s="18" t="s">
        <v>2301</v>
      </c>
    </row>
    <row r="1370" spans="1:2" x14ac:dyDescent="0.2">
      <c r="A1370" s="18" t="s">
        <v>1738</v>
      </c>
      <c r="B1370" s="18" t="s">
        <v>2314</v>
      </c>
    </row>
    <row r="1371" spans="1:2" x14ac:dyDescent="0.2">
      <c r="A1371" s="18" t="s">
        <v>1739</v>
      </c>
      <c r="B1371" s="18" t="s">
        <v>2331</v>
      </c>
    </row>
    <row r="1372" spans="1:2" x14ac:dyDescent="0.2">
      <c r="A1372" s="18" t="s">
        <v>1740</v>
      </c>
      <c r="B1372" s="18" t="s">
        <v>2333</v>
      </c>
    </row>
    <row r="1373" spans="1:2" x14ac:dyDescent="0.2">
      <c r="A1373" s="18" t="s">
        <v>1741</v>
      </c>
      <c r="B1373" s="18" t="s">
        <v>2265</v>
      </c>
    </row>
    <row r="1374" spans="1:2" x14ac:dyDescent="0.2">
      <c r="A1374" s="18" t="s">
        <v>1742</v>
      </c>
      <c r="B1374" s="18" t="s">
        <v>2206</v>
      </c>
    </row>
    <row r="1375" spans="1:2" x14ac:dyDescent="0.2">
      <c r="A1375" s="18" t="s">
        <v>1743</v>
      </c>
      <c r="B1375" s="18" t="s">
        <v>2186</v>
      </c>
    </row>
    <row r="1376" spans="1:2" x14ac:dyDescent="0.2">
      <c r="A1376" s="18" t="s">
        <v>1744</v>
      </c>
      <c r="B1376" s="18" t="s">
        <v>2308</v>
      </c>
    </row>
    <row r="1377" spans="1:2" x14ac:dyDescent="0.2">
      <c r="A1377" s="18" t="s">
        <v>1745</v>
      </c>
      <c r="B1377" s="18" t="s">
        <v>2264</v>
      </c>
    </row>
    <row r="1378" spans="1:2" x14ac:dyDescent="0.2">
      <c r="A1378" s="18" t="s">
        <v>1746</v>
      </c>
      <c r="B1378" s="18" t="s">
        <v>2256</v>
      </c>
    </row>
    <row r="1379" spans="1:2" x14ac:dyDescent="0.2">
      <c r="A1379" s="18" t="s">
        <v>1747</v>
      </c>
      <c r="B1379" s="18" t="s">
        <v>2194</v>
      </c>
    </row>
    <row r="1380" spans="1:2" x14ac:dyDescent="0.2">
      <c r="A1380" s="18" t="s">
        <v>1748</v>
      </c>
      <c r="B1380" s="18" t="s">
        <v>2268</v>
      </c>
    </row>
    <row r="1381" spans="1:2" x14ac:dyDescent="0.2">
      <c r="A1381" s="18" t="s">
        <v>1749</v>
      </c>
      <c r="B1381" s="18" t="s">
        <v>2313</v>
      </c>
    </row>
    <row r="1382" spans="1:2" x14ac:dyDescent="0.2">
      <c r="A1382" s="18" t="s">
        <v>1750</v>
      </c>
      <c r="B1382" s="18" t="s">
        <v>2173</v>
      </c>
    </row>
    <row r="1383" spans="1:2" x14ac:dyDescent="0.2">
      <c r="A1383" s="18" t="s">
        <v>1751</v>
      </c>
      <c r="B1383" s="18" t="s">
        <v>2167</v>
      </c>
    </row>
    <row r="1384" spans="1:2" x14ac:dyDescent="0.2">
      <c r="A1384" s="18" t="s">
        <v>1752</v>
      </c>
      <c r="B1384" s="18" t="s">
        <v>2202</v>
      </c>
    </row>
    <row r="1385" spans="1:2" x14ac:dyDescent="0.2">
      <c r="A1385" s="18" t="s">
        <v>1753</v>
      </c>
      <c r="B1385" s="18" t="s">
        <v>2263</v>
      </c>
    </row>
    <row r="1386" spans="1:2" x14ac:dyDescent="0.2">
      <c r="A1386" s="18" t="s">
        <v>1754</v>
      </c>
      <c r="B1386" s="18" t="s">
        <v>2190</v>
      </c>
    </row>
    <row r="1387" spans="1:2" x14ac:dyDescent="0.2">
      <c r="A1387" s="18" t="s">
        <v>1755</v>
      </c>
      <c r="B1387" s="18" t="s">
        <v>2203</v>
      </c>
    </row>
    <row r="1388" spans="1:2" x14ac:dyDescent="0.2">
      <c r="A1388" s="18" t="s">
        <v>1756</v>
      </c>
      <c r="B1388" s="18" t="s">
        <v>2311</v>
      </c>
    </row>
    <row r="1389" spans="1:2" x14ac:dyDescent="0.2">
      <c r="A1389" s="18" t="s">
        <v>1757</v>
      </c>
      <c r="B1389" s="18" t="s">
        <v>2269</v>
      </c>
    </row>
    <row r="1390" spans="1:2" x14ac:dyDescent="0.2">
      <c r="A1390" s="18" t="s">
        <v>1758</v>
      </c>
      <c r="B1390" s="18" t="s">
        <v>2325</v>
      </c>
    </row>
    <row r="1391" spans="1:2" x14ac:dyDescent="0.2">
      <c r="A1391" s="18" t="s">
        <v>1759</v>
      </c>
      <c r="B1391" s="18" t="s">
        <v>2377</v>
      </c>
    </row>
    <row r="1392" spans="1:2" x14ac:dyDescent="0.2">
      <c r="A1392" s="18" t="s">
        <v>1760</v>
      </c>
      <c r="B1392" s="18" t="s">
        <v>2320</v>
      </c>
    </row>
    <row r="1393" spans="1:2" x14ac:dyDescent="0.2">
      <c r="A1393" s="18" t="s">
        <v>1761</v>
      </c>
      <c r="B1393" s="18" t="s">
        <v>2336</v>
      </c>
    </row>
    <row r="1394" spans="1:2" x14ac:dyDescent="0.2">
      <c r="A1394" s="18" t="s">
        <v>1762</v>
      </c>
      <c r="B1394" s="18" t="s">
        <v>2339</v>
      </c>
    </row>
    <row r="1395" spans="1:2" x14ac:dyDescent="0.2">
      <c r="A1395" s="18" t="s">
        <v>1763</v>
      </c>
      <c r="B1395" s="18" t="s">
        <v>2371</v>
      </c>
    </row>
    <row r="1396" spans="1:2" x14ac:dyDescent="0.2">
      <c r="A1396" s="18" t="s">
        <v>1764</v>
      </c>
      <c r="B1396" s="18" t="s">
        <v>2361</v>
      </c>
    </row>
    <row r="1397" spans="1:2" x14ac:dyDescent="0.2">
      <c r="A1397" s="18" t="s">
        <v>1765</v>
      </c>
      <c r="B1397" s="18" t="s">
        <v>2372</v>
      </c>
    </row>
    <row r="1398" spans="1:2" x14ac:dyDescent="0.2">
      <c r="A1398" s="18" t="s">
        <v>1766</v>
      </c>
      <c r="B1398" s="18" t="s">
        <v>2665</v>
      </c>
    </row>
    <row r="1399" spans="1:2" x14ac:dyDescent="0.2">
      <c r="A1399" s="18" t="s">
        <v>1767</v>
      </c>
      <c r="B1399" s="18" t="s">
        <v>2384</v>
      </c>
    </row>
    <row r="1400" spans="1:2" x14ac:dyDescent="0.2">
      <c r="A1400" s="18" t="s">
        <v>1768</v>
      </c>
      <c r="B1400" s="18" t="s">
        <v>2353</v>
      </c>
    </row>
    <row r="1401" spans="1:2" x14ac:dyDescent="0.2">
      <c r="A1401" s="18" t="s">
        <v>1769</v>
      </c>
      <c r="B1401" s="18" t="s">
        <v>2340</v>
      </c>
    </row>
    <row r="1402" spans="1:2" x14ac:dyDescent="0.2">
      <c r="A1402" s="18" t="s">
        <v>1770</v>
      </c>
      <c r="B1402" s="18" t="s">
        <v>2335</v>
      </c>
    </row>
    <row r="1403" spans="1:2" x14ac:dyDescent="0.2">
      <c r="A1403" s="18" t="s">
        <v>1771</v>
      </c>
      <c r="B1403" s="18" t="s">
        <v>2656</v>
      </c>
    </row>
    <row r="1404" spans="1:2" x14ac:dyDescent="0.2">
      <c r="A1404" s="18" t="s">
        <v>1772</v>
      </c>
      <c r="B1404" s="18" t="s">
        <v>2370</v>
      </c>
    </row>
    <row r="1405" spans="1:2" x14ac:dyDescent="0.2">
      <c r="A1405" s="18" t="s">
        <v>1773</v>
      </c>
      <c r="B1405" s="18" t="s">
        <v>2660</v>
      </c>
    </row>
    <row r="1406" spans="1:2" x14ac:dyDescent="0.2">
      <c r="A1406" s="18" t="s">
        <v>1774</v>
      </c>
      <c r="B1406" s="18" t="s">
        <v>2668</v>
      </c>
    </row>
    <row r="1407" spans="1:2" x14ac:dyDescent="0.2">
      <c r="A1407" s="18" t="s">
        <v>1775</v>
      </c>
      <c r="B1407" s="18" t="s">
        <v>2362</v>
      </c>
    </row>
    <row r="1408" spans="1:2" x14ac:dyDescent="0.2">
      <c r="A1408" s="18" t="s">
        <v>1776</v>
      </c>
      <c r="B1408" s="18" t="s">
        <v>2386</v>
      </c>
    </row>
    <row r="1409" spans="1:2" x14ac:dyDescent="0.2">
      <c r="A1409" s="18" t="s">
        <v>1777</v>
      </c>
      <c r="B1409" s="18" t="s">
        <v>2379</v>
      </c>
    </row>
    <row r="1410" spans="1:2" x14ac:dyDescent="0.2">
      <c r="A1410" s="18" t="s">
        <v>1778</v>
      </c>
      <c r="B1410" s="18" t="s">
        <v>2321</v>
      </c>
    </row>
    <row r="1411" spans="1:2" x14ac:dyDescent="0.2">
      <c r="A1411" s="18" t="s">
        <v>1779</v>
      </c>
      <c r="B1411" s="18" t="s">
        <v>2348</v>
      </c>
    </row>
    <row r="1412" spans="1:2" x14ac:dyDescent="0.2">
      <c r="A1412" s="18" t="s">
        <v>1780</v>
      </c>
      <c r="B1412" s="18" t="s">
        <v>2341</v>
      </c>
    </row>
    <row r="1413" spans="1:2" x14ac:dyDescent="0.2">
      <c r="A1413" s="18" t="s">
        <v>1781</v>
      </c>
      <c r="B1413" s="18" t="s">
        <v>2349</v>
      </c>
    </row>
    <row r="1414" spans="1:2" x14ac:dyDescent="0.2">
      <c r="A1414" s="18" t="s">
        <v>1782</v>
      </c>
      <c r="B1414" s="18" t="s">
        <v>2342</v>
      </c>
    </row>
    <row r="1415" spans="1:2" x14ac:dyDescent="0.2">
      <c r="A1415" s="18" t="s">
        <v>1783</v>
      </c>
      <c r="B1415" s="18" t="s">
        <v>2322</v>
      </c>
    </row>
    <row r="1416" spans="1:2" x14ac:dyDescent="0.2">
      <c r="A1416" s="18" t="s">
        <v>1784</v>
      </c>
      <c r="B1416" s="18" t="s">
        <v>2350</v>
      </c>
    </row>
    <row r="1417" spans="1:2" x14ac:dyDescent="0.2">
      <c r="A1417" s="18" t="s">
        <v>1785</v>
      </c>
      <c r="B1417" s="18" t="s">
        <v>2380</v>
      </c>
    </row>
    <row r="1418" spans="1:2" x14ac:dyDescent="0.2">
      <c r="A1418" s="18" t="s">
        <v>1786</v>
      </c>
      <c r="B1418" s="18" t="s">
        <v>2661</v>
      </c>
    </row>
    <row r="1419" spans="1:2" x14ac:dyDescent="0.2">
      <c r="A1419" s="18" t="s">
        <v>1787</v>
      </c>
      <c r="B1419" s="18" t="s">
        <v>2354</v>
      </c>
    </row>
    <row r="1420" spans="1:2" x14ac:dyDescent="0.2">
      <c r="A1420" s="18" t="s">
        <v>1788</v>
      </c>
      <c r="B1420" s="18" t="s">
        <v>2334</v>
      </c>
    </row>
    <row r="1421" spans="1:2" x14ac:dyDescent="0.2">
      <c r="A1421" s="18" t="s">
        <v>1789</v>
      </c>
      <c r="B1421" s="18" t="s">
        <v>2343</v>
      </c>
    </row>
    <row r="1422" spans="1:2" x14ac:dyDescent="0.2">
      <c r="A1422" s="18" t="s">
        <v>1790</v>
      </c>
      <c r="B1422" s="18" t="s">
        <v>2374</v>
      </c>
    </row>
    <row r="1423" spans="1:2" x14ac:dyDescent="0.2">
      <c r="A1423" s="18" t="s">
        <v>1791</v>
      </c>
      <c r="B1423" s="18" t="s">
        <v>2344</v>
      </c>
    </row>
    <row r="1424" spans="1:2" x14ac:dyDescent="0.2">
      <c r="A1424" s="18" t="s">
        <v>1792</v>
      </c>
      <c r="B1424" s="18" t="s">
        <v>2324</v>
      </c>
    </row>
    <row r="1425" spans="1:2" x14ac:dyDescent="0.2">
      <c r="A1425" s="18" t="s">
        <v>1793</v>
      </c>
      <c r="B1425" s="18" t="s">
        <v>2659</v>
      </c>
    </row>
    <row r="1426" spans="1:2" x14ac:dyDescent="0.2">
      <c r="A1426" s="18" t="s">
        <v>1794</v>
      </c>
      <c r="B1426" s="18" t="s">
        <v>2323</v>
      </c>
    </row>
    <row r="1427" spans="1:2" x14ac:dyDescent="0.2">
      <c r="A1427" s="18" t="s">
        <v>1795</v>
      </c>
      <c r="B1427" s="18" t="s">
        <v>2657</v>
      </c>
    </row>
    <row r="1428" spans="1:2" x14ac:dyDescent="0.2">
      <c r="A1428" s="18" t="s">
        <v>1796</v>
      </c>
      <c r="B1428" s="18" t="s">
        <v>2381</v>
      </c>
    </row>
    <row r="1429" spans="1:2" x14ac:dyDescent="0.2">
      <c r="A1429" s="18" t="s">
        <v>1797</v>
      </c>
      <c r="B1429" s="18" t="s">
        <v>2667</v>
      </c>
    </row>
    <row r="1430" spans="1:2" x14ac:dyDescent="0.2">
      <c r="A1430" s="18" t="s">
        <v>1798</v>
      </c>
      <c r="B1430" s="18" t="s">
        <v>2363</v>
      </c>
    </row>
    <row r="1431" spans="1:2" x14ac:dyDescent="0.2">
      <c r="A1431" s="18" t="s">
        <v>1799</v>
      </c>
      <c r="B1431" s="18" t="s">
        <v>2382</v>
      </c>
    </row>
    <row r="1432" spans="1:2" x14ac:dyDescent="0.2">
      <c r="A1432" s="18" t="s">
        <v>1800</v>
      </c>
      <c r="B1432" s="18" t="s">
        <v>2351</v>
      </c>
    </row>
    <row r="1433" spans="1:2" x14ac:dyDescent="0.2">
      <c r="A1433" s="18" t="s">
        <v>1801</v>
      </c>
      <c r="B1433" s="18" t="s">
        <v>2375</v>
      </c>
    </row>
    <row r="1434" spans="1:2" x14ac:dyDescent="0.2">
      <c r="A1434" s="18" t="s">
        <v>1802</v>
      </c>
      <c r="B1434" s="18" t="s">
        <v>2364</v>
      </c>
    </row>
    <row r="1435" spans="1:2" x14ac:dyDescent="0.2">
      <c r="A1435" s="18" t="s">
        <v>1803</v>
      </c>
      <c r="B1435" s="18" t="s">
        <v>2385</v>
      </c>
    </row>
    <row r="1436" spans="1:2" x14ac:dyDescent="0.2">
      <c r="A1436" s="18" t="s">
        <v>1804</v>
      </c>
      <c r="B1436" s="18" t="s">
        <v>2365</v>
      </c>
    </row>
    <row r="1437" spans="1:2" x14ac:dyDescent="0.2">
      <c r="A1437" s="18" t="s">
        <v>1805</v>
      </c>
      <c r="B1437" s="18" t="s">
        <v>2373</v>
      </c>
    </row>
    <row r="1438" spans="1:2" x14ac:dyDescent="0.2">
      <c r="A1438" s="18" t="s">
        <v>1806</v>
      </c>
      <c r="B1438" s="18" t="s">
        <v>2355</v>
      </c>
    </row>
    <row r="1439" spans="1:2" x14ac:dyDescent="0.2">
      <c r="A1439" s="18" t="s">
        <v>1807</v>
      </c>
      <c r="B1439" s="18" t="s">
        <v>2357</v>
      </c>
    </row>
    <row r="1440" spans="1:2" x14ac:dyDescent="0.2">
      <c r="A1440" s="18" t="s">
        <v>1808</v>
      </c>
      <c r="B1440" s="18" t="s">
        <v>2366</v>
      </c>
    </row>
    <row r="1441" spans="1:2" x14ac:dyDescent="0.2">
      <c r="A1441" s="18" t="s">
        <v>1809</v>
      </c>
      <c r="B1441" s="18" t="s">
        <v>2367</v>
      </c>
    </row>
    <row r="1442" spans="1:2" x14ac:dyDescent="0.2">
      <c r="A1442" s="18" t="s">
        <v>1810</v>
      </c>
      <c r="B1442" s="18" t="s">
        <v>2658</v>
      </c>
    </row>
    <row r="1443" spans="1:2" x14ac:dyDescent="0.2">
      <c r="A1443" s="18" t="s">
        <v>1811</v>
      </c>
      <c r="B1443" s="18" t="s">
        <v>2337</v>
      </c>
    </row>
    <row r="1444" spans="1:2" x14ac:dyDescent="0.2">
      <c r="A1444" s="18" t="s">
        <v>1812</v>
      </c>
      <c r="B1444" s="18" t="s">
        <v>2666</v>
      </c>
    </row>
    <row r="1445" spans="1:2" x14ac:dyDescent="0.2">
      <c r="A1445" s="18" t="s">
        <v>1813</v>
      </c>
      <c r="B1445" s="18" t="s">
        <v>2356</v>
      </c>
    </row>
    <row r="1446" spans="1:2" x14ac:dyDescent="0.2">
      <c r="A1446" s="18" t="s">
        <v>1814</v>
      </c>
      <c r="B1446" s="18" t="s">
        <v>2387</v>
      </c>
    </row>
    <row r="1447" spans="1:2" x14ac:dyDescent="0.2">
      <c r="A1447" s="18" t="s">
        <v>1815</v>
      </c>
      <c r="B1447" s="18" t="s">
        <v>2358</v>
      </c>
    </row>
    <row r="1448" spans="1:2" x14ac:dyDescent="0.2">
      <c r="A1448" s="18" t="s">
        <v>1816</v>
      </c>
      <c r="B1448" s="18" t="s">
        <v>2369</v>
      </c>
    </row>
    <row r="1449" spans="1:2" x14ac:dyDescent="0.2">
      <c r="A1449" s="18" t="s">
        <v>1817</v>
      </c>
      <c r="B1449" s="18" t="s">
        <v>2662</v>
      </c>
    </row>
    <row r="1450" spans="1:2" x14ac:dyDescent="0.2">
      <c r="A1450" s="18" t="s">
        <v>1818</v>
      </c>
      <c r="B1450" s="18" t="s">
        <v>2376</v>
      </c>
    </row>
    <row r="1451" spans="1:2" x14ac:dyDescent="0.2">
      <c r="A1451" s="18" t="s">
        <v>1819</v>
      </c>
      <c r="B1451" s="18" t="s">
        <v>2359</v>
      </c>
    </row>
    <row r="1452" spans="1:2" x14ac:dyDescent="0.2">
      <c r="A1452" s="18" t="s">
        <v>1820</v>
      </c>
      <c r="B1452" s="18" t="s">
        <v>2346</v>
      </c>
    </row>
    <row r="1453" spans="1:2" x14ac:dyDescent="0.2">
      <c r="A1453" s="18" t="s">
        <v>1821</v>
      </c>
      <c r="B1453" s="18" t="s">
        <v>2352</v>
      </c>
    </row>
    <row r="1454" spans="1:2" x14ac:dyDescent="0.2">
      <c r="A1454" s="18" t="s">
        <v>1822</v>
      </c>
      <c r="B1454" s="18" t="s">
        <v>2360</v>
      </c>
    </row>
    <row r="1455" spans="1:2" x14ac:dyDescent="0.2">
      <c r="A1455" s="18" t="s">
        <v>1823</v>
      </c>
      <c r="B1455" s="18" t="s">
        <v>2345</v>
      </c>
    </row>
    <row r="1456" spans="1:2" x14ac:dyDescent="0.2">
      <c r="A1456" s="18" t="s">
        <v>1824</v>
      </c>
      <c r="B1456" s="18" t="s">
        <v>2664</v>
      </c>
    </row>
    <row r="1457" spans="1:2" x14ac:dyDescent="0.2">
      <c r="A1457" s="18" t="s">
        <v>1825</v>
      </c>
      <c r="B1457" s="18" t="s">
        <v>2663</v>
      </c>
    </row>
    <row r="1458" spans="1:2" x14ac:dyDescent="0.2">
      <c r="A1458" s="18" t="s">
        <v>1826</v>
      </c>
      <c r="B1458" s="18" t="s">
        <v>2368</v>
      </c>
    </row>
    <row r="1459" spans="1:2" x14ac:dyDescent="0.2">
      <c r="A1459" s="18" t="s">
        <v>1827</v>
      </c>
      <c r="B1459" s="18" t="s">
        <v>2655</v>
      </c>
    </row>
    <row r="1460" spans="1:2" x14ac:dyDescent="0.2">
      <c r="A1460" s="18" t="s">
        <v>1828</v>
      </c>
      <c r="B1460" s="18" t="s">
        <v>2654</v>
      </c>
    </row>
    <row r="1461" spans="1:2" x14ac:dyDescent="0.2">
      <c r="A1461" s="18" t="s">
        <v>1829</v>
      </c>
      <c r="B1461" s="18" t="s">
        <v>2383</v>
      </c>
    </row>
    <row r="1462" spans="1:2" x14ac:dyDescent="0.2">
      <c r="A1462" s="18" t="s">
        <v>1830</v>
      </c>
      <c r="B1462" s="18" t="s">
        <v>2338</v>
      </c>
    </row>
    <row r="1463" spans="1:2" x14ac:dyDescent="0.2">
      <c r="A1463" s="18" t="s">
        <v>1831</v>
      </c>
      <c r="B1463" s="18" t="s">
        <v>2347</v>
      </c>
    </row>
    <row r="1464" spans="1:2" x14ac:dyDescent="0.2">
      <c r="A1464" s="18" t="s">
        <v>1832</v>
      </c>
      <c r="B1464" s="18" t="s">
        <v>2888</v>
      </c>
    </row>
    <row r="1465" spans="1:2" x14ac:dyDescent="0.2">
      <c r="A1465" s="18" t="s">
        <v>1833</v>
      </c>
      <c r="B1465" s="18" t="s">
        <v>2890</v>
      </c>
    </row>
    <row r="1466" spans="1:2" x14ac:dyDescent="0.2">
      <c r="A1466" s="18" t="s">
        <v>1834</v>
      </c>
      <c r="B1466" s="18" t="s">
        <v>2891</v>
      </c>
    </row>
    <row r="1467" spans="1:2" x14ac:dyDescent="0.2">
      <c r="A1467" s="18" t="s">
        <v>1835</v>
      </c>
      <c r="B1467" s="18" t="s">
        <v>2884</v>
      </c>
    </row>
    <row r="1468" spans="1:2" x14ac:dyDescent="0.2">
      <c r="A1468" s="18" t="s">
        <v>1836</v>
      </c>
      <c r="B1468" s="18" t="s">
        <v>2894</v>
      </c>
    </row>
    <row r="1469" spans="1:2" x14ac:dyDescent="0.2">
      <c r="A1469" s="18" t="s">
        <v>1837</v>
      </c>
      <c r="B1469" s="18" t="s">
        <v>2889</v>
      </c>
    </row>
    <row r="1470" spans="1:2" x14ac:dyDescent="0.2">
      <c r="A1470" s="18" t="s">
        <v>1838</v>
      </c>
      <c r="B1470" s="18" t="s">
        <v>2901</v>
      </c>
    </row>
    <row r="1471" spans="1:2" x14ac:dyDescent="0.2">
      <c r="A1471" s="18" t="s">
        <v>1839</v>
      </c>
      <c r="B1471" s="18" t="s">
        <v>2899</v>
      </c>
    </row>
    <row r="1472" spans="1:2" x14ac:dyDescent="0.2">
      <c r="A1472" s="18" t="s">
        <v>1840</v>
      </c>
      <c r="B1472" s="18" t="s">
        <v>2880</v>
      </c>
    </row>
    <row r="1473" spans="1:2" x14ac:dyDescent="0.2">
      <c r="A1473" s="18" t="s">
        <v>1841</v>
      </c>
      <c r="B1473" s="18" t="s">
        <v>2892</v>
      </c>
    </row>
    <row r="1474" spans="1:2" x14ac:dyDescent="0.2">
      <c r="A1474" s="18" t="s">
        <v>1842</v>
      </c>
      <c r="B1474" s="18" t="s">
        <v>2881</v>
      </c>
    </row>
    <row r="1475" spans="1:2" x14ac:dyDescent="0.2">
      <c r="A1475" s="18" t="s">
        <v>1843</v>
      </c>
      <c r="B1475" s="18" t="s">
        <v>2885</v>
      </c>
    </row>
    <row r="1476" spans="1:2" x14ac:dyDescent="0.2">
      <c r="A1476" s="18" t="s">
        <v>1844</v>
      </c>
      <c r="B1476" s="18" t="s">
        <v>2882</v>
      </c>
    </row>
    <row r="1477" spans="1:2" x14ac:dyDescent="0.2">
      <c r="A1477" s="18" t="s">
        <v>1845</v>
      </c>
      <c r="B1477" s="18" t="s">
        <v>2378</v>
      </c>
    </row>
    <row r="1478" spans="1:2" x14ac:dyDescent="0.2">
      <c r="A1478" s="18" t="s">
        <v>1846</v>
      </c>
      <c r="B1478" s="18" t="s">
        <v>2887</v>
      </c>
    </row>
    <row r="1479" spans="1:2" x14ac:dyDescent="0.2">
      <c r="A1479" s="18" t="s">
        <v>1847</v>
      </c>
      <c r="B1479" s="18" t="s">
        <v>2895</v>
      </c>
    </row>
    <row r="1480" spans="1:2" x14ac:dyDescent="0.2">
      <c r="A1480" s="18" t="s">
        <v>1848</v>
      </c>
      <c r="B1480" s="18" t="s">
        <v>2893</v>
      </c>
    </row>
    <row r="1481" spans="1:2" x14ac:dyDescent="0.2">
      <c r="A1481" s="18" t="s">
        <v>1849</v>
      </c>
      <c r="B1481" s="18" t="s">
        <v>2883</v>
      </c>
    </row>
    <row r="1482" spans="1:2" x14ac:dyDescent="0.2">
      <c r="A1482" s="18" t="s">
        <v>1850</v>
      </c>
      <c r="B1482" s="18" t="s">
        <v>2886</v>
      </c>
    </row>
    <row r="1483" spans="1:2" x14ac:dyDescent="0.2">
      <c r="A1483" s="18" t="s">
        <v>1851</v>
      </c>
      <c r="B1483" s="18" t="s">
        <v>2896</v>
      </c>
    </row>
    <row r="1484" spans="1:2" x14ac:dyDescent="0.2">
      <c r="A1484" s="18" t="s">
        <v>1852</v>
      </c>
      <c r="B1484" s="18" t="s">
        <v>2900</v>
      </c>
    </row>
    <row r="1485" spans="1:2" x14ac:dyDescent="0.2">
      <c r="A1485" s="18" t="s">
        <v>1853</v>
      </c>
      <c r="B1485" s="18" t="s">
        <v>2897</v>
      </c>
    </row>
    <row r="1486" spans="1:2" x14ac:dyDescent="0.2">
      <c r="A1486" s="18" t="s">
        <v>1854</v>
      </c>
      <c r="B1486" s="18" t="s">
        <v>2878</v>
      </c>
    </row>
    <row r="1487" spans="1:2" x14ac:dyDescent="0.2">
      <c r="A1487" s="18" t="s">
        <v>1855</v>
      </c>
      <c r="B1487" s="18" t="s">
        <v>2879</v>
      </c>
    </row>
    <row r="1488" spans="1:2" x14ac:dyDescent="0.2">
      <c r="A1488" s="18" t="s">
        <v>1856</v>
      </c>
      <c r="B1488" s="18" t="s">
        <v>2876</v>
      </c>
    </row>
    <row r="1489" spans="1:2" x14ac:dyDescent="0.2">
      <c r="A1489" s="18" t="s">
        <v>1857</v>
      </c>
      <c r="B1489" s="18" t="s">
        <v>2877</v>
      </c>
    </row>
    <row r="1490" spans="1:2" x14ac:dyDescent="0.2">
      <c r="A1490" s="18" t="s">
        <v>1858</v>
      </c>
      <c r="B1490" s="18" t="s">
        <v>2898</v>
      </c>
    </row>
    <row r="1491" spans="1:2" x14ac:dyDescent="0.2">
      <c r="A1491" s="18" t="s">
        <v>1859</v>
      </c>
      <c r="B1491" s="18" t="s">
        <v>3113</v>
      </c>
    </row>
    <row r="1492" spans="1:2" x14ac:dyDescent="0.2">
      <c r="A1492" s="18" t="s">
        <v>1860</v>
      </c>
      <c r="B1492" s="18" t="s">
        <v>3141</v>
      </c>
    </row>
    <row r="1493" spans="1:2" x14ac:dyDescent="0.2">
      <c r="A1493" s="18" t="s">
        <v>1861</v>
      </c>
      <c r="B1493" s="18" t="s">
        <v>3111</v>
      </c>
    </row>
    <row r="1494" spans="1:2" x14ac:dyDescent="0.2">
      <c r="A1494" s="18" t="s">
        <v>1862</v>
      </c>
      <c r="B1494" s="18" t="s">
        <v>3131</v>
      </c>
    </row>
    <row r="1495" spans="1:2" x14ac:dyDescent="0.2">
      <c r="A1495" s="18" t="s">
        <v>1863</v>
      </c>
      <c r="B1495" s="18" t="s">
        <v>3053</v>
      </c>
    </row>
    <row r="1496" spans="1:2" x14ac:dyDescent="0.2">
      <c r="A1496" s="18" t="s">
        <v>1864</v>
      </c>
      <c r="B1496" s="18" t="s">
        <v>3231</v>
      </c>
    </row>
    <row r="1497" spans="1:2" x14ac:dyDescent="0.2">
      <c r="A1497" s="18" t="s">
        <v>1865</v>
      </c>
      <c r="B1497" s="18" t="s">
        <v>3193</v>
      </c>
    </row>
    <row r="1498" spans="1:2" x14ac:dyDescent="0.2">
      <c r="A1498" s="18" t="s">
        <v>1866</v>
      </c>
      <c r="B1498" s="18" t="s">
        <v>3253</v>
      </c>
    </row>
    <row r="1499" spans="1:2" x14ac:dyDescent="0.2">
      <c r="A1499" s="18" t="s">
        <v>1867</v>
      </c>
      <c r="B1499" s="18" t="s">
        <v>3149</v>
      </c>
    </row>
    <row r="1500" spans="1:2" x14ac:dyDescent="0.2">
      <c r="A1500" s="18" t="s">
        <v>1868</v>
      </c>
      <c r="B1500" s="18" t="s">
        <v>3500</v>
      </c>
    </row>
    <row r="1501" spans="1:2" x14ac:dyDescent="0.2">
      <c r="A1501" s="18" t="s">
        <v>1869</v>
      </c>
      <c r="B1501" s="18" t="s">
        <v>3172</v>
      </c>
    </row>
    <row r="1502" spans="1:2" x14ac:dyDescent="0.2">
      <c r="A1502" s="18" t="s">
        <v>1870</v>
      </c>
      <c r="B1502" s="18" t="s">
        <v>3288</v>
      </c>
    </row>
    <row r="1503" spans="1:2" x14ac:dyDescent="0.2">
      <c r="A1503" s="18" t="s">
        <v>1871</v>
      </c>
      <c r="B1503" s="18" t="s">
        <v>3385</v>
      </c>
    </row>
    <row r="1504" spans="1:2" x14ac:dyDescent="0.2">
      <c r="A1504" s="18" t="s">
        <v>1872</v>
      </c>
      <c r="B1504" s="18" t="s">
        <v>3088</v>
      </c>
    </row>
    <row r="1505" spans="1:2" x14ac:dyDescent="0.2">
      <c r="A1505" s="18" t="s">
        <v>1873</v>
      </c>
      <c r="B1505" s="18" t="s">
        <v>3208</v>
      </c>
    </row>
    <row r="1506" spans="1:2" x14ac:dyDescent="0.2">
      <c r="A1506" s="18" t="s">
        <v>1874</v>
      </c>
      <c r="B1506" s="18" t="s">
        <v>3243</v>
      </c>
    </row>
    <row r="1507" spans="1:2" x14ac:dyDescent="0.2">
      <c r="A1507" s="18" t="s">
        <v>1875</v>
      </c>
      <c r="B1507" s="18" t="s">
        <v>3246</v>
      </c>
    </row>
    <row r="1508" spans="1:2" x14ac:dyDescent="0.2">
      <c r="A1508" s="18" t="s">
        <v>1876</v>
      </c>
      <c r="B1508" s="18" t="s">
        <v>3247</v>
      </c>
    </row>
    <row r="1509" spans="1:2" x14ac:dyDescent="0.2">
      <c r="A1509" s="18" t="s">
        <v>1877</v>
      </c>
      <c r="B1509" s="18" t="s">
        <v>3106</v>
      </c>
    </row>
    <row r="1510" spans="1:2" x14ac:dyDescent="0.2">
      <c r="A1510" s="18" t="s">
        <v>1878</v>
      </c>
      <c r="B1510" s="18" t="s">
        <v>3176</v>
      </c>
    </row>
    <row r="1511" spans="1:2" x14ac:dyDescent="0.2">
      <c r="A1511" s="18" t="s">
        <v>1879</v>
      </c>
      <c r="B1511" s="18" t="s">
        <v>3081</v>
      </c>
    </row>
    <row r="1512" spans="1:2" x14ac:dyDescent="0.2">
      <c r="A1512" s="18" t="s">
        <v>1880</v>
      </c>
      <c r="B1512" s="18" t="s">
        <v>3115</v>
      </c>
    </row>
    <row r="1513" spans="1:2" x14ac:dyDescent="0.2">
      <c r="A1513" s="18" t="s">
        <v>1881</v>
      </c>
      <c r="B1513" s="18" t="s">
        <v>3354</v>
      </c>
    </row>
    <row r="1514" spans="1:2" x14ac:dyDescent="0.2">
      <c r="A1514" s="18" t="s">
        <v>1882</v>
      </c>
      <c r="B1514" s="18" t="s">
        <v>3232</v>
      </c>
    </row>
    <row r="1515" spans="1:2" x14ac:dyDescent="0.2">
      <c r="A1515" s="18" t="s">
        <v>1883</v>
      </c>
      <c r="B1515" s="18" t="s">
        <v>3495</v>
      </c>
    </row>
    <row r="1516" spans="1:2" x14ac:dyDescent="0.2">
      <c r="A1516" s="18" t="s">
        <v>1884</v>
      </c>
      <c r="B1516" s="18" t="s">
        <v>3275</v>
      </c>
    </row>
    <row r="1517" spans="1:2" x14ac:dyDescent="0.2">
      <c r="A1517" s="18" t="s">
        <v>1885</v>
      </c>
      <c r="B1517" s="18" t="s">
        <v>3056</v>
      </c>
    </row>
    <row r="1518" spans="1:2" x14ac:dyDescent="0.2">
      <c r="A1518" s="18" t="s">
        <v>1886</v>
      </c>
      <c r="B1518" s="18" t="s">
        <v>3373</v>
      </c>
    </row>
    <row r="1519" spans="1:2" x14ac:dyDescent="0.2">
      <c r="A1519" s="18" t="s">
        <v>1887</v>
      </c>
      <c r="B1519" s="18" t="s">
        <v>3151</v>
      </c>
    </row>
    <row r="1520" spans="1:2" x14ac:dyDescent="0.2">
      <c r="A1520" s="18" t="s">
        <v>1888</v>
      </c>
      <c r="B1520" s="18" t="s">
        <v>3065</v>
      </c>
    </row>
    <row r="1521" spans="1:2" x14ac:dyDescent="0.2">
      <c r="A1521" s="18" t="s">
        <v>1889</v>
      </c>
      <c r="B1521" s="18" t="s">
        <v>3182</v>
      </c>
    </row>
    <row r="1522" spans="1:2" x14ac:dyDescent="0.2">
      <c r="A1522" s="18" t="s">
        <v>1890</v>
      </c>
      <c r="B1522" s="18" t="s">
        <v>3189</v>
      </c>
    </row>
    <row r="1523" spans="1:2" x14ac:dyDescent="0.2">
      <c r="A1523" s="18" t="s">
        <v>1891</v>
      </c>
      <c r="B1523" s="18" t="s">
        <v>3126</v>
      </c>
    </row>
    <row r="1524" spans="1:2" x14ac:dyDescent="0.2">
      <c r="A1524" s="18" t="s">
        <v>1892</v>
      </c>
      <c r="B1524" s="18" t="s">
        <v>3346</v>
      </c>
    </row>
    <row r="1525" spans="1:2" x14ac:dyDescent="0.2">
      <c r="A1525" s="18" t="s">
        <v>1893</v>
      </c>
      <c r="B1525" s="18" t="s">
        <v>3350</v>
      </c>
    </row>
    <row r="1526" spans="1:2" x14ac:dyDescent="0.2">
      <c r="A1526" s="18" t="s">
        <v>1894</v>
      </c>
      <c r="B1526" s="18" t="s">
        <v>3098</v>
      </c>
    </row>
    <row r="1527" spans="1:2" x14ac:dyDescent="0.2">
      <c r="A1527" s="18" t="s">
        <v>1895</v>
      </c>
      <c r="B1527" s="18" t="s">
        <v>3360</v>
      </c>
    </row>
    <row r="1528" spans="1:2" x14ac:dyDescent="0.2">
      <c r="A1528" s="18" t="s">
        <v>1896</v>
      </c>
      <c r="B1528" s="18" t="s">
        <v>3196</v>
      </c>
    </row>
    <row r="1529" spans="1:2" x14ac:dyDescent="0.2">
      <c r="A1529" s="18" t="s">
        <v>1897</v>
      </c>
      <c r="B1529" s="18" t="s">
        <v>3390</v>
      </c>
    </row>
    <row r="1530" spans="1:2" x14ac:dyDescent="0.2">
      <c r="A1530" s="18" t="s">
        <v>1898</v>
      </c>
      <c r="B1530" s="18" t="s">
        <v>3379</v>
      </c>
    </row>
    <row r="1531" spans="1:2" x14ac:dyDescent="0.2">
      <c r="A1531" s="18" t="s">
        <v>1899</v>
      </c>
      <c r="B1531" s="18" t="s">
        <v>3496</v>
      </c>
    </row>
    <row r="1532" spans="1:2" x14ac:dyDescent="0.2">
      <c r="A1532" s="18" t="s">
        <v>1900</v>
      </c>
      <c r="B1532" s="18" t="s">
        <v>3181</v>
      </c>
    </row>
    <row r="1533" spans="1:2" x14ac:dyDescent="0.2">
      <c r="A1533" s="18" t="s">
        <v>1901</v>
      </c>
      <c r="B1533" s="18" t="s">
        <v>3077</v>
      </c>
    </row>
    <row r="1534" spans="1:2" x14ac:dyDescent="0.2">
      <c r="A1534" s="18" t="s">
        <v>1902</v>
      </c>
      <c r="B1534" s="18" t="s">
        <v>3069</v>
      </c>
    </row>
    <row r="1535" spans="1:2" x14ac:dyDescent="0.2">
      <c r="A1535" s="18" t="s">
        <v>1903</v>
      </c>
      <c r="B1535" s="18" t="s">
        <v>3114</v>
      </c>
    </row>
    <row r="1536" spans="1:2" x14ac:dyDescent="0.2">
      <c r="A1536" s="18" t="s">
        <v>1904</v>
      </c>
      <c r="B1536" s="18" t="s">
        <v>3343</v>
      </c>
    </row>
    <row r="1537" spans="1:2" x14ac:dyDescent="0.2">
      <c r="A1537" s="18" t="s">
        <v>1905</v>
      </c>
      <c r="B1537" s="18" t="s">
        <v>3060</v>
      </c>
    </row>
    <row r="1538" spans="1:2" x14ac:dyDescent="0.2">
      <c r="A1538" s="18" t="s">
        <v>1906</v>
      </c>
      <c r="B1538" s="18" t="s">
        <v>3136</v>
      </c>
    </row>
    <row r="1539" spans="1:2" x14ac:dyDescent="0.2">
      <c r="A1539" s="18" t="s">
        <v>1907</v>
      </c>
      <c r="B1539" s="18" t="s">
        <v>3089</v>
      </c>
    </row>
    <row r="1540" spans="1:2" x14ac:dyDescent="0.2">
      <c r="A1540" s="18" t="s">
        <v>1908</v>
      </c>
      <c r="B1540" s="18" t="s">
        <v>3093</v>
      </c>
    </row>
    <row r="1541" spans="1:2" x14ac:dyDescent="0.2">
      <c r="A1541" s="18" t="s">
        <v>1909</v>
      </c>
      <c r="B1541" s="18" t="s">
        <v>3066</v>
      </c>
    </row>
    <row r="1542" spans="1:2" x14ac:dyDescent="0.2">
      <c r="A1542" s="18" t="s">
        <v>1910</v>
      </c>
      <c r="B1542" s="18" t="s">
        <v>3321</v>
      </c>
    </row>
    <row r="1543" spans="1:2" x14ac:dyDescent="0.2">
      <c r="A1543" s="18" t="s">
        <v>1911</v>
      </c>
      <c r="B1543" s="18" t="s">
        <v>3204</v>
      </c>
    </row>
    <row r="1544" spans="1:2" x14ac:dyDescent="0.2">
      <c r="A1544" s="18" t="s">
        <v>1912</v>
      </c>
      <c r="B1544" s="18" t="s">
        <v>3138</v>
      </c>
    </row>
    <row r="1545" spans="1:2" x14ac:dyDescent="0.2">
      <c r="A1545" s="18" t="s">
        <v>1913</v>
      </c>
      <c r="B1545" s="18" t="s">
        <v>3090</v>
      </c>
    </row>
    <row r="1546" spans="1:2" x14ac:dyDescent="0.2">
      <c r="A1546" s="18" t="s">
        <v>1914</v>
      </c>
      <c r="B1546" s="18" t="s">
        <v>3337</v>
      </c>
    </row>
    <row r="1547" spans="1:2" x14ac:dyDescent="0.2">
      <c r="A1547" s="18" t="s">
        <v>1915</v>
      </c>
      <c r="B1547" s="18" t="s">
        <v>3233</v>
      </c>
    </row>
    <row r="1548" spans="1:2" x14ac:dyDescent="0.2">
      <c r="A1548" s="18" t="s">
        <v>1916</v>
      </c>
      <c r="B1548" s="18" t="s">
        <v>3190</v>
      </c>
    </row>
    <row r="1549" spans="1:2" x14ac:dyDescent="0.2">
      <c r="A1549" s="18" t="s">
        <v>1917</v>
      </c>
      <c r="B1549" s="18" t="s">
        <v>3329</v>
      </c>
    </row>
    <row r="1550" spans="1:2" x14ac:dyDescent="0.2">
      <c r="A1550" s="18" t="s">
        <v>1918</v>
      </c>
      <c r="B1550" s="18" t="s">
        <v>3381</v>
      </c>
    </row>
    <row r="1551" spans="1:2" x14ac:dyDescent="0.2">
      <c r="A1551" s="18" t="s">
        <v>1919</v>
      </c>
      <c r="B1551" s="18" t="s">
        <v>3442</v>
      </c>
    </row>
    <row r="1552" spans="1:2" x14ac:dyDescent="0.2">
      <c r="A1552" s="18" t="s">
        <v>1920</v>
      </c>
      <c r="B1552" s="18" t="s">
        <v>3347</v>
      </c>
    </row>
    <row r="1553" spans="1:2" x14ac:dyDescent="0.2">
      <c r="A1553" s="18" t="s">
        <v>1921</v>
      </c>
      <c r="B1553" s="18" t="s">
        <v>3234</v>
      </c>
    </row>
    <row r="1554" spans="1:2" x14ac:dyDescent="0.2">
      <c r="A1554" s="18" t="s">
        <v>1922</v>
      </c>
      <c r="B1554" s="18" t="s">
        <v>3116</v>
      </c>
    </row>
    <row r="1555" spans="1:2" x14ac:dyDescent="0.2">
      <c r="A1555" s="18" t="s">
        <v>1923</v>
      </c>
      <c r="B1555" s="18" t="s">
        <v>3305</v>
      </c>
    </row>
    <row r="1556" spans="1:2" x14ac:dyDescent="0.2">
      <c r="A1556" s="18" t="s">
        <v>1924</v>
      </c>
      <c r="B1556" s="18" t="s">
        <v>3306</v>
      </c>
    </row>
    <row r="1557" spans="1:2" x14ac:dyDescent="0.2">
      <c r="A1557" s="18" t="s">
        <v>1925</v>
      </c>
      <c r="B1557" s="18" t="s">
        <v>3215</v>
      </c>
    </row>
    <row r="1558" spans="1:2" x14ac:dyDescent="0.2">
      <c r="A1558" s="18" t="s">
        <v>1926</v>
      </c>
      <c r="B1558" s="18" t="s">
        <v>3289</v>
      </c>
    </row>
    <row r="1559" spans="1:2" x14ac:dyDescent="0.2">
      <c r="A1559" s="18" t="s">
        <v>1927</v>
      </c>
      <c r="B1559" s="18" t="s">
        <v>3328</v>
      </c>
    </row>
    <row r="1560" spans="1:2" x14ac:dyDescent="0.2">
      <c r="A1560" s="18" t="s">
        <v>1928</v>
      </c>
      <c r="B1560" s="18" t="s">
        <v>3205</v>
      </c>
    </row>
    <row r="1561" spans="1:2" x14ac:dyDescent="0.2">
      <c r="A1561" s="18" t="s">
        <v>1929</v>
      </c>
      <c r="B1561" s="18" t="s">
        <v>3078</v>
      </c>
    </row>
    <row r="1562" spans="1:2" x14ac:dyDescent="0.2">
      <c r="A1562" s="18" t="s">
        <v>1930</v>
      </c>
      <c r="B1562" s="18" t="s">
        <v>3062</v>
      </c>
    </row>
    <row r="1563" spans="1:2" x14ac:dyDescent="0.2">
      <c r="A1563" s="18" t="s">
        <v>1931</v>
      </c>
      <c r="B1563" s="18" t="s">
        <v>3209</v>
      </c>
    </row>
    <row r="1564" spans="1:2" x14ac:dyDescent="0.2">
      <c r="A1564" s="18" t="s">
        <v>1932</v>
      </c>
      <c r="B1564" s="18" t="s">
        <v>3145</v>
      </c>
    </row>
    <row r="1565" spans="1:2" x14ac:dyDescent="0.2">
      <c r="A1565" s="18" t="s">
        <v>1933</v>
      </c>
      <c r="B1565" s="18" t="s">
        <v>3059</v>
      </c>
    </row>
    <row r="1566" spans="1:2" x14ac:dyDescent="0.2">
      <c r="A1566" s="18" t="s">
        <v>1934</v>
      </c>
      <c r="B1566" s="18" t="s">
        <v>3235</v>
      </c>
    </row>
    <row r="1567" spans="1:2" x14ac:dyDescent="0.2">
      <c r="A1567" s="18" t="s">
        <v>1935</v>
      </c>
      <c r="B1567" s="18" t="s">
        <v>3254</v>
      </c>
    </row>
    <row r="1568" spans="1:2" x14ac:dyDescent="0.2">
      <c r="A1568" s="18" t="s">
        <v>1936</v>
      </c>
      <c r="B1568" s="18" t="s">
        <v>3255</v>
      </c>
    </row>
    <row r="1569" spans="1:2" x14ac:dyDescent="0.2">
      <c r="A1569" s="18" t="s">
        <v>1937</v>
      </c>
      <c r="B1569" s="18" t="s">
        <v>3256</v>
      </c>
    </row>
    <row r="1570" spans="1:2" x14ac:dyDescent="0.2">
      <c r="A1570" s="18" t="s">
        <v>1938</v>
      </c>
      <c r="B1570" s="18" t="s">
        <v>3257</v>
      </c>
    </row>
    <row r="1571" spans="1:2" x14ac:dyDescent="0.2">
      <c r="A1571" s="18" t="s">
        <v>1939</v>
      </c>
      <c r="B1571" s="18" t="s">
        <v>3236</v>
      </c>
    </row>
    <row r="1572" spans="1:2" x14ac:dyDescent="0.2">
      <c r="A1572" s="18" t="s">
        <v>1940</v>
      </c>
      <c r="B1572" s="18" t="s">
        <v>3248</v>
      </c>
    </row>
    <row r="1573" spans="1:2" x14ac:dyDescent="0.2">
      <c r="A1573" s="18" t="s">
        <v>1941</v>
      </c>
      <c r="B1573" s="18" t="s">
        <v>3249</v>
      </c>
    </row>
    <row r="1574" spans="1:2" x14ac:dyDescent="0.2">
      <c r="A1574" s="18" t="s">
        <v>1942</v>
      </c>
      <c r="B1574" s="18" t="s">
        <v>3258</v>
      </c>
    </row>
    <row r="1575" spans="1:2" x14ac:dyDescent="0.2">
      <c r="A1575" s="18" t="s">
        <v>1943</v>
      </c>
      <c r="B1575" s="18" t="s">
        <v>3250</v>
      </c>
    </row>
    <row r="1576" spans="1:2" x14ac:dyDescent="0.2">
      <c r="A1576" s="18" t="s">
        <v>1944</v>
      </c>
      <c r="B1576" s="18" t="s">
        <v>3251</v>
      </c>
    </row>
    <row r="1577" spans="1:2" x14ac:dyDescent="0.2">
      <c r="A1577" s="18" t="s">
        <v>1945</v>
      </c>
      <c r="B1577" s="18" t="s">
        <v>3339</v>
      </c>
    </row>
    <row r="1578" spans="1:2" x14ac:dyDescent="0.2">
      <c r="A1578" s="18" t="s">
        <v>1946</v>
      </c>
      <c r="B1578" s="18" t="s">
        <v>3198</v>
      </c>
    </row>
    <row r="1579" spans="1:2" x14ac:dyDescent="0.2">
      <c r="A1579" s="18" t="s">
        <v>1947</v>
      </c>
      <c r="B1579" s="18" t="s">
        <v>3322</v>
      </c>
    </row>
    <row r="1580" spans="1:2" x14ac:dyDescent="0.2">
      <c r="A1580" s="18" t="s">
        <v>1948</v>
      </c>
      <c r="B1580" s="18" t="s">
        <v>3376</v>
      </c>
    </row>
    <row r="1581" spans="1:2" x14ac:dyDescent="0.2">
      <c r="A1581" s="18" t="s">
        <v>1949</v>
      </c>
      <c r="B1581" s="18" t="s">
        <v>3340</v>
      </c>
    </row>
    <row r="1582" spans="1:2" x14ac:dyDescent="0.2">
      <c r="A1582" s="18" t="s">
        <v>1950</v>
      </c>
      <c r="B1582" s="18" t="s">
        <v>3125</v>
      </c>
    </row>
    <row r="1583" spans="1:2" x14ac:dyDescent="0.2">
      <c r="A1583" s="18" t="s">
        <v>1951</v>
      </c>
      <c r="B1583" s="18" t="s">
        <v>3203</v>
      </c>
    </row>
    <row r="1584" spans="1:2" x14ac:dyDescent="0.2">
      <c r="A1584" s="18" t="s">
        <v>1952</v>
      </c>
      <c r="B1584" s="18" t="s">
        <v>3070</v>
      </c>
    </row>
    <row r="1585" spans="1:2" x14ac:dyDescent="0.2">
      <c r="A1585" s="18" t="s">
        <v>1953</v>
      </c>
      <c r="B1585" s="18" t="s">
        <v>3084</v>
      </c>
    </row>
    <row r="1586" spans="1:2" x14ac:dyDescent="0.2">
      <c r="A1586" s="18" t="s">
        <v>1954</v>
      </c>
      <c r="B1586" s="18" t="s">
        <v>3290</v>
      </c>
    </row>
    <row r="1587" spans="1:2" x14ac:dyDescent="0.2">
      <c r="A1587" s="18" t="s">
        <v>1955</v>
      </c>
      <c r="B1587" s="18" t="s">
        <v>3291</v>
      </c>
    </row>
    <row r="1588" spans="1:2" x14ac:dyDescent="0.2">
      <c r="A1588" s="18" t="s">
        <v>1956</v>
      </c>
      <c r="B1588" s="18" t="s">
        <v>3054</v>
      </c>
    </row>
    <row r="1589" spans="1:2" x14ac:dyDescent="0.2">
      <c r="A1589" s="18" t="s">
        <v>1957</v>
      </c>
      <c r="B1589" s="18" t="s">
        <v>3143</v>
      </c>
    </row>
    <row r="1590" spans="1:2" x14ac:dyDescent="0.2">
      <c r="A1590" s="18" t="s">
        <v>1958</v>
      </c>
      <c r="B1590" s="18" t="s">
        <v>3355</v>
      </c>
    </row>
    <row r="1591" spans="1:2" x14ac:dyDescent="0.2">
      <c r="A1591" s="18" t="s">
        <v>1959</v>
      </c>
      <c r="B1591" s="18" t="s">
        <v>3353</v>
      </c>
    </row>
    <row r="1592" spans="1:2" x14ac:dyDescent="0.2">
      <c r="A1592" s="18" t="s">
        <v>1960</v>
      </c>
      <c r="B1592" s="18" t="s">
        <v>3079</v>
      </c>
    </row>
    <row r="1593" spans="1:2" x14ac:dyDescent="0.2">
      <c r="A1593" s="18" t="s">
        <v>1961</v>
      </c>
      <c r="B1593" s="18" t="s">
        <v>3177</v>
      </c>
    </row>
    <row r="1594" spans="1:2" x14ac:dyDescent="0.2">
      <c r="A1594" s="18" t="s">
        <v>1962</v>
      </c>
      <c r="B1594" s="18" t="s">
        <v>3128</v>
      </c>
    </row>
    <row r="1595" spans="1:2" x14ac:dyDescent="0.2">
      <c r="A1595" s="18" t="s">
        <v>1963</v>
      </c>
      <c r="B1595" s="18" t="s">
        <v>3451</v>
      </c>
    </row>
    <row r="1596" spans="1:2" x14ac:dyDescent="0.2">
      <c r="A1596" s="18" t="s">
        <v>1964</v>
      </c>
      <c r="B1596" s="18" t="s">
        <v>3071</v>
      </c>
    </row>
    <row r="1597" spans="1:2" x14ac:dyDescent="0.2">
      <c r="A1597" s="18" t="s">
        <v>1965</v>
      </c>
      <c r="B1597" s="18" t="s">
        <v>3292</v>
      </c>
    </row>
    <row r="1598" spans="1:2" x14ac:dyDescent="0.2">
      <c r="A1598" s="18" t="s">
        <v>1966</v>
      </c>
      <c r="B1598" s="18" t="s">
        <v>3199</v>
      </c>
    </row>
    <row r="1599" spans="1:2" x14ac:dyDescent="0.2">
      <c r="A1599" s="18" t="s">
        <v>1967</v>
      </c>
      <c r="B1599" s="18" t="s">
        <v>3273</v>
      </c>
    </row>
    <row r="1600" spans="1:2" x14ac:dyDescent="0.2">
      <c r="A1600" s="18" t="s">
        <v>1968</v>
      </c>
      <c r="B1600" s="18" t="s">
        <v>3130</v>
      </c>
    </row>
    <row r="1601" spans="1:2" x14ac:dyDescent="0.2">
      <c r="A1601" s="18" t="s">
        <v>1969</v>
      </c>
      <c r="B1601" s="18" t="s">
        <v>3237</v>
      </c>
    </row>
    <row r="1602" spans="1:2" x14ac:dyDescent="0.2">
      <c r="A1602" s="18" t="s">
        <v>1970</v>
      </c>
      <c r="B1602" s="18" t="s">
        <v>3183</v>
      </c>
    </row>
    <row r="1603" spans="1:2" x14ac:dyDescent="0.2">
      <c r="A1603" s="18" t="s">
        <v>1971</v>
      </c>
      <c r="B1603" s="18" t="s">
        <v>3374</v>
      </c>
    </row>
    <row r="1604" spans="1:2" x14ac:dyDescent="0.2">
      <c r="A1604" s="18" t="s">
        <v>1972</v>
      </c>
      <c r="B1604" s="18" t="s">
        <v>3117</v>
      </c>
    </row>
    <row r="1605" spans="1:2" x14ac:dyDescent="0.2">
      <c r="A1605" s="18" t="s">
        <v>1973</v>
      </c>
      <c r="B1605" s="18" t="s">
        <v>3293</v>
      </c>
    </row>
    <row r="1606" spans="1:2" x14ac:dyDescent="0.2">
      <c r="A1606" s="18" t="s">
        <v>1974</v>
      </c>
      <c r="B1606" s="18" t="s">
        <v>3386</v>
      </c>
    </row>
    <row r="1607" spans="1:2" x14ac:dyDescent="0.2">
      <c r="A1607" s="18" t="s">
        <v>1975</v>
      </c>
      <c r="B1607" s="18" t="s">
        <v>3191</v>
      </c>
    </row>
    <row r="1608" spans="1:2" x14ac:dyDescent="0.2">
      <c r="A1608" s="18" t="s">
        <v>1976</v>
      </c>
      <c r="B1608" s="18" t="s">
        <v>3307</v>
      </c>
    </row>
    <row r="1609" spans="1:2" x14ac:dyDescent="0.2">
      <c r="A1609" s="18" t="s">
        <v>1977</v>
      </c>
      <c r="B1609" s="18" t="s">
        <v>2717</v>
      </c>
    </row>
    <row r="1610" spans="1:2" x14ac:dyDescent="0.2">
      <c r="A1610" s="18" t="s">
        <v>1978</v>
      </c>
      <c r="B1610" s="18" t="s">
        <v>3325</v>
      </c>
    </row>
    <row r="1611" spans="1:2" x14ac:dyDescent="0.2">
      <c r="A1611" s="18" t="s">
        <v>1979</v>
      </c>
      <c r="B1611" s="18" t="s">
        <v>3382</v>
      </c>
    </row>
    <row r="1612" spans="1:2" x14ac:dyDescent="0.2">
      <c r="A1612" s="18" t="s">
        <v>1980</v>
      </c>
      <c r="B1612" s="18" t="s">
        <v>3192</v>
      </c>
    </row>
    <row r="1613" spans="1:2" x14ac:dyDescent="0.2">
      <c r="A1613" s="18" t="s">
        <v>1981</v>
      </c>
      <c r="B1613" s="18" t="s">
        <v>3091</v>
      </c>
    </row>
    <row r="1614" spans="1:2" x14ac:dyDescent="0.2">
      <c r="A1614" s="18" t="s">
        <v>1982</v>
      </c>
      <c r="B1614" s="18" t="s">
        <v>3280</v>
      </c>
    </row>
    <row r="1615" spans="1:2" x14ac:dyDescent="0.2">
      <c r="A1615" s="18" t="s">
        <v>1983</v>
      </c>
      <c r="B1615" s="18" t="s">
        <v>3281</v>
      </c>
    </row>
    <row r="1616" spans="1:2" x14ac:dyDescent="0.2">
      <c r="A1616" s="18" t="s">
        <v>1984</v>
      </c>
      <c r="B1616" s="18" t="s">
        <v>3112</v>
      </c>
    </row>
    <row r="1617" spans="1:2" x14ac:dyDescent="0.2">
      <c r="A1617" s="18" t="s">
        <v>1985</v>
      </c>
      <c r="B1617" s="18" t="s">
        <v>3490</v>
      </c>
    </row>
    <row r="1618" spans="1:2" x14ac:dyDescent="0.2">
      <c r="A1618" s="18" t="s">
        <v>1986</v>
      </c>
      <c r="B1618" s="18" t="s">
        <v>3334</v>
      </c>
    </row>
    <row r="1619" spans="1:2" x14ac:dyDescent="0.2">
      <c r="A1619" s="18" t="s">
        <v>1987</v>
      </c>
      <c r="B1619" s="18" t="s">
        <v>3129</v>
      </c>
    </row>
    <row r="1620" spans="1:2" x14ac:dyDescent="0.2">
      <c r="A1620" s="18" t="s">
        <v>1988</v>
      </c>
      <c r="B1620" s="18" t="s">
        <v>3063</v>
      </c>
    </row>
    <row r="1621" spans="1:2" x14ac:dyDescent="0.2">
      <c r="A1621" s="18" t="s">
        <v>1989</v>
      </c>
      <c r="B1621" s="18" t="s">
        <v>3282</v>
      </c>
    </row>
    <row r="1622" spans="1:2" x14ac:dyDescent="0.2">
      <c r="A1622" s="18" t="s">
        <v>1990</v>
      </c>
      <c r="B1622" s="18" t="s">
        <v>3359</v>
      </c>
    </row>
    <row r="1623" spans="1:2" x14ac:dyDescent="0.2">
      <c r="A1623" s="18" t="s">
        <v>1991</v>
      </c>
      <c r="B1623" s="18" t="s">
        <v>3057</v>
      </c>
    </row>
    <row r="1624" spans="1:2" x14ac:dyDescent="0.2">
      <c r="A1624" s="18" t="s">
        <v>1992</v>
      </c>
      <c r="B1624" s="18" t="s">
        <v>3206</v>
      </c>
    </row>
    <row r="1625" spans="1:2" x14ac:dyDescent="0.2">
      <c r="A1625" s="18" t="s">
        <v>1993</v>
      </c>
      <c r="B1625" s="18" t="s">
        <v>3216</v>
      </c>
    </row>
    <row r="1626" spans="1:2" x14ac:dyDescent="0.2">
      <c r="A1626" s="18" t="s">
        <v>1994</v>
      </c>
      <c r="B1626" s="18" t="s">
        <v>3118</v>
      </c>
    </row>
    <row r="1627" spans="1:2" x14ac:dyDescent="0.2">
      <c r="A1627" s="18" t="s">
        <v>1995</v>
      </c>
      <c r="B1627" s="18" t="s">
        <v>3188</v>
      </c>
    </row>
    <row r="1628" spans="1:2" x14ac:dyDescent="0.2">
      <c r="A1628" s="18" t="s">
        <v>1996</v>
      </c>
      <c r="B1628" s="18" t="s">
        <v>3055</v>
      </c>
    </row>
    <row r="1629" spans="1:2" x14ac:dyDescent="0.2">
      <c r="A1629" s="18" t="s">
        <v>1997</v>
      </c>
      <c r="B1629" s="18" t="s">
        <v>3439</v>
      </c>
    </row>
    <row r="1630" spans="1:2" x14ac:dyDescent="0.2">
      <c r="A1630" s="18" t="s">
        <v>1998</v>
      </c>
      <c r="B1630" s="18" t="s">
        <v>3497</v>
      </c>
    </row>
    <row r="1631" spans="1:2" x14ac:dyDescent="0.2">
      <c r="A1631" s="18" t="s">
        <v>1999</v>
      </c>
      <c r="B1631" s="18" t="s">
        <v>3383</v>
      </c>
    </row>
    <row r="1632" spans="1:2" x14ac:dyDescent="0.2">
      <c r="A1632" s="18" t="s">
        <v>2000</v>
      </c>
      <c r="B1632" s="18" t="s">
        <v>3103</v>
      </c>
    </row>
    <row r="1633" spans="1:2" x14ac:dyDescent="0.2">
      <c r="A1633" s="18" t="s">
        <v>2001</v>
      </c>
      <c r="B1633" s="18" t="s">
        <v>3378</v>
      </c>
    </row>
    <row r="1634" spans="1:2" x14ac:dyDescent="0.2">
      <c r="A1634" s="18" t="s">
        <v>2002</v>
      </c>
      <c r="B1634" s="18" t="s">
        <v>3308</v>
      </c>
    </row>
    <row r="1635" spans="1:2" x14ac:dyDescent="0.2">
      <c r="A1635" s="18" t="s">
        <v>2003</v>
      </c>
      <c r="B1635" s="18" t="s">
        <v>3178</v>
      </c>
    </row>
    <row r="1636" spans="1:2" x14ac:dyDescent="0.2">
      <c r="A1636" s="18" t="s">
        <v>2004</v>
      </c>
      <c r="B1636" s="18" t="s">
        <v>3202</v>
      </c>
    </row>
    <row r="1637" spans="1:2" x14ac:dyDescent="0.2">
      <c r="A1637" s="18" t="s">
        <v>2005</v>
      </c>
      <c r="B1637" s="18" t="s">
        <v>3146</v>
      </c>
    </row>
    <row r="1638" spans="1:2" x14ac:dyDescent="0.2">
      <c r="A1638" s="18" t="s">
        <v>2006</v>
      </c>
      <c r="B1638" s="18" t="s">
        <v>3132</v>
      </c>
    </row>
    <row r="1639" spans="1:2" x14ac:dyDescent="0.2">
      <c r="A1639" s="18" t="s">
        <v>2007</v>
      </c>
      <c r="B1639" s="18" t="s">
        <v>3074</v>
      </c>
    </row>
    <row r="1640" spans="1:2" x14ac:dyDescent="0.2">
      <c r="A1640" s="18" t="s">
        <v>2008</v>
      </c>
      <c r="B1640" s="18" t="s">
        <v>3387</v>
      </c>
    </row>
    <row r="1641" spans="1:2" x14ac:dyDescent="0.2">
      <c r="A1641" s="18" t="s">
        <v>2009</v>
      </c>
      <c r="B1641" s="18" t="s">
        <v>3331</v>
      </c>
    </row>
    <row r="1642" spans="1:2" x14ac:dyDescent="0.2">
      <c r="A1642" s="18" t="s">
        <v>2010</v>
      </c>
      <c r="B1642" s="18" t="s">
        <v>3147</v>
      </c>
    </row>
    <row r="1643" spans="1:2" x14ac:dyDescent="0.2">
      <c r="A1643" s="18" t="s">
        <v>2011</v>
      </c>
      <c r="B1643" s="18" t="s">
        <v>3271</v>
      </c>
    </row>
    <row r="1644" spans="1:2" x14ac:dyDescent="0.2">
      <c r="A1644" s="18" t="s">
        <v>2012</v>
      </c>
      <c r="B1644" s="18" t="s">
        <v>3238</v>
      </c>
    </row>
    <row r="1645" spans="1:2" x14ac:dyDescent="0.2">
      <c r="A1645" s="18" t="s">
        <v>2013</v>
      </c>
      <c r="B1645" s="18" t="s">
        <v>3259</v>
      </c>
    </row>
    <row r="1646" spans="1:2" x14ac:dyDescent="0.2">
      <c r="A1646" s="18" t="s">
        <v>2014</v>
      </c>
      <c r="B1646" s="18" t="s">
        <v>3260</v>
      </c>
    </row>
    <row r="1647" spans="1:2" x14ac:dyDescent="0.2">
      <c r="A1647" s="18" t="s">
        <v>2015</v>
      </c>
      <c r="B1647" s="18" t="s">
        <v>3261</v>
      </c>
    </row>
    <row r="1648" spans="1:2" x14ac:dyDescent="0.2">
      <c r="A1648" s="18" t="s">
        <v>2016</v>
      </c>
      <c r="B1648" s="18" t="s">
        <v>3262</v>
      </c>
    </row>
    <row r="1649" spans="1:2" x14ac:dyDescent="0.2">
      <c r="A1649" s="18" t="s">
        <v>2017</v>
      </c>
      <c r="B1649" s="18" t="s">
        <v>3263</v>
      </c>
    </row>
    <row r="1650" spans="1:2" x14ac:dyDescent="0.2">
      <c r="A1650" s="18" t="s">
        <v>2018</v>
      </c>
      <c r="B1650" s="18" t="s">
        <v>3264</v>
      </c>
    </row>
    <row r="1651" spans="1:2" x14ac:dyDescent="0.2">
      <c r="A1651" s="18" t="s">
        <v>2019</v>
      </c>
      <c r="B1651" s="18" t="s">
        <v>3265</v>
      </c>
    </row>
    <row r="1652" spans="1:2" x14ac:dyDescent="0.2">
      <c r="A1652" s="18" t="s">
        <v>2020</v>
      </c>
      <c r="B1652" s="18" t="s">
        <v>3119</v>
      </c>
    </row>
    <row r="1653" spans="1:2" x14ac:dyDescent="0.2">
      <c r="A1653" s="18" t="s">
        <v>2021</v>
      </c>
      <c r="B1653" s="18" t="s">
        <v>3099</v>
      </c>
    </row>
    <row r="1654" spans="1:2" x14ac:dyDescent="0.2">
      <c r="A1654" s="18" t="s">
        <v>2022</v>
      </c>
      <c r="B1654" s="18" t="s">
        <v>3072</v>
      </c>
    </row>
    <row r="1655" spans="1:2" x14ac:dyDescent="0.2">
      <c r="A1655" s="18" t="s">
        <v>2023</v>
      </c>
      <c r="B1655" s="18" t="s">
        <v>3144</v>
      </c>
    </row>
    <row r="1656" spans="1:2" x14ac:dyDescent="0.2">
      <c r="A1656" s="18" t="s">
        <v>2024</v>
      </c>
      <c r="B1656" s="18" t="s">
        <v>3184</v>
      </c>
    </row>
    <row r="1657" spans="1:2" x14ac:dyDescent="0.2">
      <c r="A1657" s="18" t="s">
        <v>2025</v>
      </c>
      <c r="B1657" s="18" t="s">
        <v>3152</v>
      </c>
    </row>
    <row r="1658" spans="1:2" x14ac:dyDescent="0.2">
      <c r="A1658" s="18" t="s">
        <v>2026</v>
      </c>
      <c r="B1658" s="18" t="s">
        <v>3200</v>
      </c>
    </row>
    <row r="1659" spans="1:2" x14ac:dyDescent="0.2">
      <c r="A1659" s="18" t="s">
        <v>2027</v>
      </c>
      <c r="B1659" s="18" t="s">
        <v>3283</v>
      </c>
    </row>
    <row r="1660" spans="1:2" x14ac:dyDescent="0.2">
      <c r="A1660" s="18" t="s">
        <v>2028</v>
      </c>
      <c r="B1660" s="18" t="s">
        <v>3171</v>
      </c>
    </row>
    <row r="1661" spans="1:2" x14ac:dyDescent="0.2">
      <c r="A1661" s="18" t="s">
        <v>2029</v>
      </c>
      <c r="B1661" s="18" t="s">
        <v>3341</v>
      </c>
    </row>
    <row r="1662" spans="1:2" x14ac:dyDescent="0.2">
      <c r="A1662" s="18" t="s">
        <v>2030</v>
      </c>
      <c r="B1662" s="18" t="s">
        <v>3092</v>
      </c>
    </row>
    <row r="1663" spans="1:2" x14ac:dyDescent="0.2">
      <c r="A1663" s="18" t="s">
        <v>2031</v>
      </c>
      <c r="B1663" s="18" t="s">
        <v>3335</v>
      </c>
    </row>
    <row r="1664" spans="1:2" x14ac:dyDescent="0.2">
      <c r="A1664" s="18" t="s">
        <v>2032</v>
      </c>
      <c r="B1664" s="18" t="s">
        <v>3210</v>
      </c>
    </row>
    <row r="1665" spans="1:2" x14ac:dyDescent="0.2">
      <c r="A1665" s="18" t="s">
        <v>2033</v>
      </c>
      <c r="B1665" s="18" t="s">
        <v>3358</v>
      </c>
    </row>
    <row r="1666" spans="1:2" x14ac:dyDescent="0.2">
      <c r="A1666" s="18" t="s">
        <v>2034</v>
      </c>
      <c r="B1666" s="18" t="s">
        <v>3094</v>
      </c>
    </row>
    <row r="1667" spans="1:2" x14ac:dyDescent="0.2">
      <c r="A1667" s="18" t="s">
        <v>2035</v>
      </c>
      <c r="B1667" s="18" t="s">
        <v>3142</v>
      </c>
    </row>
    <row r="1668" spans="1:2" x14ac:dyDescent="0.2">
      <c r="A1668" s="18" t="s">
        <v>2036</v>
      </c>
      <c r="B1668" s="18" t="s">
        <v>3148</v>
      </c>
    </row>
    <row r="1669" spans="1:2" x14ac:dyDescent="0.2">
      <c r="A1669" s="18" t="s">
        <v>2037</v>
      </c>
      <c r="B1669" s="18" t="s">
        <v>3139</v>
      </c>
    </row>
    <row r="1670" spans="1:2" x14ac:dyDescent="0.2">
      <c r="A1670" s="18" t="s">
        <v>2038</v>
      </c>
      <c r="B1670" s="18" t="s">
        <v>3179</v>
      </c>
    </row>
    <row r="1671" spans="1:2" x14ac:dyDescent="0.2">
      <c r="A1671" s="18" t="s">
        <v>2039</v>
      </c>
      <c r="B1671" s="18" t="s">
        <v>3278</v>
      </c>
    </row>
    <row r="1672" spans="1:2" x14ac:dyDescent="0.2">
      <c r="A1672" s="18" t="s">
        <v>2040</v>
      </c>
      <c r="B1672" s="18" t="s">
        <v>3239</v>
      </c>
    </row>
    <row r="1673" spans="1:2" x14ac:dyDescent="0.2">
      <c r="A1673" s="18" t="s">
        <v>2041</v>
      </c>
      <c r="B1673" s="18" t="s">
        <v>3067</v>
      </c>
    </row>
    <row r="1674" spans="1:2" x14ac:dyDescent="0.2">
      <c r="A1674" s="18" t="s">
        <v>2042</v>
      </c>
      <c r="B1674" s="18" t="s">
        <v>3187</v>
      </c>
    </row>
    <row r="1675" spans="1:2" x14ac:dyDescent="0.2">
      <c r="A1675" s="18" t="s">
        <v>2043</v>
      </c>
      <c r="B1675" s="18" t="s">
        <v>3170</v>
      </c>
    </row>
    <row r="1676" spans="1:2" x14ac:dyDescent="0.2">
      <c r="A1676" s="18" t="s">
        <v>2044</v>
      </c>
      <c r="B1676" s="18" t="s">
        <v>3082</v>
      </c>
    </row>
    <row r="1677" spans="1:2" x14ac:dyDescent="0.2">
      <c r="A1677" s="18" t="s">
        <v>2045</v>
      </c>
      <c r="B1677" s="18" t="s">
        <v>3279</v>
      </c>
    </row>
    <row r="1678" spans="1:2" x14ac:dyDescent="0.2">
      <c r="A1678" s="18" t="s">
        <v>2046</v>
      </c>
      <c r="B1678" s="18" t="s">
        <v>3137</v>
      </c>
    </row>
    <row r="1679" spans="1:2" x14ac:dyDescent="0.2">
      <c r="A1679" s="18" t="s">
        <v>2047</v>
      </c>
      <c r="B1679" s="18" t="s">
        <v>3348</v>
      </c>
    </row>
    <row r="1680" spans="1:2" x14ac:dyDescent="0.2">
      <c r="A1680" s="18" t="s">
        <v>2048</v>
      </c>
      <c r="B1680" s="18" t="s">
        <v>3180</v>
      </c>
    </row>
    <row r="1681" spans="1:2" x14ac:dyDescent="0.2">
      <c r="A1681" s="18" t="s">
        <v>2049</v>
      </c>
      <c r="B1681" s="18" t="s">
        <v>3100</v>
      </c>
    </row>
    <row r="1682" spans="1:2" x14ac:dyDescent="0.2">
      <c r="A1682" s="18" t="s">
        <v>2050</v>
      </c>
      <c r="B1682" s="18" t="s">
        <v>3101</v>
      </c>
    </row>
    <row r="1683" spans="1:2" x14ac:dyDescent="0.2">
      <c r="A1683" s="18" t="s">
        <v>2051</v>
      </c>
      <c r="B1683" s="18" t="s">
        <v>3197</v>
      </c>
    </row>
    <row r="1684" spans="1:2" x14ac:dyDescent="0.2">
      <c r="A1684" s="18" t="s">
        <v>2052</v>
      </c>
      <c r="B1684" s="18" t="s">
        <v>3120</v>
      </c>
    </row>
    <row r="1685" spans="1:2" x14ac:dyDescent="0.2">
      <c r="A1685" s="18" t="s">
        <v>2053</v>
      </c>
      <c r="B1685" s="18" t="s">
        <v>3286</v>
      </c>
    </row>
    <row r="1686" spans="1:2" x14ac:dyDescent="0.2">
      <c r="A1686" s="18" t="s">
        <v>2054</v>
      </c>
      <c r="B1686" s="18" t="s">
        <v>3087</v>
      </c>
    </row>
    <row r="1687" spans="1:2" x14ac:dyDescent="0.2">
      <c r="A1687" s="18" t="s">
        <v>2055</v>
      </c>
      <c r="B1687" s="18" t="s">
        <v>3095</v>
      </c>
    </row>
    <row r="1688" spans="1:2" x14ac:dyDescent="0.2">
      <c r="A1688" s="18" t="s">
        <v>2056</v>
      </c>
      <c r="B1688" s="18" t="s">
        <v>3489</v>
      </c>
    </row>
    <row r="1689" spans="1:2" x14ac:dyDescent="0.2">
      <c r="A1689" s="18" t="s">
        <v>2057</v>
      </c>
      <c r="B1689" s="18" t="s">
        <v>3240</v>
      </c>
    </row>
    <row r="1690" spans="1:2" x14ac:dyDescent="0.2">
      <c r="A1690" s="18" t="s">
        <v>2058</v>
      </c>
      <c r="B1690" s="18" t="s">
        <v>3441</v>
      </c>
    </row>
    <row r="1691" spans="1:2" x14ac:dyDescent="0.2">
      <c r="A1691" s="18" t="s">
        <v>2059</v>
      </c>
      <c r="B1691" s="18" t="s">
        <v>3213</v>
      </c>
    </row>
    <row r="1692" spans="1:2" x14ac:dyDescent="0.2">
      <c r="A1692" s="18" t="s">
        <v>2060</v>
      </c>
      <c r="B1692" s="18" t="s">
        <v>3345</v>
      </c>
    </row>
    <row r="1693" spans="1:2" x14ac:dyDescent="0.2">
      <c r="A1693" s="18" t="s">
        <v>2061</v>
      </c>
      <c r="B1693" s="18" t="s">
        <v>3274</v>
      </c>
    </row>
    <row r="1694" spans="1:2" x14ac:dyDescent="0.2">
      <c r="A1694" s="18" t="s">
        <v>2062</v>
      </c>
      <c r="B1694" s="18" t="s">
        <v>3294</v>
      </c>
    </row>
    <row r="1695" spans="1:2" x14ac:dyDescent="0.2">
      <c r="A1695" s="18" t="s">
        <v>2063</v>
      </c>
      <c r="B1695" s="18" t="s">
        <v>3285</v>
      </c>
    </row>
    <row r="1696" spans="1:2" x14ac:dyDescent="0.2">
      <c r="A1696" s="18" t="s">
        <v>2064</v>
      </c>
      <c r="B1696" s="18" t="s">
        <v>3207</v>
      </c>
    </row>
    <row r="1697" spans="1:2" x14ac:dyDescent="0.2">
      <c r="A1697" s="18" t="s">
        <v>2065</v>
      </c>
      <c r="B1697" s="18" t="s">
        <v>3491</v>
      </c>
    </row>
    <row r="1698" spans="1:2" x14ac:dyDescent="0.2">
      <c r="A1698" s="18" t="s">
        <v>2066</v>
      </c>
      <c r="B1698" s="18" t="s">
        <v>3492</v>
      </c>
    </row>
    <row r="1699" spans="1:2" x14ac:dyDescent="0.2">
      <c r="A1699" s="18" t="s">
        <v>2067</v>
      </c>
      <c r="B1699" s="18" t="s">
        <v>3102</v>
      </c>
    </row>
    <row r="1700" spans="1:2" x14ac:dyDescent="0.2">
      <c r="A1700" s="18" t="s">
        <v>2068</v>
      </c>
      <c r="B1700" s="18" t="s">
        <v>3244</v>
      </c>
    </row>
    <row r="1701" spans="1:2" x14ac:dyDescent="0.2">
      <c r="A1701" s="18" t="s">
        <v>2069</v>
      </c>
      <c r="B1701" s="18" t="s">
        <v>3252</v>
      </c>
    </row>
    <row r="1702" spans="1:2" x14ac:dyDescent="0.2">
      <c r="A1702" s="18" t="s">
        <v>2070</v>
      </c>
      <c r="B1702" s="18" t="s">
        <v>3211</v>
      </c>
    </row>
    <row r="1703" spans="1:2" x14ac:dyDescent="0.2">
      <c r="A1703" s="18" t="s">
        <v>2071</v>
      </c>
      <c r="B1703" s="18" t="s">
        <v>3140</v>
      </c>
    </row>
    <row r="1704" spans="1:2" x14ac:dyDescent="0.2">
      <c r="A1704" s="18" t="s">
        <v>2072</v>
      </c>
      <c r="B1704" s="18" t="s">
        <v>3437</v>
      </c>
    </row>
    <row r="1705" spans="1:2" x14ac:dyDescent="0.2">
      <c r="A1705" s="18" t="s">
        <v>2073</v>
      </c>
      <c r="B1705" s="18" t="s">
        <v>3349</v>
      </c>
    </row>
    <row r="1706" spans="1:2" x14ac:dyDescent="0.2">
      <c r="A1706" s="18" t="s">
        <v>2074</v>
      </c>
      <c r="B1706" s="18" t="s">
        <v>3085</v>
      </c>
    </row>
    <row r="1707" spans="1:2" x14ac:dyDescent="0.2">
      <c r="A1707" s="18" t="s">
        <v>2075</v>
      </c>
      <c r="B1707" s="18" t="s">
        <v>3453</v>
      </c>
    </row>
    <row r="1708" spans="1:2" x14ac:dyDescent="0.2">
      <c r="A1708" s="18" t="s">
        <v>2076</v>
      </c>
      <c r="B1708" s="18" t="s">
        <v>3494</v>
      </c>
    </row>
    <row r="1709" spans="1:2" x14ac:dyDescent="0.2">
      <c r="A1709" s="18" t="s">
        <v>2077</v>
      </c>
      <c r="B1709" s="18" t="s">
        <v>3121</v>
      </c>
    </row>
    <row r="1710" spans="1:2" x14ac:dyDescent="0.2">
      <c r="A1710" s="18" t="s">
        <v>2078</v>
      </c>
      <c r="B1710" s="18" t="s">
        <v>3499</v>
      </c>
    </row>
    <row r="1711" spans="1:2" x14ac:dyDescent="0.2">
      <c r="A1711" s="18" t="s">
        <v>2079</v>
      </c>
      <c r="B1711" s="18" t="s">
        <v>3241</v>
      </c>
    </row>
    <row r="1712" spans="1:2" x14ac:dyDescent="0.2">
      <c r="A1712" s="18" t="s">
        <v>2080</v>
      </c>
      <c r="B1712" s="18" t="s">
        <v>3122</v>
      </c>
    </row>
    <row r="1713" spans="1:2" x14ac:dyDescent="0.2">
      <c r="A1713" s="18" t="s">
        <v>2081</v>
      </c>
      <c r="B1713" s="18" t="s">
        <v>3086</v>
      </c>
    </row>
    <row r="1714" spans="1:2" x14ac:dyDescent="0.2">
      <c r="A1714" s="18" t="s">
        <v>2082</v>
      </c>
      <c r="B1714" s="18" t="s">
        <v>3083</v>
      </c>
    </row>
    <row r="1715" spans="1:2" x14ac:dyDescent="0.2">
      <c r="A1715" s="18" t="s">
        <v>2083</v>
      </c>
      <c r="B1715" s="18" t="s">
        <v>3075</v>
      </c>
    </row>
    <row r="1716" spans="1:2" x14ac:dyDescent="0.2">
      <c r="A1716" s="18" t="s">
        <v>2084</v>
      </c>
      <c r="B1716" s="18" t="s">
        <v>3245</v>
      </c>
    </row>
    <row r="1717" spans="1:2" x14ac:dyDescent="0.2">
      <c r="A1717" s="18" t="s">
        <v>2085</v>
      </c>
      <c r="B1717" s="18" t="s">
        <v>3266</v>
      </c>
    </row>
    <row r="1718" spans="1:2" x14ac:dyDescent="0.2">
      <c r="A1718" s="18" t="s">
        <v>2086</v>
      </c>
      <c r="B1718" s="18" t="s">
        <v>3267</v>
      </c>
    </row>
    <row r="1719" spans="1:2" x14ac:dyDescent="0.2">
      <c r="A1719" s="18" t="s">
        <v>2087</v>
      </c>
      <c r="B1719" s="18" t="s">
        <v>3268</v>
      </c>
    </row>
    <row r="1720" spans="1:2" x14ac:dyDescent="0.2">
      <c r="A1720" s="18" t="s">
        <v>2088</v>
      </c>
      <c r="B1720" s="18" t="s">
        <v>3269</v>
      </c>
    </row>
    <row r="1721" spans="1:2" x14ac:dyDescent="0.2">
      <c r="A1721" s="18" t="s">
        <v>2089</v>
      </c>
      <c r="B1721" s="18" t="s">
        <v>3270</v>
      </c>
    </row>
    <row r="1722" spans="1:2" x14ac:dyDescent="0.2">
      <c r="A1722" s="18" t="s">
        <v>2090</v>
      </c>
      <c r="B1722" s="18" t="s">
        <v>3108</v>
      </c>
    </row>
    <row r="1723" spans="1:2" x14ac:dyDescent="0.2">
      <c r="A1723" s="18" t="s">
        <v>2091</v>
      </c>
      <c r="B1723" s="18" t="s">
        <v>3277</v>
      </c>
    </row>
    <row r="1724" spans="1:2" x14ac:dyDescent="0.2">
      <c r="A1724" s="18" t="s">
        <v>2092</v>
      </c>
      <c r="B1724" s="18" t="s">
        <v>3133</v>
      </c>
    </row>
    <row r="1725" spans="1:2" x14ac:dyDescent="0.2">
      <c r="A1725" s="18" t="s">
        <v>2093</v>
      </c>
      <c r="B1725" s="18" t="s">
        <v>3061</v>
      </c>
    </row>
    <row r="1726" spans="1:2" x14ac:dyDescent="0.2">
      <c r="A1726" s="18" t="s">
        <v>2094</v>
      </c>
      <c r="B1726" s="18" t="s">
        <v>3134</v>
      </c>
    </row>
    <row r="1727" spans="1:2" x14ac:dyDescent="0.2">
      <c r="A1727" s="18" t="s">
        <v>2095</v>
      </c>
      <c r="B1727" s="18" t="s">
        <v>3304</v>
      </c>
    </row>
    <row r="1728" spans="1:2" x14ac:dyDescent="0.2">
      <c r="A1728" s="18" t="s">
        <v>2096</v>
      </c>
      <c r="B1728" s="18" t="s">
        <v>3242</v>
      </c>
    </row>
    <row r="1729" spans="1:2" x14ac:dyDescent="0.2">
      <c r="A1729" s="18" t="s">
        <v>2097</v>
      </c>
      <c r="B1729" s="18" t="s">
        <v>3384</v>
      </c>
    </row>
    <row r="1730" spans="1:2" x14ac:dyDescent="0.2">
      <c r="A1730" s="18" t="s">
        <v>2098</v>
      </c>
      <c r="B1730" s="18" t="s">
        <v>3338</v>
      </c>
    </row>
    <row r="1731" spans="1:2" x14ac:dyDescent="0.2">
      <c r="A1731" s="18" t="s">
        <v>2099</v>
      </c>
      <c r="B1731" s="18" t="s">
        <v>3217</v>
      </c>
    </row>
    <row r="1732" spans="1:2" x14ac:dyDescent="0.2">
      <c r="A1732" s="18" t="s">
        <v>2100</v>
      </c>
      <c r="B1732" s="18" t="s">
        <v>3303</v>
      </c>
    </row>
    <row r="1733" spans="1:2" x14ac:dyDescent="0.2">
      <c r="A1733" s="18" t="s">
        <v>2101</v>
      </c>
      <c r="B1733" s="18" t="s">
        <v>3323</v>
      </c>
    </row>
    <row r="1734" spans="1:2" x14ac:dyDescent="0.2">
      <c r="A1734" s="18" t="s">
        <v>2102</v>
      </c>
      <c r="B1734" s="18" t="s">
        <v>3342</v>
      </c>
    </row>
    <row r="1735" spans="1:2" x14ac:dyDescent="0.2">
      <c r="A1735" s="18" t="s">
        <v>2103</v>
      </c>
      <c r="B1735" s="18" t="s">
        <v>3195</v>
      </c>
    </row>
    <row r="1736" spans="1:2" x14ac:dyDescent="0.2">
      <c r="A1736" s="18" t="s">
        <v>2104</v>
      </c>
      <c r="B1736" s="18" t="s">
        <v>3351</v>
      </c>
    </row>
    <row r="1737" spans="1:2" x14ac:dyDescent="0.2">
      <c r="A1737" s="18" t="s">
        <v>2105</v>
      </c>
      <c r="B1737" s="18" t="s">
        <v>3326</v>
      </c>
    </row>
    <row r="1738" spans="1:2" x14ac:dyDescent="0.2">
      <c r="A1738" s="18" t="s">
        <v>2106</v>
      </c>
      <c r="B1738" s="18" t="s">
        <v>3135</v>
      </c>
    </row>
    <row r="1739" spans="1:2" x14ac:dyDescent="0.2">
      <c r="A1739" s="18" t="s">
        <v>2107</v>
      </c>
      <c r="B1739" s="18" t="s">
        <v>3356</v>
      </c>
    </row>
    <row r="1740" spans="1:2" x14ac:dyDescent="0.2">
      <c r="A1740" s="18" t="s">
        <v>2108</v>
      </c>
      <c r="B1740" s="18" t="s">
        <v>3301</v>
      </c>
    </row>
    <row r="1741" spans="1:2" x14ac:dyDescent="0.2">
      <c r="A1741" s="18" t="s">
        <v>2109</v>
      </c>
      <c r="B1741" s="18" t="s">
        <v>3388</v>
      </c>
    </row>
    <row r="1742" spans="1:2" x14ac:dyDescent="0.2">
      <c r="A1742" s="18" t="s">
        <v>2110</v>
      </c>
      <c r="B1742" s="18" t="s">
        <v>3389</v>
      </c>
    </row>
    <row r="1743" spans="1:2" x14ac:dyDescent="0.2">
      <c r="A1743" s="18" t="s">
        <v>2111</v>
      </c>
      <c r="B1743" s="18" t="s">
        <v>3105</v>
      </c>
    </row>
    <row r="1744" spans="1:2" x14ac:dyDescent="0.2">
      <c r="A1744" s="18" t="s">
        <v>2112</v>
      </c>
      <c r="B1744" s="18" t="s">
        <v>3380</v>
      </c>
    </row>
    <row r="1745" spans="1:2" x14ac:dyDescent="0.2">
      <c r="A1745" s="18" t="s">
        <v>2113</v>
      </c>
      <c r="B1745" s="18" t="s">
        <v>3357</v>
      </c>
    </row>
    <row r="1746" spans="1:2" x14ac:dyDescent="0.2">
      <c r="A1746" s="18" t="s">
        <v>2114</v>
      </c>
      <c r="B1746" s="18" t="s">
        <v>3284</v>
      </c>
    </row>
    <row r="1747" spans="1:2" x14ac:dyDescent="0.2">
      <c r="A1747" s="18" t="s">
        <v>2115</v>
      </c>
      <c r="B1747" s="18" t="s">
        <v>3440</v>
      </c>
    </row>
    <row r="1748" spans="1:2" x14ac:dyDescent="0.2">
      <c r="A1748" s="18" t="s">
        <v>2116</v>
      </c>
      <c r="B1748" s="18" t="s">
        <v>3104</v>
      </c>
    </row>
    <row r="1749" spans="1:2" x14ac:dyDescent="0.2">
      <c r="A1749" s="18" t="s">
        <v>2117</v>
      </c>
      <c r="B1749" s="18" t="s">
        <v>3068</v>
      </c>
    </row>
    <row r="1750" spans="1:2" x14ac:dyDescent="0.2">
      <c r="A1750" s="18" t="s">
        <v>2118</v>
      </c>
      <c r="B1750" s="18" t="s">
        <v>3487</v>
      </c>
    </row>
    <row r="1751" spans="1:2" x14ac:dyDescent="0.2">
      <c r="A1751" s="18" t="s">
        <v>2119</v>
      </c>
      <c r="B1751" s="18" t="s">
        <v>3097</v>
      </c>
    </row>
    <row r="1752" spans="1:2" x14ac:dyDescent="0.2">
      <c r="A1752" s="18" t="s">
        <v>2120</v>
      </c>
      <c r="B1752" s="18" t="s">
        <v>3330</v>
      </c>
    </row>
    <row r="1753" spans="1:2" x14ac:dyDescent="0.2">
      <c r="A1753" s="18" t="s">
        <v>2121</v>
      </c>
      <c r="B1753" s="18" t="s">
        <v>3324</v>
      </c>
    </row>
    <row r="1754" spans="1:2" x14ac:dyDescent="0.2">
      <c r="A1754" s="18" t="s">
        <v>2122</v>
      </c>
      <c r="B1754" s="18" t="s">
        <v>3185</v>
      </c>
    </row>
    <row r="1755" spans="1:2" x14ac:dyDescent="0.2">
      <c r="A1755" s="18" t="s">
        <v>2123</v>
      </c>
      <c r="B1755" s="18" t="s">
        <v>3438</v>
      </c>
    </row>
    <row r="1756" spans="1:2" x14ac:dyDescent="0.2">
      <c r="A1756" s="18" t="s">
        <v>2124</v>
      </c>
      <c r="B1756" s="18" t="s">
        <v>2560</v>
      </c>
    </row>
    <row r="1757" spans="1:2" x14ac:dyDescent="0.2">
      <c r="A1757" s="18" t="s">
        <v>2125</v>
      </c>
      <c r="B1757" s="18" t="s">
        <v>3201</v>
      </c>
    </row>
    <row r="1758" spans="1:2" x14ac:dyDescent="0.2">
      <c r="A1758" s="18" t="s">
        <v>2126</v>
      </c>
      <c r="B1758" s="18" t="s">
        <v>3169</v>
      </c>
    </row>
    <row r="1759" spans="1:2" x14ac:dyDescent="0.2">
      <c r="A1759" s="18" t="s">
        <v>2127</v>
      </c>
      <c r="B1759" s="18" t="s">
        <v>3336</v>
      </c>
    </row>
    <row r="1760" spans="1:2" x14ac:dyDescent="0.2">
      <c r="A1760" s="18" t="s">
        <v>2128</v>
      </c>
      <c r="B1760" s="18" t="s">
        <v>3123</v>
      </c>
    </row>
    <row r="1761" spans="1:2" x14ac:dyDescent="0.2">
      <c r="A1761" s="18" t="s">
        <v>2129</v>
      </c>
      <c r="B1761" s="18" t="s">
        <v>3488</v>
      </c>
    </row>
    <row r="1762" spans="1:2" x14ac:dyDescent="0.2">
      <c r="A1762" s="18" t="s">
        <v>2130</v>
      </c>
      <c r="B1762" s="18" t="s">
        <v>3173</v>
      </c>
    </row>
    <row r="1763" spans="1:2" x14ac:dyDescent="0.2">
      <c r="A1763" s="18" t="s">
        <v>2131</v>
      </c>
      <c r="B1763" s="18" t="s">
        <v>3096</v>
      </c>
    </row>
    <row r="1764" spans="1:2" x14ac:dyDescent="0.2">
      <c r="A1764" s="18" t="s">
        <v>2132</v>
      </c>
      <c r="B1764" s="18" t="s">
        <v>3076</v>
      </c>
    </row>
    <row r="1765" spans="1:2" x14ac:dyDescent="0.2">
      <c r="A1765" s="18" t="s">
        <v>2133</v>
      </c>
      <c r="B1765" s="18" t="s">
        <v>3175</v>
      </c>
    </row>
    <row r="1766" spans="1:2" x14ac:dyDescent="0.2">
      <c r="A1766" s="18" t="s">
        <v>2134</v>
      </c>
      <c r="B1766" s="18" t="s">
        <v>3064</v>
      </c>
    </row>
    <row r="1767" spans="1:2" x14ac:dyDescent="0.2">
      <c r="A1767" s="18" t="s">
        <v>2135</v>
      </c>
      <c r="B1767" s="18" t="s">
        <v>3344</v>
      </c>
    </row>
    <row r="1768" spans="1:2" x14ac:dyDescent="0.2">
      <c r="A1768" s="18" t="s">
        <v>2136</v>
      </c>
      <c r="B1768" s="18" t="s">
        <v>3212</v>
      </c>
    </row>
    <row r="1769" spans="1:2" x14ac:dyDescent="0.2">
      <c r="A1769" s="18" t="s">
        <v>2137</v>
      </c>
      <c r="B1769" s="18" t="s">
        <v>3332</v>
      </c>
    </row>
    <row r="1770" spans="1:2" x14ac:dyDescent="0.2">
      <c r="A1770" s="18" t="s">
        <v>2138</v>
      </c>
      <c r="B1770" s="18" t="s">
        <v>3298</v>
      </c>
    </row>
    <row r="1771" spans="1:2" x14ac:dyDescent="0.2">
      <c r="A1771" s="18" t="s">
        <v>2139</v>
      </c>
      <c r="B1771" s="18" t="s">
        <v>3377</v>
      </c>
    </row>
    <row r="1772" spans="1:2" x14ac:dyDescent="0.2">
      <c r="A1772" s="18" t="s">
        <v>2140</v>
      </c>
      <c r="B1772" s="18" t="s">
        <v>3287</v>
      </c>
    </row>
    <row r="1773" spans="1:2" x14ac:dyDescent="0.2">
      <c r="A1773" s="18" t="s">
        <v>2141</v>
      </c>
      <c r="B1773" s="18" t="s">
        <v>3214</v>
      </c>
    </row>
    <row r="1774" spans="1:2" x14ac:dyDescent="0.2">
      <c r="A1774" s="18" t="s">
        <v>2142</v>
      </c>
      <c r="B1774" s="18" t="s">
        <v>3375</v>
      </c>
    </row>
    <row r="1775" spans="1:2" x14ac:dyDescent="0.2">
      <c r="A1775" s="18" t="s">
        <v>2143</v>
      </c>
      <c r="B1775" s="18" t="s">
        <v>3194</v>
      </c>
    </row>
    <row r="1776" spans="1:2" x14ac:dyDescent="0.2">
      <c r="A1776" s="18" t="s">
        <v>2144</v>
      </c>
      <c r="B1776" s="18" t="s">
        <v>3080</v>
      </c>
    </row>
    <row r="1777" spans="1:2" x14ac:dyDescent="0.2">
      <c r="A1777" s="18" t="s">
        <v>2145</v>
      </c>
      <c r="B1777" s="18" t="s">
        <v>3124</v>
      </c>
    </row>
    <row r="1778" spans="1:2" x14ac:dyDescent="0.2">
      <c r="A1778" s="18" t="s">
        <v>2146</v>
      </c>
      <c r="B1778" s="18" t="s">
        <v>3073</v>
      </c>
    </row>
    <row r="1779" spans="1:2" x14ac:dyDescent="0.2">
      <c r="A1779" s="18" t="s">
        <v>2147</v>
      </c>
      <c r="B1779" s="18" t="s">
        <v>3352</v>
      </c>
    </row>
    <row r="1780" spans="1:2" x14ac:dyDescent="0.2">
      <c r="A1780" s="18" t="s">
        <v>2148</v>
      </c>
      <c r="B1780" s="18" t="s">
        <v>3058</v>
      </c>
    </row>
    <row r="1781" spans="1:2" x14ac:dyDescent="0.2">
      <c r="A1781" s="18" t="s">
        <v>2149</v>
      </c>
      <c r="B1781" s="18" t="s">
        <v>2851</v>
      </c>
    </row>
    <row r="1782" spans="1:2" x14ac:dyDescent="0.2">
      <c r="A1782" s="18" t="s">
        <v>2150</v>
      </c>
      <c r="B1782" s="18" t="s">
        <v>3327</v>
      </c>
    </row>
    <row r="1783" spans="1:2" x14ac:dyDescent="0.2">
      <c r="A1783" s="18" t="s">
        <v>2151</v>
      </c>
      <c r="B1783" s="18" t="s">
        <v>3109</v>
      </c>
    </row>
    <row r="1784" spans="1:2" x14ac:dyDescent="0.2">
      <c r="A1784" s="18" t="s">
        <v>2152</v>
      </c>
      <c r="B1784" s="18" t="s">
        <v>3107</v>
      </c>
    </row>
    <row r="1785" spans="1:2" x14ac:dyDescent="0.2">
      <c r="A1785" s="18" t="s">
        <v>2153</v>
      </c>
      <c r="B1785" s="18" t="s">
        <v>3110</v>
      </c>
    </row>
    <row r="1786" spans="1:2" x14ac:dyDescent="0.2">
      <c r="A1786" s="18" t="s">
        <v>2154</v>
      </c>
      <c r="B1786" s="18" t="s">
        <v>3218</v>
      </c>
    </row>
    <row r="1787" spans="1:2" x14ac:dyDescent="0.2">
      <c r="A1787" s="18" t="s">
        <v>2155</v>
      </c>
      <c r="B1787" s="18" t="s">
        <v>3498</v>
      </c>
    </row>
    <row r="1788" spans="1:2" x14ac:dyDescent="0.2">
      <c r="A1788" s="18" t="s">
        <v>2156</v>
      </c>
      <c r="B1788" s="18" t="s">
        <v>3493</v>
      </c>
    </row>
    <row r="1789" spans="1:2" x14ac:dyDescent="0.2">
      <c r="A1789" s="18" t="s">
        <v>2157</v>
      </c>
      <c r="B1789" s="18" t="s">
        <v>3127</v>
      </c>
    </row>
    <row r="1790" spans="1:2" x14ac:dyDescent="0.2">
      <c r="A1790" s="18" t="s">
        <v>2158</v>
      </c>
      <c r="B1790" s="18" t="s">
        <v>3186</v>
      </c>
    </row>
    <row r="1791" spans="1:2" x14ac:dyDescent="0.2">
      <c r="A1791" s="18" t="s">
        <v>2159</v>
      </c>
      <c r="B1791" s="18" t="s">
        <v>3174</v>
      </c>
    </row>
    <row r="1792" spans="1:2" x14ac:dyDescent="0.2">
      <c r="A1792" s="18" t="s">
        <v>2160</v>
      </c>
      <c r="B1792" s="18" t="s">
        <v>3333</v>
      </c>
    </row>
    <row r="1793" spans="1:3" x14ac:dyDescent="0.2">
      <c r="A1793" s="18" t="s">
        <v>2161</v>
      </c>
      <c r="B1793" s="18" t="s">
        <v>3272</v>
      </c>
    </row>
    <row r="1794" spans="1:3" x14ac:dyDescent="0.2">
      <c r="A1794" s="18" t="s">
        <v>2162</v>
      </c>
      <c r="B1794" s="18" t="s">
        <v>3302</v>
      </c>
    </row>
    <row r="1795" spans="1:3" x14ac:dyDescent="0.2">
      <c r="A1795" s="18" t="s">
        <v>2163</v>
      </c>
      <c r="B1795" s="18" t="s">
        <v>2744</v>
      </c>
    </row>
    <row r="1796" spans="1:3" x14ac:dyDescent="0.2">
      <c r="A1796" s="18" t="s">
        <v>2164</v>
      </c>
      <c r="B1796" s="18" t="s">
        <v>3150</v>
      </c>
    </row>
    <row r="1798" spans="1:3" x14ac:dyDescent="0.2">
      <c r="A1798" s="42" t="s">
        <v>409</v>
      </c>
      <c r="B1798" s="38">
        <v>1</v>
      </c>
      <c r="C1798" s="2" t="str">
        <f>VLOOKUP(B1798,A1799:B1800,2,FALSE)</f>
        <v>geglättet</v>
      </c>
    </row>
    <row r="1799" spans="1:3" x14ac:dyDescent="0.2">
      <c r="A1799" s="18">
        <v>1</v>
      </c>
      <c r="B1799" s="17" t="s">
        <v>621</v>
      </c>
    </row>
    <row r="1800" spans="1:3" x14ac:dyDescent="0.2">
      <c r="A1800" s="18">
        <v>2</v>
      </c>
      <c r="B1800" s="17" t="s">
        <v>3651</v>
      </c>
    </row>
    <row r="1802" spans="1:3" x14ac:dyDescent="0.2">
      <c r="A1802" s="42" t="s">
        <v>495</v>
      </c>
      <c r="B1802" s="38">
        <v>1</v>
      </c>
      <c r="C1802" s="2" t="str">
        <f>VLOOKUP(B1802,A1803:B1804,2,FALSE)</f>
        <v>geglättet</v>
      </c>
    </row>
    <row r="1803" spans="1:3" x14ac:dyDescent="0.2">
      <c r="A1803" s="18">
        <v>1</v>
      </c>
      <c r="B1803" s="17" t="s">
        <v>621</v>
      </c>
    </row>
    <row r="1804" spans="1:3" x14ac:dyDescent="0.2">
      <c r="A1804" s="18">
        <v>2</v>
      </c>
      <c r="B1804" s="17" t="s">
        <v>3651</v>
      </c>
    </row>
    <row r="1806" spans="1:3" x14ac:dyDescent="0.2">
      <c r="A1806" s="42" t="s">
        <v>2165</v>
      </c>
      <c r="B1806" s="38">
        <v>1</v>
      </c>
      <c r="C1806" s="2" t="str">
        <f>VLOOKUP(B1806,A1807:B1808,2,FALSE)</f>
        <v>geglättet</v>
      </c>
    </row>
    <row r="1807" spans="1:3" x14ac:dyDescent="0.2">
      <c r="A1807" s="18">
        <v>1</v>
      </c>
      <c r="B1807" s="17" t="s">
        <v>621</v>
      </c>
    </row>
    <row r="1808" spans="1:3" x14ac:dyDescent="0.2">
      <c r="A1808" s="18">
        <v>2</v>
      </c>
      <c r="B1808" s="17" t="s">
        <v>3651</v>
      </c>
    </row>
  </sheetData>
  <mergeCells count="4">
    <mergeCell ref="G32:J32"/>
    <mergeCell ref="K32:N32"/>
    <mergeCell ref="O32:R32"/>
    <mergeCell ref="G63:L63"/>
  </mergeCells>
  <phoneticPr fontId="2" type="noConversion"/>
  <hyperlinks>
    <hyperlink ref="D93" r:id="rId1" display="http://www.bfs.admin.ch/bfs/portal/fr/index/regionen/regionalportraets/appenzell_ausserrhoden.html" xr:uid="{00000000-0004-0000-1100-000000000000}"/>
    <hyperlink ref="D94" r:id="rId2" display="http://www.bfs.admin.ch/bfs/portal/fr/index/regionen/regionalportraets/appenzell_ausserrhoden.html" xr:uid="{00000000-0004-0000-1100-000001000000}"/>
    <hyperlink ref="E99" r:id="rId3" display="http://www3.ti.ch/index.php" xr:uid="{00000000-0004-0000-11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198"/>
  <sheetViews>
    <sheetView zoomScaleNormal="100" workbookViewId="0">
      <selection activeCell="A8" sqref="A8"/>
    </sheetView>
  </sheetViews>
  <sheetFormatPr baseColWidth="10" defaultRowHeight="12.75" x14ac:dyDescent="0.2"/>
  <cols>
    <col min="1" max="1" width="6.19921875" style="13" customWidth="1"/>
    <col min="2" max="2" width="3.69921875" style="10" customWidth="1"/>
    <col min="3" max="21" width="7" style="2" customWidth="1"/>
    <col min="22" max="22" width="3.69921875" style="10" customWidth="1"/>
    <col min="23" max="23" width="3.69921875" style="13" customWidth="1"/>
    <col min="24" max="24" width="11.19921875" style="13"/>
    <col min="25" max="104" width="11.19921875" style="10"/>
    <col min="105" max="16384" width="11.19921875" style="2"/>
  </cols>
  <sheetData>
    <row r="1" spans="1:24" s="10" customFormat="1" ht="5.0999999999999996" customHeight="1" x14ac:dyDescent="0.2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24" ht="5.0999999999999996" customHeight="1" x14ac:dyDescent="0.2"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</row>
    <row r="3" spans="1:24" ht="30" customHeight="1" x14ac:dyDescent="0.4">
      <c r="B3" s="12"/>
      <c r="C3" s="10"/>
      <c r="D3" s="10"/>
      <c r="E3" s="11"/>
      <c r="F3" s="108" t="str">
        <f>te!A12</f>
        <v>Transaktionspreis- und Baulandindizes für Wohneigentum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4" ht="30.75" customHeight="1" x14ac:dyDescent="0.4">
      <c r="B4" s="12"/>
      <c r="C4" s="10"/>
      <c r="D4" s="10"/>
      <c r="E4" s="11"/>
      <c r="F4" s="108" t="str">
        <f>te!A62&amp;", "&amp;hi!$G$5</f>
        <v>Schweiz, 2. Quartal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4" ht="15" x14ac:dyDescent="0.2"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</row>
    <row r="6" spans="1:24" ht="15" x14ac:dyDescent="0.2">
      <c r="B6" s="12"/>
      <c r="C6" s="10"/>
      <c r="D6" s="10"/>
      <c r="E6" s="129"/>
      <c r="F6" s="129"/>
      <c r="G6" s="10"/>
      <c r="H6" s="10"/>
      <c r="I6" s="10"/>
      <c r="J6" s="10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</row>
    <row r="7" spans="1:24" ht="15" x14ac:dyDescent="0.2">
      <c r="B7" s="12"/>
      <c r="C7" s="10"/>
      <c r="D7" s="10"/>
      <c r="E7" s="129"/>
      <c r="F7" s="129" t="str">
        <f>te!A53</f>
        <v>Index:</v>
      </c>
      <c r="G7" s="129"/>
      <c r="H7" s="129"/>
      <c r="I7" s="129"/>
      <c r="J7" s="129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</row>
    <row r="8" spans="1:24" ht="15" x14ac:dyDescent="0.2">
      <c r="B8" s="12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</row>
    <row r="9" spans="1:24" ht="15" x14ac:dyDescent="0.2"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</row>
    <row r="10" spans="1:24" ht="6" customHeight="1" x14ac:dyDescent="0.2"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</row>
    <row r="11" spans="1:24" ht="22.5" customHeight="1" x14ac:dyDescent="0.2">
      <c r="B11" s="12"/>
      <c r="C11" s="209" t="str">
        <f>te!A61</f>
        <v>Indexreihen Schweiz (1. Quartal 2000 = 100, quartalsweise)</v>
      </c>
      <c r="D11" s="209"/>
      <c r="E11" s="209"/>
      <c r="F11" s="209"/>
      <c r="G11" s="209"/>
      <c r="H11" s="209"/>
      <c r="I11" s="209"/>
      <c r="J11" s="209"/>
      <c r="K11" s="209"/>
      <c r="L11" s="90"/>
      <c r="M11" s="209" t="str">
        <f>te!A60</f>
        <v>Indexreihen Schweiz (Jahresmittel 1985 = 100, jährlich)</v>
      </c>
      <c r="N11" s="209"/>
      <c r="O11" s="209"/>
      <c r="P11" s="209"/>
      <c r="Q11" s="209"/>
      <c r="R11" s="209"/>
      <c r="S11" s="209"/>
      <c r="T11" s="209"/>
      <c r="U11" s="209"/>
      <c r="V11" s="11"/>
    </row>
    <row r="12" spans="1:24" ht="8.1" customHeight="1" x14ac:dyDescent="0.2">
      <c r="B12" s="12"/>
      <c r="C12" s="107"/>
      <c r="D12" s="107"/>
      <c r="E12" s="107"/>
      <c r="F12" s="107"/>
      <c r="G12" s="107"/>
      <c r="H12" s="107"/>
      <c r="I12" s="107"/>
      <c r="J12" s="107"/>
      <c r="K12" s="107"/>
      <c r="L12" s="90"/>
      <c r="M12" s="107"/>
      <c r="N12" s="107"/>
      <c r="O12" s="107"/>
      <c r="P12" s="107"/>
      <c r="Q12" s="107"/>
      <c r="R12" s="107"/>
      <c r="S12" s="107"/>
      <c r="T12" s="107"/>
      <c r="U12" s="107"/>
      <c r="V12" s="11"/>
    </row>
    <row r="13" spans="1:24" ht="17.100000000000001" customHeight="1" x14ac:dyDescent="0.2">
      <c r="B13" s="12"/>
      <c r="C13" s="210" t="str">
        <f>C54</f>
        <v>Eigentumswohnungen EWG</v>
      </c>
      <c r="D13" s="210"/>
      <c r="E13" s="210"/>
      <c r="F13" s="210"/>
      <c r="G13" s="210"/>
      <c r="H13" s="210"/>
      <c r="I13" s="210"/>
      <c r="J13" s="210"/>
      <c r="K13" s="210"/>
      <c r="L13" s="90"/>
      <c r="M13" s="210" t="str">
        <f>M54</f>
        <v>Eigentumswohnungen EWG</v>
      </c>
      <c r="N13" s="210"/>
      <c r="O13" s="210"/>
      <c r="P13" s="210"/>
      <c r="Q13" s="210"/>
      <c r="R13" s="210"/>
      <c r="S13" s="210"/>
      <c r="T13" s="210"/>
      <c r="U13" s="210"/>
      <c r="V13" s="11"/>
    </row>
    <row r="14" spans="1:24" ht="17.100000000000001" customHeight="1" x14ac:dyDescent="0.2"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4" ht="15.95" customHeight="1" x14ac:dyDescent="0.2"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4" ht="15" x14ac:dyDescent="0.2"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2:22" ht="15" customHeight="1" x14ac:dyDescent="0.2"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2:22" ht="15.75" customHeight="1" x14ac:dyDescent="0.2"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2:22" ht="15" x14ac:dyDescent="0.2"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2:22" ht="15" x14ac:dyDescent="0.2"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2:22" ht="15" x14ac:dyDescent="0.2"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2:22" ht="15" x14ac:dyDescent="0.2"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2:22" ht="15" x14ac:dyDescent="0.2"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2:22" ht="15" x14ac:dyDescent="0.2"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2:22" ht="15" x14ac:dyDescent="0.2"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2:22" ht="15" x14ac:dyDescent="0.2"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2:22" ht="15" x14ac:dyDescent="0.2"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2:22" ht="15" x14ac:dyDescent="0.2"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2:22" ht="15" x14ac:dyDescent="0.2"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2:22" ht="15" x14ac:dyDescent="0.2"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2:22" ht="15" x14ac:dyDescent="0.2"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2:22" ht="15" x14ac:dyDescent="0.2"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79" ht="15" x14ac:dyDescent="0.2">
      <c r="B33" s="12"/>
      <c r="C33" s="212" t="str">
        <f>te!$A$11</f>
        <v>Quelle: Transaktionspreisindizes Fahrländer Partner.</v>
      </c>
      <c r="D33" s="212"/>
      <c r="E33" s="212"/>
      <c r="F33" s="212"/>
      <c r="G33" s="212"/>
      <c r="H33" s="212"/>
      <c r="I33" s="10"/>
      <c r="J33" s="10"/>
      <c r="K33" s="10"/>
      <c r="L33" s="11"/>
      <c r="M33" s="212" t="str">
        <f>te!$A$11</f>
        <v>Quelle: Transaktionspreisindizes Fahrländer Partner.</v>
      </c>
      <c r="N33" s="212"/>
      <c r="O33" s="212"/>
      <c r="P33" s="212"/>
      <c r="Q33" s="212"/>
      <c r="R33" s="212"/>
      <c r="S33" s="11"/>
      <c r="T33" s="11"/>
      <c r="U33" s="11"/>
      <c r="V33" s="11"/>
    </row>
    <row r="34" spans="1:79" ht="24.95" customHeight="1" x14ac:dyDescent="0.2"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79" ht="15" x14ac:dyDescent="0.2">
      <c r="B35" s="12"/>
      <c r="C35" s="11" t="str">
        <f>te!A138</f>
        <v>Veränderungsraten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79" ht="15" customHeight="1" x14ac:dyDescent="0.2">
      <c r="B36" s="87"/>
      <c r="C36" s="111"/>
      <c r="D36" s="112"/>
      <c r="E36" s="223" t="str">
        <f>E55</f>
        <v>Marktsegment</v>
      </c>
      <c r="F36" s="223"/>
      <c r="G36" s="223"/>
      <c r="H36" s="223"/>
      <c r="I36" s="223"/>
      <c r="J36" s="113"/>
      <c r="K36" s="113"/>
      <c r="L36" s="22"/>
      <c r="M36" s="190"/>
      <c r="N36" s="109"/>
      <c r="O36" s="214" t="str">
        <f>O55</f>
        <v>Marktsegment</v>
      </c>
      <c r="P36" s="214"/>
      <c r="Q36" s="214"/>
      <c r="R36" s="214"/>
      <c r="S36" s="214"/>
      <c r="T36" s="191"/>
      <c r="U36" s="191"/>
    </row>
    <row r="37" spans="1:79" ht="15" customHeight="1" x14ac:dyDescent="0.2">
      <c r="B37" s="87"/>
      <c r="C37" s="111"/>
      <c r="D37" s="112"/>
      <c r="E37" s="113" t="str">
        <f>D56</f>
        <v>Unteres</v>
      </c>
      <c r="F37" s="113"/>
      <c r="G37" s="113" t="str">
        <f t="shared" ref="G37:I37" si="0">F56</f>
        <v>Mittleres</v>
      </c>
      <c r="H37" s="113"/>
      <c r="I37" s="113" t="str">
        <f t="shared" si="0"/>
        <v>Gehobenes</v>
      </c>
      <c r="J37" s="113"/>
      <c r="K37" s="113" t="str">
        <f>J56</f>
        <v>EWG gesamt</v>
      </c>
      <c r="L37" s="22"/>
      <c r="M37" s="22"/>
      <c r="N37" s="10"/>
      <c r="O37" s="126" t="str">
        <f>N56</f>
        <v>Unteres</v>
      </c>
      <c r="P37" s="100"/>
      <c r="Q37" s="126" t="str">
        <f>P56</f>
        <v>Mittleres</v>
      </c>
      <c r="R37" s="100"/>
      <c r="S37" s="126" t="str">
        <f>R56</f>
        <v>Gehobenes</v>
      </c>
      <c r="T37" s="100"/>
      <c r="U37" s="126" t="str">
        <f>T56</f>
        <v>EWG gesamt</v>
      </c>
    </row>
    <row r="38" spans="1:79" ht="15" customHeight="1" x14ac:dyDescent="0.2">
      <c r="B38" s="87"/>
      <c r="C38" s="220" t="str">
        <f>C140</f>
        <v>2020:1 - 2020:2</v>
      </c>
      <c r="D38" s="220"/>
      <c r="E38" s="114">
        <f>E140</f>
        <v>1.3201794552756718E-2</v>
      </c>
      <c r="F38" s="115"/>
      <c r="G38" s="114">
        <f>G140</f>
        <v>2.4841071564928097E-2</v>
      </c>
      <c r="H38" s="115"/>
      <c r="I38" s="114">
        <f>I140</f>
        <v>-2.243547174297833E-2</v>
      </c>
      <c r="J38" s="114"/>
      <c r="K38" s="114">
        <f>K140</f>
        <v>-4.6940590688238082E-4</v>
      </c>
      <c r="L38" s="22"/>
      <c r="M38" s="220" t="str">
        <f>M93</f>
        <v>2018 - 2019</v>
      </c>
      <c r="N38" s="220"/>
      <c r="O38" s="114">
        <f>O93</f>
        <v>2.3335815980229713E-2</v>
      </c>
      <c r="P38" s="114"/>
      <c r="Q38" s="114">
        <f t="shared" ref="Q38:U38" si="1">Q93</f>
        <v>2.5105841257740957E-2</v>
      </c>
      <c r="R38" s="114"/>
      <c r="S38" s="114">
        <f t="shared" si="1"/>
        <v>0.10458534417504395</v>
      </c>
      <c r="T38" s="114"/>
      <c r="U38" s="114">
        <f t="shared" si="1"/>
        <v>6.1974293805338032E-2</v>
      </c>
    </row>
    <row r="39" spans="1:79" ht="15" customHeight="1" x14ac:dyDescent="0.2">
      <c r="B39" s="87"/>
      <c r="C39" s="220" t="str">
        <f>C141</f>
        <v>2019:2 - 2020:2</v>
      </c>
      <c r="D39" s="220"/>
      <c r="E39" s="114">
        <f>E141</f>
        <v>1.7388839046999394E-2</v>
      </c>
      <c r="F39" s="115"/>
      <c r="G39" s="114">
        <f>G141</f>
        <v>2.7031779701276015E-2</v>
      </c>
      <c r="H39" s="115"/>
      <c r="I39" s="114">
        <f>I141</f>
        <v>9.1568070857888317E-2</v>
      </c>
      <c r="J39" s="114"/>
      <c r="K39" s="114">
        <f>K141</f>
        <v>5.6760017254161133E-2</v>
      </c>
      <c r="L39" s="22"/>
      <c r="M39" s="220" t="str">
        <f>M94</f>
        <v>2014 - 2019</v>
      </c>
      <c r="N39" s="220"/>
      <c r="O39" s="114">
        <f>O94</f>
        <v>0.12950396105905759</v>
      </c>
      <c r="P39" s="114"/>
      <c r="Q39" s="114">
        <f t="shared" ref="Q39:U39" si="2">Q94</f>
        <v>6.1221648659125938E-2</v>
      </c>
      <c r="R39" s="114"/>
      <c r="S39" s="114">
        <f t="shared" si="2"/>
        <v>-6.9239413216243828E-2</v>
      </c>
      <c r="T39" s="114"/>
      <c r="U39" s="114">
        <f t="shared" si="2"/>
        <v>6.1281553480241335E-4</v>
      </c>
    </row>
    <row r="40" spans="1:79" ht="4.5" customHeight="1" x14ac:dyDescent="0.2"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</row>
    <row r="41" spans="1:79" ht="9.9499999999999993" customHeight="1" x14ac:dyDescent="0.2">
      <c r="B41" s="87"/>
      <c r="C41" s="211" t="str">
        <f>C143</f>
        <v>Quelle: Transaktionspreisindizes Fahrländer Partner.</v>
      </c>
      <c r="D41" s="221"/>
      <c r="E41" s="221"/>
      <c r="F41" s="221"/>
      <c r="G41" s="221"/>
      <c r="H41" s="221"/>
      <c r="I41" s="221"/>
      <c r="J41" s="221"/>
      <c r="K41" s="221"/>
      <c r="L41" s="22"/>
      <c r="M41" s="221" t="str">
        <f>te!A11</f>
        <v>Quelle: Transaktionspreisindizes Fahrländer Partner.</v>
      </c>
      <c r="N41" s="221"/>
      <c r="O41" s="221"/>
      <c r="P41" s="221"/>
      <c r="Q41" s="221"/>
      <c r="R41" s="221"/>
      <c r="S41" s="221"/>
      <c r="T41" s="221"/>
      <c r="U41" s="221"/>
    </row>
    <row r="42" spans="1:79" ht="9.9499999999999993" customHeight="1" x14ac:dyDescent="0.2">
      <c r="C42" s="186"/>
      <c r="D42" s="186"/>
      <c r="E42" s="186"/>
      <c r="F42" s="186"/>
      <c r="G42" s="186"/>
      <c r="H42" s="186"/>
      <c r="I42" s="186"/>
      <c r="J42" s="186"/>
      <c r="K42" s="186"/>
      <c r="L42" s="10"/>
      <c r="M42" s="217"/>
      <c r="N42" s="217"/>
      <c r="O42" s="217"/>
      <c r="P42" s="217"/>
      <c r="Q42" s="217"/>
      <c r="R42" s="217"/>
      <c r="S42" s="217"/>
      <c r="T42" s="217"/>
      <c r="U42" s="217"/>
      <c r="V42" s="80"/>
    </row>
    <row r="43" spans="1:79" ht="60" customHeight="1" x14ac:dyDescent="0.2">
      <c r="B43" s="85"/>
      <c r="C43" s="218"/>
      <c r="D43" s="218"/>
      <c r="E43" s="218"/>
      <c r="F43" s="218"/>
      <c r="G43" s="218"/>
      <c r="H43" s="218"/>
      <c r="I43" s="218"/>
      <c r="J43" s="218"/>
      <c r="K43" s="218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</row>
    <row r="44" spans="1:79" s="49" customFormat="1" ht="4.5" customHeight="1" x14ac:dyDescent="0.2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79" ht="9.9499999999999993" customHeight="1" x14ac:dyDescent="0.2">
      <c r="B45" s="85"/>
      <c r="C45" s="208" t="s">
        <v>56</v>
      </c>
      <c r="D45" s="208"/>
      <c r="E45" s="208"/>
      <c r="F45" s="208" t="str">
        <f>te!A12</f>
        <v>Transaktionspreis- und Baulandindizes für Wohneigentum</v>
      </c>
      <c r="G45" s="208"/>
      <c r="H45" s="208"/>
      <c r="I45" s="208"/>
      <c r="J45" s="208"/>
      <c r="K45" s="140"/>
      <c r="L45" s="85"/>
      <c r="M45" s="85"/>
      <c r="N45" s="85"/>
      <c r="O45" s="85"/>
      <c r="P45" s="85"/>
      <c r="Q45" s="85"/>
      <c r="R45" s="85"/>
      <c r="S45" s="85"/>
      <c r="T45" s="222" t="str">
        <f>hi!$G$5</f>
        <v>2. Quartal 2020</v>
      </c>
      <c r="U45" s="222"/>
      <c r="V45" s="146"/>
    </row>
    <row r="46" spans="1:79" ht="9.9499999999999993" customHeight="1" x14ac:dyDescent="0.2">
      <c r="B46" s="85"/>
      <c r="C46" s="208" t="s">
        <v>0</v>
      </c>
      <c r="D46" s="208"/>
      <c r="E46" s="208"/>
      <c r="F46" s="140"/>
      <c r="G46" s="140"/>
      <c r="H46" s="140"/>
      <c r="I46" s="140"/>
      <c r="J46" s="140"/>
      <c r="K46" s="140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</row>
    <row r="47" spans="1:79" ht="8.1" customHeight="1" x14ac:dyDescent="0.2">
      <c r="B47" s="85"/>
      <c r="C47" s="140"/>
      <c r="D47" s="140"/>
      <c r="E47" s="140"/>
      <c r="F47" s="140"/>
      <c r="G47" s="140"/>
      <c r="H47" s="140"/>
      <c r="I47" s="140"/>
      <c r="J47" s="140"/>
      <c r="K47" s="14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</row>
    <row r="48" spans="1:79" ht="10.5" customHeight="1" x14ac:dyDescent="0.2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</row>
    <row r="49" spans="1:104" s="4" customFormat="1" ht="5.45" customHeight="1" x14ac:dyDescent="0.25">
      <c r="A49" s="84"/>
      <c r="B49" s="93"/>
      <c r="C49" s="94"/>
      <c r="D49" s="94"/>
      <c r="E49" s="94"/>
      <c r="F49" s="94"/>
      <c r="G49" s="94"/>
      <c r="H49" s="94"/>
      <c r="I49" s="94"/>
      <c r="J49" s="94"/>
      <c r="K49" s="94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5" customHeight="1" x14ac:dyDescent="0.2">
      <c r="A50" s="83"/>
      <c r="B50" s="93"/>
      <c r="C50" s="96"/>
      <c r="D50" s="96"/>
      <c r="E50" s="97"/>
      <c r="F50" s="96"/>
      <c r="G50" s="97"/>
      <c r="H50" s="96"/>
      <c r="I50" s="97"/>
      <c r="J50" s="96"/>
      <c r="K50" s="98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">
      <c r="B51" s="85"/>
      <c r="C51" s="97"/>
      <c r="D51" s="88"/>
      <c r="E51" s="174" t="str">
        <f>VLOOKUP(hi!$C$33,hi!$A$34:$N$38,11,FALSE)</f>
        <v>EWG (u)</v>
      </c>
      <c r="F51" s="175"/>
      <c r="G51" s="174" t="str">
        <f>VLOOKUP(hi!$C$33,hi!$A$34:$N$38,12,FALSE)</f>
        <v>EWG (m)</v>
      </c>
      <c r="H51" s="175"/>
      <c r="I51" s="174" t="str">
        <f>VLOOKUP(hi!$C$33,hi!$A$34:$N$38,13,FALSE)</f>
        <v>EWG (g)</v>
      </c>
      <c r="J51" s="175"/>
      <c r="K51" s="176" t="str">
        <f>VLOOKUP(hi!$C$33,hi!$A$34:$N$38,14,FALSE)</f>
        <v>EWG (gesamt)</v>
      </c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85"/>
    </row>
    <row r="52" spans="1:104" ht="3" customHeight="1" x14ac:dyDescent="0.2">
      <c r="B52" s="85"/>
      <c r="C52" s="145"/>
      <c r="D52" s="145"/>
      <c r="E52" s="145" t="str">
        <f>VLOOKUP(hi!$C$33,hi!$A$34:$J$38,7,FALSE)</f>
        <v>EWGu</v>
      </c>
      <c r="F52" s="145"/>
      <c r="G52" s="145" t="str">
        <f>VLOOKUP(hi!$C$33,hi!$A$34:$J$38,8,FALSE)</f>
        <v>EWGm</v>
      </c>
      <c r="H52" s="145"/>
      <c r="I52" s="145" t="str">
        <f>VLOOKUP(hi!$C$33,hi!$A$34:$J$38,9,FALSE)</f>
        <v>EWGg</v>
      </c>
      <c r="J52" s="145"/>
      <c r="K52" s="145" t="str">
        <f>VLOOKUP(hi!$C$33,hi!$A$34:$J$38,10,FALSE)</f>
        <v>EWGt</v>
      </c>
      <c r="L52" s="144"/>
      <c r="M52" s="145"/>
      <c r="N52" s="145"/>
      <c r="O52" s="145"/>
      <c r="P52" s="145"/>
      <c r="Q52" s="145"/>
      <c r="R52" s="145"/>
      <c r="S52" s="145"/>
      <c r="T52" s="145"/>
      <c r="U52" s="145"/>
      <c r="V52" s="85"/>
    </row>
    <row r="53" spans="1:104" ht="22.5" customHeight="1" x14ac:dyDescent="0.2">
      <c r="B53" s="12"/>
      <c r="C53" s="209" t="str">
        <f>te!A61</f>
        <v>Indexreihen Schweiz (1. Quartal 2000 = 100, quartalsweise)</v>
      </c>
      <c r="D53" s="209"/>
      <c r="E53" s="209"/>
      <c r="F53" s="209"/>
      <c r="G53" s="209"/>
      <c r="H53" s="209"/>
      <c r="I53" s="209"/>
      <c r="J53" s="209"/>
      <c r="K53" s="209"/>
      <c r="L53" s="86"/>
      <c r="M53" s="209" t="str">
        <f>te!A60</f>
        <v>Indexreihen Schweiz (Jahresmittel 1985 = 100, jährlich)</v>
      </c>
      <c r="N53" s="209"/>
      <c r="O53" s="209"/>
      <c r="P53" s="209"/>
      <c r="Q53" s="209"/>
      <c r="R53" s="209"/>
      <c r="S53" s="209"/>
      <c r="T53" s="209"/>
      <c r="U53" s="209"/>
      <c r="V53" s="11"/>
    </row>
    <row r="54" spans="1:104" ht="15" customHeight="1" x14ac:dyDescent="0.2">
      <c r="B54" s="12"/>
      <c r="C54" s="213" t="str">
        <f>VLOOKUP(hi!C33,hi!A34:B38,2,FALSE)</f>
        <v>Eigentumswohnungen EWG</v>
      </c>
      <c r="D54" s="213"/>
      <c r="E54" s="213"/>
      <c r="F54" s="213"/>
      <c r="G54" s="213"/>
      <c r="H54" s="213"/>
      <c r="I54" s="213"/>
      <c r="J54" s="213"/>
      <c r="K54" s="213"/>
      <c r="L54" s="86"/>
      <c r="M54" s="213" t="str">
        <f>C54</f>
        <v>Eigentumswohnungen EWG</v>
      </c>
      <c r="N54" s="213"/>
      <c r="O54" s="213"/>
      <c r="P54" s="213"/>
      <c r="Q54" s="213"/>
      <c r="R54" s="213"/>
      <c r="S54" s="213"/>
      <c r="T54" s="213"/>
      <c r="U54" s="213"/>
      <c r="V54" s="11"/>
    </row>
    <row r="55" spans="1:104" s="103" customFormat="1" ht="15" customHeight="1" x14ac:dyDescent="0.2">
      <c r="A55" s="99"/>
      <c r="B55" s="100"/>
      <c r="C55" s="124"/>
      <c r="D55" s="124"/>
      <c r="E55" s="214" t="str">
        <f>IF(hi!C33=3,"",te!A63)</f>
        <v>Marktsegment</v>
      </c>
      <c r="F55" s="214"/>
      <c r="G55" s="214"/>
      <c r="H55" s="214"/>
      <c r="I55" s="214"/>
      <c r="J55" s="192"/>
      <c r="K55" s="192"/>
      <c r="L55" s="100"/>
      <c r="M55" s="124"/>
      <c r="N55" s="122"/>
      <c r="O55" s="214" t="str">
        <f>E55</f>
        <v>Marktsegment</v>
      </c>
      <c r="P55" s="214"/>
      <c r="Q55" s="214"/>
      <c r="R55" s="214"/>
      <c r="S55" s="214"/>
      <c r="T55" s="193"/>
      <c r="U55" s="193"/>
      <c r="V55" s="100"/>
      <c r="W55" s="99"/>
      <c r="X55" s="13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</row>
    <row r="56" spans="1:104" s="103" customFormat="1" ht="15" customHeight="1" x14ac:dyDescent="0.2">
      <c r="A56" s="99"/>
      <c r="B56" s="104"/>
      <c r="C56" s="102"/>
      <c r="D56" s="216" t="str">
        <f>VLOOKUP(hi!$C$33,hi!$A$34:$R$38,15,FALSE)</f>
        <v>Unteres</v>
      </c>
      <c r="E56" s="216"/>
      <c r="F56" s="216" t="str">
        <f>VLOOKUP(hi!$C$33,hi!$A$34:$R$38,16,FALSE)</f>
        <v>Mittleres</v>
      </c>
      <c r="G56" s="216"/>
      <c r="H56" s="216" t="str">
        <f>VLOOKUP(hi!$C$33,hi!$A$34:$R$38,17,FALSE)</f>
        <v>Gehobenes</v>
      </c>
      <c r="I56" s="216"/>
      <c r="J56" s="226" t="str">
        <f>VLOOKUP(hi!$C$33,hi!$A$34:$R$38,18,FALSE)</f>
        <v>EWG gesamt</v>
      </c>
      <c r="K56" s="226"/>
      <c r="L56" s="100"/>
      <c r="M56" s="124"/>
      <c r="N56" s="215" t="str">
        <f>D56</f>
        <v>Unteres</v>
      </c>
      <c r="O56" s="215"/>
      <c r="P56" s="215" t="str">
        <f>F56</f>
        <v>Mittleres</v>
      </c>
      <c r="Q56" s="215"/>
      <c r="R56" s="215" t="str">
        <f>H56</f>
        <v>Gehobenes</v>
      </c>
      <c r="S56" s="215"/>
      <c r="T56" s="215" t="str">
        <f>J56</f>
        <v>EWG gesamt</v>
      </c>
      <c r="U56" s="215"/>
      <c r="V56" s="100"/>
      <c r="W56" s="99"/>
      <c r="X56" s="13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s="103" customFormat="1" ht="15" customHeight="1" x14ac:dyDescent="0.2">
      <c r="A57" s="99"/>
      <c r="B57" s="104">
        <v>5</v>
      </c>
      <c r="C57" s="118" t="s">
        <v>16</v>
      </c>
      <c r="D57" s="119"/>
      <c r="E57" s="115">
        <f>VLOOKUP(CONCATENATE(E$52,"_Qu_","CH"),fpre_reg_dat!$A$2:$CU$4224,CH!$B57,0)</f>
        <v>100</v>
      </c>
      <c r="F57" s="120"/>
      <c r="G57" s="120">
        <f>VLOOKUP(CONCATENATE(G$52,"_Qu_","CH"),fpre_reg_dat!$A$2:$CU$4224,CH!$B57,0)</f>
        <v>100</v>
      </c>
      <c r="H57" s="120"/>
      <c r="I57" s="120">
        <f>VLOOKUP(CONCATENATE(I$52,"_Qu_","CH"),fpre_reg_dat!$A$2:$CU$4224,CH!$B57,0)</f>
        <v>100</v>
      </c>
      <c r="J57" s="120"/>
      <c r="K57" s="120">
        <f>VLOOKUP(CONCATENATE(K$52,"_Qu_","CH"),fpre_reg_dat!$A$2:$CU$4224,CH!$B57,0)</f>
        <v>100</v>
      </c>
      <c r="L57" s="104">
        <v>5</v>
      </c>
      <c r="M57" s="121" t="s">
        <v>15</v>
      </c>
      <c r="N57" s="122"/>
      <c r="O57" s="113">
        <f>VLOOKUP(CONCATENATE(E$52,"_Ja_","CH"),fpre_reg_dat!$A$2:$CU$4224,CH!$L57,0)</f>
        <v>100</v>
      </c>
      <c r="P57" s="123"/>
      <c r="Q57" s="123">
        <f>VLOOKUP(CONCATENATE(G$52,"_Ja_","CH"),fpre_reg_dat!$A$2:$CU$4224,CH!$L57,0)</f>
        <v>100</v>
      </c>
      <c r="R57" s="123"/>
      <c r="S57" s="123">
        <f>VLOOKUP(CONCATENATE(I$52,"_Ja_","CH"),fpre_reg_dat!$A$2:$CU$4224,CH!$L57,0)</f>
        <v>100</v>
      </c>
      <c r="T57" s="123"/>
      <c r="U57" s="123">
        <f>VLOOKUP(CONCATENATE(K$52,"_Ja_","CH"),fpre_reg_dat!$A$2:$CU$4224,CH!$L57,0)</f>
        <v>100</v>
      </c>
      <c r="V57" s="100"/>
      <c r="W57" s="99"/>
      <c r="X57" s="13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</row>
    <row r="58" spans="1:104" s="103" customFormat="1" ht="15" customHeight="1" x14ac:dyDescent="0.2">
      <c r="A58" s="99"/>
      <c r="B58" s="105">
        <f>+B57+1</f>
        <v>6</v>
      </c>
      <c r="C58" s="118" t="s">
        <v>17</v>
      </c>
      <c r="D58" s="119"/>
      <c r="E58" s="115">
        <f>VLOOKUP(CONCATENATE(E$52,"_Qu_","CH"),fpre_reg_dat!$A$2:$CU$4224,CH!$B58,0)</f>
        <v>101.17549766576883</v>
      </c>
      <c r="F58" s="120"/>
      <c r="G58" s="120">
        <f>VLOOKUP(CONCATENATE(G$52,"_Qu_","CH"),fpre_reg_dat!$A$2:$CU$4224,CH!$B58,0)</f>
        <v>101.68358236710861</v>
      </c>
      <c r="H58" s="120"/>
      <c r="I58" s="120">
        <f>VLOOKUP(CONCATENATE(I$52,"_Qu_","CH"),fpre_reg_dat!$A$2:$CU$4224,CH!$B58,0)</f>
        <v>102.39404273071031</v>
      </c>
      <c r="J58" s="120"/>
      <c r="K58" s="120">
        <f>VLOOKUP(CONCATENATE(K$52,"_Qu_","CH"),fpre_reg_dat!$A$2:$CU$4224,CH!$B58,0)</f>
        <v>101.97314392513235</v>
      </c>
      <c r="L58" s="104">
        <f>+L57+1</f>
        <v>6</v>
      </c>
      <c r="M58" s="118">
        <f t="shared" ref="M58:M80" si="3">+M57+1</f>
        <v>1986</v>
      </c>
      <c r="N58" s="119"/>
      <c r="O58" s="115">
        <f>VLOOKUP(CONCATENATE(E$52,"_Ja_","CH"),fpre_reg_dat!$A$2:$CU$4224,CH!$L58,0)</f>
        <v>102.95517751400018</v>
      </c>
      <c r="P58" s="120"/>
      <c r="Q58" s="120">
        <f>VLOOKUP(CONCATENATE(G$52,"_Ja_","CH"),fpre_reg_dat!$A$2:$CU$4224,CH!$L58,0)</f>
        <v>106.12963497481761</v>
      </c>
      <c r="R58" s="120"/>
      <c r="S58" s="120">
        <f>VLOOKUP(CONCATENATE(I$52,"_Ja_","CH"),fpre_reg_dat!$A$2:$CU$4224,CH!$L58,0)</f>
        <v>98.812504325169243</v>
      </c>
      <c r="T58" s="120"/>
      <c r="U58" s="120">
        <f>VLOOKUP(CONCATENATE(K$52,"_Ja_","CH"),fpre_reg_dat!$A$2:$CU$4224,CH!$L58,0)</f>
        <v>102.0701563767438</v>
      </c>
      <c r="V58" s="100"/>
      <c r="W58" s="99"/>
      <c r="X58" s="13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</row>
    <row r="59" spans="1:104" s="103" customFormat="1" ht="15" customHeight="1" x14ac:dyDescent="0.2">
      <c r="A59" s="99"/>
      <c r="B59" s="105">
        <f t="shared" ref="B59:B125" si="4">+B58+1</f>
        <v>7</v>
      </c>
      <c r="C59" s="118" t="s">
        <v>18</v>
      </c>
      <c r="D59" s="119"/>
      <c r="E59" s="115">
        <f>VLOOKUP(CONCATENATE(E$52,"_Qu_","CH"),fpre_reg_dat!$A$2:$CU$4224,CH!$B59,0)</f>
        <v>100.89578028257407</v>
      </c>
      <c r="F59" s="120"/>
      <c r="G59" s="120">
        <f>VLOOKUP(CONCATENATE(G$52,"_Qu_","CH"),fpre_reg_dat!$A$2:$CU$4224,CH!$B59,0)</f>
        <v>102.10272852257567</v>
      </c>
      <c r="H59" s="120"/>
      <c r="I59" s="120">
        <f>VLOOKUP(CONCATENATE(I$52,"_Qu_","CH"),fpre_reg_dat!$A$2:$CU$4224,CH!$B59,0)</f>
        <v>102.87401587622303</v>
      </c>
      <c r="J59" s="120"/>
      <c r="K59" s="120">
        <f>VLOOKUP(CONCATENATE(K$52,"_Qu_","CH"),fpre_reg_dat!$A$2:$CU$4224,CH!$B59,0)</f>
        <v>102.33651058026147</v>
      </c>
      <c r="L59" s="104">
        <f t="shared" ref="L59:L91" si="5">+L58+1</f>
        <v>7</v>
      </c>
      <c r="M59" s="118">
        <f t="shared" si="3"/>
        <v>1987</v>
      </c>
      <c r="N59" s="119"/>
      <c r="O59" s="115">
        <f>VLOOKUP(CONCATENATE(E$52,"_Ja_","CH"),fpre_reg_dat!$A$2:$CU$4224,CH!$L59,0)</f>
        <v>99.62245056791123</v>
      </c>
      <c r="P59" s="120"/>
      <c r="Q59" s="120">
        <f>VLOOKUP(CONCATENATE(G$52,"_Ja_","CH"),fpre_reg_dat!$A$2:$CU$4224,CH!$L59,0)</f>
        <v>107.95573433493668</v>
      </c>
      <c r="R59" s="120"/>
      <c r="S59" s="120">
        <f>VLOOKUP(CONCATENATE(I$52,"_Ja_","CH"),fpre_reg_dat!$A$2:$CU$4224,CH!$L59,0)</f>
        <v>97.024977781592398</v>
      </c>
      <c r="T59" s="120"/>
      <c r="U59" s="120">
        <f>VLOOKUP(CONCATENATE(K$52,"_Ja_","CH"),fpre_reg_dat!$A$2:$CU$4224,CH!$L59,0)</f>
        <v>101.41310765895997</v>
      </c>
      <c r="V59" s="100"/>
      <c r="W59" s="99"/>
      <c r="X59" s="13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</row>
    <row r="60" spans="1:104" s="103" customFormat="1" ht="15" customHeight="1" x14ac:dyDescent="0.2">
      <c r="A60" s="99"/>
      <c r="B60" s="105">
        <f t="shared" si="4"/>
        <v>8</v>
      </c>
      <c r="C60" s="118" t="s">
        <v>19</v>
      </c>
      <c r="D60" s="119"/>
      <c r="E60" s="115">
        <f>VLOOKUP(CONCATENATE(E$52,"_Qu_","CH"),fpre_reg_dat!$A$2:$CU$4224,CH!$B60,0)</f>
        <v>97.923350563339355</v>
      </c>
      <c r="F60" s="120"/>
      <c r="G60" s="120">
        <f>VLOOKUP(CONCATENATE(G$52,"_Qu_","CH"),fpre_reg_dat!$A$2:$CU$4224,CH!$B60,0)</f>
        <v>99.872014460983451</v>
      </c>
      <c r="H60" s="120"/>
      <c r="I60" s="120">
        <f>VLOOKUP(CONCATENATE(I$52,"_Qu_","CH"),fpre_reg_dat!$A$2:$CU$4224,CH!$B60,0)</f>
        <v>100.8534158362887</v>
      </c>
      <c r="J60" s="120"/>
      <c r="K60" s="120">
        <f>VLOOKUP(CONCATENATE(K$52,"_Qu_","CH"),fpre_reg_dat!$A$2:$CU$4224,CH!$B60,0)</f>
        <v>100.11871893501423</v>
      </c>
      <c r="L60" s="104">
        <f t="shared" si="5"/>
        <v>8</v>
      </c>
      <c r="M60" s="118">
        <f t="shared" si="3"/>
        <v>1988</v>
      </c>
      <c r="N60" s="119"/>
      <c r="O60" s="115">
        <f>VLOOKUP(CONCATENATE(E$52,"_Ja_","CH"),fpre_reg_dat!$A$2:$CU$4224,CH!$L60,0)</f>
        <v>107.74319263275854</v>
      </c>
      <c r="P60" s="120"/>
      <c r="Q60" s="120">
        <f>VLOOKUP(CONCATENATE(G$52,"_Ja_","CH"),fpre_reg_dat!$A$2:$CU$4224,CH!$L60,0)</f>
        <v>119.65394802383149</v>
      </c>
      <c r="R60" s="120"/>
      <c r="S60" s="120">
        <f>VLOOKUP(CONCATENATE(I$52,"_Ja_","CH"),fpre_reg_dat!$A$2:$CU$4224,CH!$L60,0)</f>
        <v>113.04667371777239</v>
      </c>
      <c r="T60" s="120"/>
      <c r="U60" s="120">
        <f>VLOOKUP(CONCATENATE(K$52,"_Ja_","CH"),fpre_reg_dat!$A$2:$CU$4224,CH!$L60,0)</f>
        <v>114.78357802781296</v>
      </c>
      <c r="V60" s="100"/>
      <c r="W60" s="99"/>
      <c r="X60" s="13"/>
      <c r="Y60" s="100"/>
      <c r="Z60" s="100"/>
      <c r="AA60" s="100"/>
      <c r="AB60" s="100"/>
      <c r="AC60" s="100"/>
      <c r="AD60" s="100"/>
      <c r="AE60" s="100"/>
      <c r="AF60" s="100"/>
      <c r="AG60" s="100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00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</row>
    <row r="61" spans="1:104" s="103" customFormat="1" ht="15" customHeight="1" x14ac:dyDescent="0.2">
      <c r="A61" s="99"/>
      <c r="B61" s="105">
        <f t="shared" si="4"/>
        <v>9</v>
      </c>
      <c r="C61" s="118" t="s">
        <v>20</v>
      </c>
      <c r="D61" s="119"/>
      <c r="E61" s="115">
        <f>VLOOKUP(CONCATENATE(E$52,"_Qu_","CH"),fpre_reg_dat!$A$2:$CU$4224,CH!$B61,0)</f>
        <v>98.703511920805809</v>
      </c>
      <c r="F61" s="120"/>
      <c r="G61" s="120">
        <f>VLOOKUP(CONCATENATE(G$52,"_Qu_","CH"),fpre_reg_dat!$A$2:$CU$4224,CH!$B61,0)</f>
        <v>101.24022098800339</v>
      </c>
      <c r="H61" s="120"/>
      <c r="I61" s="120">
        <f>VLOOKUP(CONCATENATE(I$52,"_Qu_","CH"),fpre_reg_dat!$A$2:$CU$4224,CH!$B61,0)</f>
        <v>102.07247109632618</v>
      </c>
      <c r="J61" s="120"/>
      <c r="K61" s="120">
        <f>VLOOKUP(CONCATENATE(K$52,"_Qu_","CH"),fpre_reg_dat!$A$2:$CU$4224,CH!$B61,0)</f>
        <v>101.34072797713576</v>
      </c>
      <c r="L61" s="104">
        <f t="shared" si="5"/>
        <v>9</v>
      </c>
      <c r="M61" s="118">
        <f t="shared" si="3"/>
        <v>1989</v>
      </c>
      <c r="N61" s="119"/>
      <c r="O61" s="115">
        <f>VLOOKUP(CONCATENATE(E$52,"_Ja_","CH"),fpre_reg_dat!$A$2:$CU$4224,CH!$L61,0)</f>
        <v>114.23770417578606</v>
      </c>
      <c r="P61" s="120"/>
      <c r="Q61" s="120">
        <f>VLOOKUP(CONCATENATE(G$52,"_Ja_","CH"),fpre_reg_dat!$A$2:$CU$4224,CH!$L61,0)</f>
        <v>125.50405290090245</v>
      </c>
      <c r="R61" s="120"/>
      <c r="S61" s="120">
        <f>VLOOKUP(CONCATENATE(I$52,"_Ja_","CH"),fpre_reg_dat!$A$2:$CU$4224,CH!$L61,0)</f>
        <v>128.47468289959235</v>
      </c>
      <c r="T61" s="120"/>
      <c r="U61" s="120">
        <f>VLOOKUP(CONCATENATE(K$52,"_Ja_","CH"),fpre_reg_dat!$A$2:$CU$4224,CH!$L61,0)</f>
        <v>125.47976468246658</v>
      </c>
      <c r="V61" s="100"/>
      <c r="W61" s="99"/>
      <c r="X61" s="13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</row>
    <row r="62" spans="1:104" s="103" customFormat="1" ht="15" customHeight="1" x14ac:dyDescent="0.2">
      <c r="A62" s="99"/>
      <c r="B62" s="105">
        <f t="shared" si="4"/>
        <v>10</v>
      </c>
      <c r="C62" s="118" t="s">
        <v>21</v>
      </c>
      <c r="D62" s="119"/>
      <c r="E62" s="115">
        <f>VLOOKUP(CONCATENATE(E$52,"_Qu_","CH"),fpre_reg_dat!$A$2:$CU$4224,CH!$B62,0)</f>
        <v>99.175024793179844</v>
      </c>
      <c r="F62" s="120"/>
      <c r="G62" s="120">
        <f>VLOOKUP(CONCATENATE(G$52,"_Qu_","CH"),fpre_reg_dat!$A$2:$CU$4224,CH!$B62,0)</f>
        <v>102.15897029865377</v>
      </c>
      <c r="H62" s="120"/>
      <c r="I62" s="120">
        <f>VLOOKUP(CONCATENATE(I$52,"_Qu_","CH"),fpre_reg_dat!$A$2:$CU$4224,CH!$B62,0)</f>
        <v>103.31530591612321</v>
      </c>
      <c r="J62" s="120"/>
      <c r="K62" s="120">
        <f>VLOOKUP(CONCATENATE(K$52,"_Qu_","CH"),fpre_reg_dat!$A$2:$CU$4224,CH!$B62,0)</f>
        <v>102.36507482318389</v>
      </c>
      <c r="L62" s="104">
        <f t="shared" si="5"/>
        <v>10</v>
      </c>
      <c r="M62" s="118">
        <f t="shared" si="3"/>
        <v>1990</v>
      </c>
      <c r="N62" s="119"/>
      <c r="O62" s="115">
        <f>VLOOKUP(CONCATENATE(E$52,"_Ja_","CH"),fpre_reg_dat!$A$2:$CU$4224,CH!$L62,0)</f>
        <v>123.74903320611527</v>
      </c>
      <c r="P62" s="120"/>
      <c r="Q62" s="120">
        <f>VLOOKUP(CONCATENATE(G$52,"_Ja_","CH"),fpre_reg_dat!$A$2:$CU$4224,CH!$L62,0)</f>
        <v>129.67727885495461</v>
      </c>
      <c r="R62" s="120"/>
      <c r="S62" s="120">
        <f>VLOOKUP(CONCATENATE(I$52,"_Ja_","CH"),fpre_reg_dat!$A$2:$CU$4224,CH!$L62,0)</f>
        <v>125.30067509971217</v>
      </c>
      <c r="T62" s="120"/>
      <c r="U62" s="120">
        <f>VLOOKUP(CONCATENATE(K$52,"_Ja_","CH"),fpre_reg_dat!$A$2:$CU$4224,CH!$L62,0)</f>
        <v>126.71244046078323</v>
      </c>
      <c r="V62" s="100"/>
      <c r="W62" s="99"/>
      <c r="X62" s="13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</row>
    <row r="63" spans="1:104" s="103" customFormat="1" ht="15" customHeight="1" x14ac:dyDescent="0.2">
      <c r="A63" s="99"/>
      <c r="B63" s="105">
        <f t="shared" si="4"/>
        <v>11</v>
      </c>
      <c r="C63" s="118" t="s">
        <v>22</v>
      </c>
      <c r="D63" s="119"/>
      <c r="E63" s="115">
        <f>VLOOKUP(CONCATENATE(E$52,"_Qu_","CH"),fpre_reg_dat!$A$2:$CU$4224,CH!$B63,0)</f>
        <v>99.800717268608594</v>
      </c>
      <c r="F63" s="120"/>
      <c r="G63" s="120">
        <f>VLOOKUP(CONCATENATE(G$52,"_Qu_","CH"),fpre_reg_dat!$A$2:$CU$4224,CH!$B63,0)</f>
        <v>103.16475962919827</v>
      </c>
      <c r="H63" s="120"/>
      <c r="I63" s="120">
        <f>VLOOKUP(CONCATENATE(I$52,"_Qu_","CH"),fpre_reg_dat!$A$2:$CU$4224,CH!$B63,0)</f>
        <v>104.6337343101055</v>
      </c>
      <c r="J63" s="120"/>
      <c r="K63" s="120">
        <f>VLOOKUP(CONCATENATE(K$52,"_Qu_","CH"),fpre_reg_dat!$A$2:$CU$4224,CH!$B63,0)</f>
        <v>103.47904426880375</v>
      </c>
      <c r="L63" s="104">
        <f t="shared" si="5"/>
        <v>11</v>
      </c>
      <c r="M63" s="118">
        <f t="shared" si="3"/>
        <v>1991</v>
      </c>
      <c r="N63" s="119"/>
      <c r="O63" s="115">
        <f>VLOOKUP(CONCATENATE(E$52,"_Ja_","CH"),fpre_reg_dat!$A$2:$CU$4224,CH!$L63,0)</f>
        <v>121.66389363505279</v>
      </c>
      <c r="P63" s="120"/>
      <c r="Q63" s="120">
        <f>VLOOKUP(CONCATENATE(G$52,"_Ja_","CH"),fpre_reg_dat!$A$2:$CU$4224,CH!$L63,0)</f>
        <v>130.07282418443674</v>
      </c>
      <c r="R63" s="120"/>
      <c r="S63" s="120">
        <f>VLOOKUP(CONCATENATE(I$52,"_Ja_","CH"),fpre_reg_dat!$A$2:$CU$4224,CH!$L63,0)</f>
        <v>111.42182536317027</v>
      </c>
      <c r="T63" s="120"/>
      <c r="U63" s="120">
        <f>VLOOKUP(CONCATENATE(K$52,"_Ja_","CH"),fpre_reg_dat!$A$2:$CU$4224,CH!$L63,0)</f>
        <v>119.68313895207538</v>
      </c>
      <c r="V63" s="100"/>
      <c r="W63" s="99"/>
      <c r="X63" s="13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</row>
    <row r="64" spans="1:104" s="103" customFormat="1" ht="15" customHeight="1" x14ac:dyDescent="0.2">
      <c r="A64" s="99"/>
      <c r="B64" s="105">
        <f t="shared" si="4"/>
        <v>12</v>
      </c>
      <c r="C64" s="118" t="s">
        <v>23</v>
      </c>
      <c r="D64" s="119"/>
      <c r="E64" s="115">
        <f>VLOOKUP(CONCATENATE(E$52,"_Qu_","CH"),fpre_reg_dat!$A$2:$CU$4224,CH!$B64,0)</f>
        <v>100.54236657084181</v>
      </c>
      <c r="F64" s="120"/>
      <c r="G64" s="120">
        <f>VLOOKUP(CONCATENATE(G$52,"_Qu_","CH"),fpre_reg_dat!$A$2:$CU$4224,CH!$B64,0)</f>
        <v>104.19697621879698</v>
      </c>
      <c r="H64" s="120"/>
      <c r="I64" s="120">
        <f>VLOOKUP(CONCATENATE(I$52,"_Qu_","CH"),fpre_reg_dat!$A$2:$CU$4224,CH!$B64,0)</f>
        <v>106.76966299423596</v>
      </c>
      <c r="J64" s="120"/>
      <c r="K64" s="120">
        <f>VLOOKUP(CONCATENATE(K$52,"_Qu_","CH"),fpre_reg_dat!$A$2:$CU$4224,CH!$B64,0)</f>
        <v>105.02241628010162</v>
      </c>
      <c r="L64" s="104">
        <f t="shared" si="5"/>
        <v>12</v>
      </c>
      <c r="M64" s="118">
        <f t="shared" si="3"/>
        <v>1992</v>
      </c>
      <c r="N64" s="119"/>
      <c r="O64" s="115">
        <f>VLOOKUP(CONCATENATE(E$52,"_Ja_","CH"),fpre_reg_dat!$A$2:$CU$4224,CH!$L64,0)</f>
        <v>124.0545402336209</v>
      </c>
      <c r="P64" s="120"/>
      <c r="Q64" s="120">
        <f>VLOOKUP(CONCATENATE(G$52,"_Ja_","CH"),fpre_reg_dat!$A$2:$CU$4224,CH!$L64,0)</f>
        <v>133.95430982881174</v>
      </c>
      <c r="R64" s="120"/>
      <c r="S64" s="120">
        <f>VLOOKUP(CONCATENATE(I$52,"_Ja_","CH"),fpre_reg_dat!$A$2:$CU$4224,CH!$L64,0)</f>
        <v>125.28226488966772</v>
      </c>
      <c r="T64" s="120"/>
      <c r="U64" s="120">
        <f>VLOOKUP(CONCATENATE(K$52,"_Ja_","CH"),fpre_reg_dat!$A$2:$CU$4224,CH!$L64,0)</f>
        <v>128.32561023458095</v>
      </c>
      <c r="V64" s="100"/>
      <c r="W64" s="99"/>
      <c r="X64" s="13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</row>
    <row r="65" spans="1:104" s="103" customFormat="1" ht="15" customHeight="1" x14ac:dyDescent="0.2">
      <c r="A65" s="99"/>
      <c r="B65" s="105">
        <f t="shared" si="4"/>
        <v>13</v>
      </c>
      <c r="C65" s="118" t="s">
        <v>24</v>
      </c>
      <c r="D65" s="119"/>
      <c r="E65" s="115">
        <f>VLOOKUP(CONCATENATE(E$52,"_Qu_","CH"),fpre_reg_dat!$A$2:$CU$4224,CH!$B65,0)</f>
        <v>99.856542905022891</v>
      </c>
      <c r="F65" s="120"/>
      <c r="G65" s="120">
        <f>VLOOKUP(CONCATENATE(G$52,"_Qu_","CH"),fpre_reg_dat!$A$2:$CU$4224,CH!$B65,0)</f>
        <v>104.30708866133823</v>
      </c>
      <c r="H65" s="120"/>
      <c r="I65" s="120">
        <f>VLOOKUP(CONCATENATE(I$52,"_Qu_","CH"),fpre_reg_dat!$A$2:$CU$4224,CH!$B65,0)</f>
        <v>106.29916685381528</v>
      </c>
      <c r="J65" s="120"/>
      <c r="K65" s="120">
        <f>VLOOKUP(CONCATENATE(K$52,"_Qu_","CH"),fpre_reg_dat!$A$2:$CU$4224,CH!$B65,0)</f>
        <v>104.74699038611868</v>
      </c>
      <c r="L65" s="104">
        <f t="shared" si="5"/>
        <v>13</v>
      </c>
      <c r="M65" s="118">
        <f t="shared" si="3"/>
        <v>1993</v>
      </c>
      <c r="N65" s="119"/>
      <c r="O65" s="115">
        <f>VLOOKUP(CONCATENATE(E$52,"_Ja_","CH"),fpre_reg_dat!$A$2:$CU$4224,CH!$L65,0)</f>
        <v>121.60384112410811</v>
      </c>
      <c r="P65" s="120"/>
      <c r="Q65" s="120">
        <f>VLOOKUP(CONCATENATE(G$52,"_Ja_","CH"),fpre_reg_dat!$A$2:$CU$4224,CH!$L65,0)</f>
        <v>130.04259850578111</v>
      </c>
      <c r="R65" s="120"/>
      <c r="S65" s="120">
        <f>VLOOKUP(CONCATENATE(I$52,"_Ja_","CH"),fpre_reg_dat!$A$2:$CU$4224,CH!$L65,0)</f>
        <v>126.42804096540414</v>
      </c>
      <c r="T65" s="120"/>
      <c r="U65" s="120">
        <f>VLOOKUP(CONCATENATE(K$52,"_Ja_","CH"),fpre_reg_dat!$A$2:$CU$4224,CH!$L65,0)</f>
        <v>127.12209415304443</v>
      </c>
      <c r="V65" s="100"/>
      <c r="W65" s="99"/>
      <c r="X65" s="13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</row>
    <row r="66" spans="1:104" s="103" customFormat="1" ht="15" customHeight="1" x14ac:dyDescent="0.2">
      <c r="A66" s="99"/>
      <c r="B66" s="105">
        <f t="shared" si="4"/>
        <v>14</v>
      </c>
      <c r="C66" s="118" t="s">
        <v>25</v>
      </c>
      <c r="D66" s="119"/>
      <c r="E66" s="115">
        <f>VLOOKUP(CONCATENATE(E$52,"_Qu_","CH"),fpre_reg_dat!$A$2:$CU$4224,CH!$B66,0)</f>
        <v>100.13541009631616</v>
      </c>
      <c r="F66" s="120"/>
      <c r="G66" s="120">
        <f>VLOOKUP(CONCATENATE(G$52,"_Qu_","CH"),fpre_reg_dat!$A$2:$CU$4224,CH!$B66,0)</f>
        <v>104.67658470826444</v>
      </c>
      <c r="H66" s="120"/>
      <c r="I66" s="120">
        <f>VLOOKUP(CONCATENATE(I$52,"_Qu_","CH"),fpre_reg_dat!$A$2:$CU$4224,CH!$B66,0)</f>
        <v>106.67714620855541</v>
      </c>
      <c r="J66" s="120"/>
      <c r="K66" s="120">
        <f>VLOOKUP(CONCATENATE(K$52,"_Qu_","CH"),fpre_reg_dat!$A$2:$CU$4224,CH!$B66,0)</f>
        <v>105.10954786594799</v>
      </c>
      <c r="L66" s="104">
        <f t="shared" si="5"/>
        <v>14</v>
      </c>
      <c r="M66" s="118">
        <f t="shared" si="3"/>
        <v>1994</v>
      </c>
      <c r="N66" s="119"/>
      <c r="O66" s="115">
        <f>VLOOKUP(CONCATENATE(E$52,"_Ja_","CH"),fpre_reg_dat!$A$2:$CU$4224,CH!$L66,0)</f>
        <v>124.41542862852093</v>
      </c>
      <c r="P66" s="120"/>
      <c r="Q66" s="120">
        <f>VLOOKUP(CONCATENATE(G$52,"_Ja_","CH"),fpre_reg_dat!$A$2:$CU$4224,CH!$L66,0)</f>
        <v>130.64517448340479</v>
      </c>
      <c r="R66" s="120"/>
      <c r="S66" s="120">
        <f>VLOOKUP(CONCATENATE(I$52,"_Ja_","CH"),fpre_reg_dat!$A$2:$CU$4224,CH!$L66,0)</f>
        <v>126.13723806097251</v>
      </c>
      <c r="T66" s="120"/>
      <c r="U66" s="120">
        <f>VLOOKUP(CONCATENATE(K$52,"_Ja_","CH"),fpre_reg_dat!$A$2:$CU$4224,CH!$L66,0)</f>
        <v>127.57490296348348</v>
      </c>
      <c r="V66" s="100"/>
      <c r="W66" s="99"/>
      <c r="X66" s="13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</row>
    <row r="67" spans="1:104" s="103" customFormat="1" ht="15" customHeight="1" x14ac:dyDescent="0.2">
      <c r="A67" s="99"/>
      <c r="B67" s="105">
        <f t="shared" si="4"/>
        <v>15</v>
      </c>
      <c r="C67" s="118" t="s">
        <v>26</v>
      </c>
      <c r="D67" s="119"/>
      <c r="E67" s="115">
        <f>VLOOKUP(CONCATENATE(E$52,"_Qu_","CH"),fpre_reg_dat!$A$2:$CU$4224,CH!$B67,0)</f>
        <v>99.730895768810271</v>
      </c>
      <c r="F67" s="120"/>
      <c r="G67" s="120">
        <f>VLOOKUP(CONCATENATE(G$52,"_Qu_","CH"),fpre_reg_dat!$A$2:$CU$4224,CH!$B67,0)</f>
        <v>104.44453194953063</v>
      </c>
      <c r="H67" s="120"/>
      <c r="I67" s="120">
        <f>VLOOKUP(CONCATENATE(I$52,"_Qu_","CH"),fpre_reg_dat!$A$2:$CU$4224,CH!$B67,0)</f>
        <v>106.37078988770783</v>
      </c>
      <c r="J67" s="120"/>
      <c r="K67" s="120">
        <f>VLOOKUP(CONCATENATE(K$52,"_Qu_","CH"),fpre_reg_dat!$A$2:$CU$4224,CH!$B67,0)</f>
        <v>104.81947594734567</v>
      </c>
      <c r="L67" s="104">
        <f t="shared" si="5"/>
        <v>15</v>
      </c>
      <c r="M67" s="118">
        <f t="shared" si="3"/>
        <v>1995</v>
      </c>
      <c r="N67" s="119"/>
      <c r="O67" s="115">
        <f>VLOOKUP(CONCATENATE(E$52,"_Ja_","CH"),fpre_reg_dat!$A$2:$CU$4224,CH!$L67,0)</f>
        <v>121.61907941484375</v>
      </c>
      <c r="P67" s="120"/>
      <c r="Q67" s="120">
        <f>VLOOKUP(CONCATENATE(G$52,"_Ja_","CH"),fpre_reg_dat!$A$2:$CU$4224,CH!$L67,0)</f>
        <v>128.09866136120084</v>
      </c>
      <c r="R67" s="120"/>
      <c r="S67" s="120">
        <f>VLOOKUP(CONCATENATE(I$52,"_Ja_","CH"),fpre_reg_dat!$A$2:$CU$4224,CH!$L67,0)</f>
        <v>117.21650912302297</v>
      </c>
      <c r="T67" s="120"/>
      <c r="U67" s="120">
        <f>VLOOKUP(CONCATENATE(K$52,"_Ja_","CH"),fpre_reg_dat!$A$2:$CU$4224,CH!$L67,0)</f>
        <v>121.82710788366839</v>
      </c>
      <c r="V67" s="100"/>
      <c r="W67" s="99"/>
      <c r="X67" s="13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100"/>
      <c r="AU67" s="100"/>
      <c r="AV67" s="100"/>
      <c r="AW67" s="100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</row>
    <row r="68" spans="1:104" s="103" customFormat="1" ht="15" customHeight="1" x14ac:dyDescent="0.2">
      <c r="A68" s="99"/>
      <c r="B68" s="105">
        <f t="shared" si="4"/>
        <v>16</v>
      </c>
      <c r="C68" s="118" t="s">
        <v>27</v>
      </c>
      <c r="D68" s="119"/>
      <c r="E68" s="115">
        <f>VLOOKUP(CONCATENATE(E$52,"_Qu_","CH"),fpre_reg_dat!$A$2:$CU$4224,CH!$B68,0)</f>
        <v>100.36558001796463</v>
      </c>
      <c r="F68" s="120"/>
      <c r="G68" s="120">
        <f>VLOOKUP(CONCATENATE(G$52,"_Qu_","CH"),fpre_reg_dat!$A$2:$CU$4224,CH!$B68,0)</f>
        <v>105.31682933913449</v>
      </c>
      <c r="H68" s="120"/>
      <c r="I68" s="120">
        <f>VLOOKUP(CONCATENATE(I$52,"_Qu_","CH"),fpre_reg_dat!$A$2:$CU$4224,CH!$B68,0)</f>
        <v>107.61125234207196</v>
      </c>
      <c r="J68" s="120"/>
      <c r="K68" s="120">
        <f>VLOOKUP(CONCATENATE(K$52,"_Qu_","CH"),fpre_reg_dat!$A$2:$CU$4224,CH!$B68,0)</f>
        <v>105.84498303211048</v>
      </c>
      <c r="L68" s="104">
        <f t="shared" si="5"/>
        <v>16</v>
      </c>
      <c r="M68" s="118">
        <f t="shared" si="3"/>
        <v>1996</v>
      </c>
      <c r="N68" s="119"/>
      <c r="O68" s="115">
        <f>VLOOKUP(CONCATENATE(E$52,"_Ja_","CH"),fpre_reg_dat!$A$2:$CU$4224,CH!$L68,0)</f>
        <v>117.36618555376168</v>
      </c>
      <c r="P68" s="120"/>
      <c r="Q68" s="120">
        <f>VLOOKUP(CONCATENATE(G$52,"_Ja_","CH"),fpre_reg_dat!$A$2:$CU$4224,CH!$L68,0)</f>
        <v>125.1518925675451</v>
      </c>
      <c r="R68" s="120"/>
      <c r="S68" s="120">
        <f>VLOOKUP(CONCATENATE(I$52,"_Ja_","CH"),fpre_reg_dat!$A$2:$CU$4224,CH!$L68,0)</f>
        <v>112.20452986319518</v>
      </c>
      <c r="T68" s="120"/>
      <c r="U68" s="120">
        <f>VLOOKUP(CONCATENATE(K$52,"_Ja_","CH"),fpre_reg_dat!$A$2:$CU$4224,CH!$L68,0)</f>
        <v>117.67994522412172</v>
      </c>
      <c r="V68" s="100"/>
      <c r="W68" s="99"/>
      <c r="X68" s="13"/>
      <c r="Y68" s="100"/>
      <c r="Z68" s="100"/>
      <c r="AA68" s="100"/>
      <c r="AB68" s="100"/>
      <c r="AC68" s="100"/>
      <c r="AD68" s="100"/>
      <c r="AE68" s="100"/>
      <c r="AF68" s="100"/>
      <c r="AG68" s="100"/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100"/>
      <c r="AU68" s="100"/>
      <c r="AV68" s="100"/>
      <c r="AW68" s="100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</row>
    <row r="69" spans="1:104" s="103" customFormat="1" ht="15" customHeight="1" x14ac:dyDescent="0.2">
      <c r="A69" s="99"/>
      <c r="B69" s="105">
        <f t="shared" si="4"/>
        <v>17</v>
      </c>
      <c r="C69" s="118" t="s">
        <v>28</v>
      </c>
      <c r="D69" s="119"/>
      <c r="E69" s="115">
        <f>VLOOKUP(CONCATENATE(E$52,"_Qu_","CH"),fpre_reg_dat!$A$2:$CU$4224,CH!$B69,0)</f>
        <v>102.76246435297539</v>
      </c>
      <c r="F69" s="120"/>
      <c r="G69" s="120">
        <f>VLOOKUP(CONCATENATE(G$52,"_Qu_","CH"),fpre_reg_dat!$A$2:$CU$4224,CH!$B69,0)</f>
        <v>107.5046315469699</v>
      </c>
      <c r="H69" s="120"/>
      <c r="I69" s="120">
        <f>VLOOKUP(CONCATENATE(I$52,"_Qu_","CH"),fpre_reg_dat!$A$2:$CU$4224,CH!$B69,0)</f>
        <v>110.58514648062412</v>
      </c>
      <c r="J69" s="120"/>
      <c r="K69" s="120">
        <f>VLOOKUP(CONCATENATE(K$52,"_Qu_","CH"),fpre_reg_dat!$A$2:$CU$4224,CH!$B69,0)</f>
        <v>108.44799031625591</v>
      </c>
      <c r="L69" s="104">
        <f t="shared" si="5"/>
        <v>17</v>
      </c>
      <c r="M69" s="118">
        <f t="shared" si="3"/>
        <v>1997</v>
      </c>
      <c r="N69" s="119"/>
      <c r="O69" s="115">
        <f>VLOOKUP(CONCATENATE(E$52,"_Ja_","CH"),fpre_reg_dat!$A$2:$CU$4224,CH!$L69,0)</f>
        <v>110.70910585315892</v>
      </c>
      <c r="P69" s="120"/>
      <c r="Q69" s="120">
        <f>VLOOKUP(CONCATENATE(G$52,"_Ja_","CH"),fpre_reg_dat!$A$2:$CU$4224,CH!$L69,0)</f>
        <v>123.00402877418325</v>
      </c>
      <c r="R69" s="120"/>
      <c r="S69" s="120">
        <f>VLOOKUP(CONCATENATE(I$52,"_Ja_","CH"),fpre_reg_dat!$A$2:$CU$4224,CH!$L69,0)</f>
        <v>109.86581203985352</v>
      </c>
      <c r="T69" s="120"/>
      <c r="U69" s="120">
        <f>VLOOKUP(CONCATENATE(K$52,"_Ja_","CH"),fpre_reg_dat!$A$2:$CU$4224,CH!$L69,0)</f>
        <v>114.83659003963712</v>
      </c>
      <c r="V69" s="100"/>
      <c r="W69" s="99"/>
      <c r="X69" s="13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S69" s="100"/>
      <c r="AT69" s="100"/>
      <c r="AU69" s="100"/>
      <c r="AV69" s="100"/>
      <c r="AW69" s="100"/>
      <c r="AX69" s="100"/>
      <c r="AY69" s="100"/>
      <c r="AZ69" s="100"/>
      <c r="BA69" s="100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</row>
    <row r="70" spans="1:104" s="103" customFormat="1" ht="15" customHeight="1" x14ac:dyDescent="0.2">
      <c r="A70" s="99"/>
      <c r="B70" s="105">
        <f t="shared" si="4"/>
        <v>18</v>
      </c>
      <c r="C70" s="118" t="s">
        <v>29</v>
      </c>
      <c r="D70" s="119"/>
      <c r="E70" s="115">
        <f>VLOOKUP(CONCATENATE(E$52,"_Qu_","CH"),fpre_reg_dat!$A$2:$CU$4224,CH!$B70,0)</f>
        <v>102.8556182167403</v>
      </c>
      <c r="F70" s="120"/>
      <c r="G70" s="120">
        <f>VLOOKUP(CONCATENATE(G$52,"_Qu_","CH"),fpre_reg_dat!$A$2:$CU$4224,CH!$B70,0)</f>
        <v>107.90356533486644</v>
      </c>
      <c r="H70" s="120"/>
      <c r="I70" s="120">
        <f>VLOOKUP(CONCATENATE(I$52,"_Qu_","CH"),fpre_reg_dat!$A$2:$CU$4224,CH!$B70,0)</f>
        <v>111.22556623611753</v>
      </c>
      <c r="J70" s="120"/>
      <c r="K70" s="120">
        <f>VLOOKUP(CONCATENATE(K$52,"_Qu_","CH"),fpre_reg_dat!$A$2:$CU$4224,CH!$B70,0)</f>
        <v>108.92898515886695</v>
      </c>
      <c r="L70" s="104">
        <f t="shared" si="5"/>
        <v>18</v>
      </c>
      <c r="M70" s="118">
        <f t="shared" si="3"/>
        <v>1998</v>
      </c>
      <c r="N70" s="119"/>
      <c r="O70" s="115">
        <f>VLOOKUP(CONCATENATE(E$52,"_Ja_","CH"),fpre_reg_dat!$A$2:$CU$4224,CH!$L70,0)</f>
        <v>105.32625750970124</v>
      </c>
      <c r="P70" s="120"/>
      <c r="Q70" s="120">
        <f>VLOOKUP(CONCATENATE(G$52,"_Ja_","CH"),fpre_reg_dat!$A$2:$CU$4224,CH!$L70,0)</f>
        <v>117.65986537718176</v>
      </c>
      <c r="R70" s="120"/>
      <c r="S70" s="120">
        <f>VLOOKUP(CONCATENATE(I$52,"_Ja_","CH"),fpre_reg_dat!$A$2:$CU$4224,CH!$L70,0)</f>
        <v>110.02605067147823</v>
      </c>
      <c r="T70" s="120"/>
      <c r="U70" s="120">
        <f>VLOOKUP(CONCATENATE(K$52,"_Ja_","CH"),fpre_reg_dat!$A$2:$CU$4224,CH!$L70,0)</f>
        <v>112.22297711850682</v>
      </c>
      <c r="V70" s="100"/>
      <c r="W70" s="99"/>
      <c r="X70" s="13"/>
      <c r="Y70" s="100"/>
      <c r="Z70" s="100"/>
      <c r="AA70" s="100"/>
      <c r="AB70" s="100"/>
      <c r="AC70" s="100"/>
      <c r="AD70" s="100"/>
      <c r="AE70" s="100"/>
      <c r="AF70" s="100"/>
      <c r="AG70" s="100"/>
      <c r="AH70" s="100"/>
      <c r="AI70" s="100"/>
      <c r="AJ70" s="100"/>
      <c r="AK70" s="100"/>
      <c r="AL70" s="100"/>
      <c r="AM70" s="100"/>
      <c r="AN70" s="100"/>
      <c r="AO70" s="100"/>
      <c r="AP70" s="100"/>
      <c r="AQ70" s="100"/>
      <c r="AR70" s="100"/>
      <c r="AS70" s="100"/>
      <c r="AT70" s="100"/>
      <c r="AU70" s="100"/>
      <c r="AV70" s="100"/>
      <c r="AW70" s="100"/>
      <c r="AX70" s="100"/>
      <c r="AY70" s="100"/>
      <c r="AZ70" s="100"/>
      <c r="BA70" s="100"/>
      <c r="BB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  <c r="CA70" s="100"/>
      <c r="CB70" s="100"/>
      <c r="CC70" s="100"/>
      <c r="CD70" s="100"/>
      <c r="CE70" s="100"/>
      <c r="CF70" s="100"/>
      <c r="CG70" s="100"/>
      <c r="CH70" s="100"/>
      <c r="CI70" s="100"/>
      <c r="CJ70" s="100"/>
      <c r="CK70" s="100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  <c r="CW70" s="100"/>
      <c r="CX70" s="100"/>
      <c r="CY70" s="100"/>
      <c r="CZ70" s="100"/>
    </row>
    <row r="71" spans="1:104" s="103" customFormat="1" ht="15" customHeight="1" x14ac:dyDescent="0.2">
      <c r="A71" s="99"/>
      <c r="B71" s="105">
        <f t="shared" si="4"/>
        <v>19</v>
      </c>
      <c r="C71" s="118" t="s">
        <v>30</v>
      </c>
      <c r="D71" s="119"/>
      <c r="E71" s="115">
        <f>VLOOKUP(CONCATENATE(E$52,"_Qu_","CH"),fpre_reg_dat!$A$2:$CU$4224,CH!$B71,0)</f>
        <v>103.96896261120376</v>
      </c>
      <c r="F71" s="120"/>
      <c r="G71" s="120">
        <f>VLOOKUP(CONCATENATE(G$52,"_Qu_","CH"),fpre_reg_dat!$A$2:$CU$4224,CH!$B71,0)</f>
        <v>109.42196350894228</v>
      </c>
      <c r="H71" s="120"/>
      <c r="I71" s="120">
        <f>VLOOKUP(CONCATENATE(I$52,"_Qu_","CH"),fpre_reg_dat!$A$2:$CU$4224,CH!$B71,0)</f>
        <v>111.67117288805511</v>
      </c>
      <c r="J71" s="120"/>
      <c r="K71" s="120">
        <f>VLOOKUP(CONCATENATE(K$52,"_Qu_","CH"),fpre_reg_dat!$A$2:$CU$4224,CH!$B71,0)</f>
        <v>109.86602872178042</v>
      </c>
      <c r="L71" s="104">
        <f t="shared" si="5"/>
        <v>19</v>
      </c>
      <c r="M71" s="118">
        <f t="shared" si="3"/>
        <v>1999</v>
      </c>
      <c r="N71" s="119"/>
      <c r="O71" s="115">
        <f>VLOOKUP(CONCATENATE(E$52,"_Ja_","CH"),fpre_reg_dat!$A$2:$CU$4224,CH!$L71,0)</f>
        <v>101.85302947618271</v>
      </c>
      <c r="P71" s="120"/>
      <c r="Q71" s="120">
        <f>VLOOKUP(CONCATENATE(G$52,"_Ja_","CH"),fpre_reg_dat!$A$2:$CU$4224,CH!$L71,0)</f>
        <v>113.26533655383648</v>
      </c>
      <c r="R71" s="120"/>
      <c r="S71" s="120">
        <f>VLOOKUP(CONCATENATE(I$52,"_Ja_","CH"),fpre_reg_dat!$A$2:$CU$4224,CH!$L71,0)</f>
        <v>106.69987628364591</v>
      </c>
      <c r="T71" s="120"/>
      <c r="U71" s="120">
        <f>VLOOKUP(CONCATENATE(K$52,"_Ja_","CH"),fpre_reg_dat!$A$2:$CU$4224,CH!$L71,0)</f>
        <v>108.48214254442009</v>
      </c>
      <c r="V71" s="100"/>
      <c r="W71" s="99"/>
      <c r="X71" s="13"/>
      <c r="Y71" s="100"/>
      <c r="Z71" s="100"/>
      <c r="AA71" s="100"/>
      <c r="AB71" s="100"/>
      <c r="AC71" s="100"/>
      <c r="AD71" s="100"/>
      <c r="AE71" s="100"/>
      <c r="AF71" s="100"/>
      <c r="AG71" s="100"/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  <c r="AS71" s="100"/>
      <c r="AT71" s="100"/>
      <c r="AU71" s="100"/>
      <c r="AV71" s="100"/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  <c r="CA71" s="100"/>
      <c r="CB71" s="100"/>
      <c r="CC71" s="100"/>
      <c r="CD71" s="100"/>
      <c r="CE71" s="100"/>
      <c r="CF71" s="100"/>
      <c r="CG71" s="100"/>
      <c r="CH71" s="100"/>
      <c r="CI71" s="100"/>
      <c r="CJ71" s="100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  <c r="CW71" s="100"/>
      <c r="CX71" s="100"/>
      <c r="CY71" s="100"/>
      <c r="CZ71" s="100"/>
    </row>
    <row r="72" spans="1:104" s="103" customFormat="1" ht="15" customHeight="1" x14ac:dyDescent="0.2">
      <c r="A72" s="99"/>
      <c r="B72" s="105">
        <f t="shared" si="4"/>
        <v>20</v>
      </c>
      <c r="C72" s="118" t="s">
        <v>31</v>
      </c>
      <c r="D72" s="119"/>
      <c r="E72" s="115">
        <f>VLOOKUP(CONCATENATE(E$52,"_Qu_","CH"),fpre_reg_dat!$A$2:$CU$4224,CH!$B72,0)</f>
        <v>104.8066858338434</v>
      </c>
      <c r="F72" s="120"/>
      <c r="G72" s="120">
        <f>VLOOKUP(CONCATENATE(G$52,"_Qu_","CH"),fpre_reg_dat!$A$2:$CU$4224,CH!$B72,0)</f>
        <v>110.54108108726031</v>
      </c>
      <c r="H72" s="120"/>
      <c r="I72" s="120">
        <f>VLOOKUP(CONCATENATE(I$52,"_Qu_","CH"),fpre_reg_dat!$A$2:$CU$4224,CH!$B72,0)</f>
        <v>111.9988349359587</v>
      </c>
      <c r="J72" s="120"/>
      <c r="K72" s="120">
        <f>VLOOKUP(CONCATENATE(K$52,"_Qu_","CH"),fpre_reg_dat!$A$2:$CU$4224,CH!$B72,0)</f>
        <v>110.55839351299363</v>
      </c>
      <c r="L72" s="104">
        <f t="shared" si="5"/>
        <v>20</v>
      </c>
      <c r="M72" s="118">
        <f t="shared" si="3"/>
        <v>2000</v>
      </c>
      <c r="N72" s="119"/>
      <c r="O72" s="115">
        <f>VLOOKUP(CONCATENATE(E$52,"_Ja_","CH"),fpre_reg_dat!$A$2:$CU$4224,CH!$L72,0)</f>
        <v>101.42648617917204</v>
      </c>
      <c r="P72" s="120"/>
      <c r="Q72" s="120">
        <f>VLOOKUP(CONCATENATE(G$52,"_Ja_","CH"),fpre_reg_dat!$A$2:$CU$4224,CH!$L72,0)</f>
        <v>114.42988919531194</v>
      </c>
      <c r="R72" s="120"/>
      <c r="S72" s="120">
        <f>VLOOKUP(CONCATENATE(I$52,"_Ja_","CH"),fpre_reg_dat!$A$2:$CU$4224,CH!$L72,0)</f>
        <v>111.23577389705271</v>
      </c>
      <c r="T72" s="120"/>
      <c r="U72" s="120">
        <f>VLOOKUP(CONCATENATE(K$52,"_Ja_","CH"),fpre_reg_dat!$A$2:$CU$4224,CH!$L72,0)</f>
        <v>111.11032608042861</v>
      </c>
      <c r="V72" s="100"/>
      <c r="W72" s="99"/>
      <c r="X72" s="13"/>
      <c r="Y72" s="100"/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00"/>
      <c r="CW72" s="100"/>
      <c r="CX72" s="100"/>
      <c r="CY72" s="100"/>
      <c r="CZ72" s="100"/>
    </row>
    <row r="73" spans="1:104" s="103" customFormat="1" ht="15" customHeight="1" x14ac:dyDescent="0.2">
      <c r="A73" s="99"/>
      <c r="B73" s="105">
        <f t="shared" si="4"/>
        <v>21</v>
      </c>
      <c r="C73" s="118" t="s">
        <v>32</v>
      </c>
      <c r="D73" s="119"/>
      <c r="E73" s="115">
        <f>VLOOKUP(CONCATENATE(E$52,"_Qu_","CH"),fpre_reg_dat!$A$2:$CU$4224,CH!$B73,0)</f>
        <v>107.2592944220043</v>
      </c>
      <c r="F73" s="120"/>
      <c r="G73" s="120">
        <f>VLOOKUP(CONCATENATE(G$52,"_Qu_","CH"),fpre_reg_dat!$A$2:$CU$4224,CH!$B73,0)</f>
        <v>112.66054989153851</v>
      </c>
      <c r="H73" s="120"/>
      <c r="I73" s="120">
        <f>VLOOKUP(CONCATENATE(I$52,"_Qu_","CH"),fpre_reg_dat!$A$2:$CU$4224,CH!$B73,0)</f>
        <v>113.14093711284173</v>
      </c>
      <c r="J73" s="120"/>
      <c r="K73" s="120">
        <f>VLOOKUP(CONCATENATE(K$52,"_Qu_","CH"),fpre_reg_dat!$A$2:$CU$4224,CH!$B73,0)</f>
        <v>112.23454365092313</v>
      </c>
      <c r="L73" s="104">
        <f t="shared" si="5"/>
        <v>21</v>
      </c>
      <c r="M73" s="118">
        <f t="shared" si="3"/>
        <v>2001</v>
      </c>
      <c r="N73" s="119"/>
      <c r="O73" s="115">
        <f>VLOOKUP(CONCATENATE(E$52,"_Ja_","CH"),fpre_reg_dat!$A$2:$CU$4224,CH!$L73,0)</f>
        <v>100.97690522394336</v>
      </c>
      <c r="P73" s="120"/>
      <c r="Q73" s="120">
        <f>VLOOKUP(CONCATENATE(G$52,"_Ja_","CH"),fpre_reg_dat!$A$2:$CU$4224,CH!$L73,0)</f>
        <v>116.44334930277718</v>
      </c>
      <c r="R73" s="120"/>
      <c r="S73" s="120">
        <f>VLOOKUP(CONCATENATE(I$52,"_Ja_","CH"),fpre_reg_dat!$A$2:$CU$4224,CH!$L73,0)</f>
        <v>114.15818110123426</v>
      </c>
      <c r="T73" s="120"/>
      <c r="U73" s="120">
        <f>VLOOKUP(CONCATENATE(K$52,"_Ja_","CH"),fpre_reg_dat!$A$2:$CU$4224,CH!$L73,0)</f>
        <v>113.24745356967922</v>
      </c>
      <c r="V73" s="100"/>
      <c r="W73" s="99"/>
      <c r="X73" s="13"/>
      <c r="Y73" s="100"/>
      <c r="Z73" s="100"/>
      <c r="AA73" s="100"/>
      <c r="AB73" s="100"/>
      <c r="AC73" s="100"/>
      <c r="AD73" s="100"/>
      <c r="AE73" s="100"/>
      <c r="AF73" s="100"/>
      <c r="AG73" s="100"/>
      <c r="AH73" s="100"/>
      <c r="AI73" s="100"/>
      <c r="AJ73" s="100"/>
      <c r="AK73" s="100"/>
      <c r="AL73" s="100"/>
      <c r="AM73" s="100"/>
      <c r="AN73" s="100"/>
      <c r="AO73" s="100"/>
      <c r="AP73" s="100"/>
      <c r="AQ73" s="100"/>
      <c r="AR73" s="100"/>
      <c r="AS73" s="100"/>
      <c r="AT73" s="100"/>
      <c r="AU73" s="100"/>
      <c r="AV73" s="100"/>
      <c r="AW73" s="100"/>
      <c r="AX73" s="100"/>
      <c r="AY73" s="100"/>
      <c r="AZ73" s="100"/>
      <c r="BA73" s="100"/>
      <c r="BB73" s="100"/>
      <c r="BC73" s="100"/>
      <c r="BD73" s="100"/>
      <c r="BE73" s="100"/>
      <c r="BF73" s="100"/>
      <c r="BG73" s="100"/>
      <c r="BH73" s="100"/>
      <c r="BI73" s="100"/>
      <c r="BJ73" s="100"/>
      <c r="BK73" s="100"/>
      <c r="BL73" s="100"/>
      <c r="BM73" s="100"/>
      <c r="BN73" s="1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  <c r="BZ73" s="100"/>
      <c r="CA73" s="100"/>
      <c r="CB73" s="100"/>
      <c r="CC73" s="100"/>
      <c r="CD73" s="100"/>
      <c r="CE73" s="100"/>
      <c r="CF73" s="100"/>
      <c r="CG73" s="100"/>
      <c r="CH73" s="100"/>
      <c r="CI73" s="100"/>
      <c r="CJ73" s="100"/>
      <c r="CK73" s="100"/>
      <c r="CL73" s="100"/>
      <c r="CM73" s="100"/>
      <c r="CN73" s="100"/>
      <c r="CO73" s="100"/>
      <c r="CP73" s="100"/>
      <c r="CQ73" s="100"/>
      <c r="CR73" s="100"/>
      <c r="CS73" s="100"/>
      <c r="CT73" s="100"/>
      <c r="CU73" s="100"/>
      <c r="CV73" s="100"/>
      <c r="CW73" s="100"/>
      <c r="CX73" s="100"/>
      <c r="CY73" s="100"/>
      <c r="CZ73" s="100"/>
    </row>
    <row r="74" spans="1:104" s="103" customFormat="1" ht="15" customHeight="1" x14ac:dyDescent="0.2">
      <c r="A74" s="99"/>
      <c r="B74" s="105">
        <f t="shared" si="4"/>
        <v>22</v>
      </c>
      <c r="C74" s="118" t="s">
        <v>33</v>
      </c>
      <c r="D74" s="119"/>
      <c r="E74" s="115">
        <f>VLOOKUP(CONCATENATE(E$52,"_Qu_","CH"),fpre_reg_dat!$A$2:$CU$4224,CH!$B74,0)</f>
        <v>107.38899201139205</v>
      </c>
      <c r="F74" s="120"/>
      <c r="G74" s="120">
        <f>VLOOKUP(CONCATENATE(G$52,"_Qu_","CH"),fpre_reg_dat!$A$2:$CU$4224,CH!$B74,0)</f>
        <v>112.86869642333465</v>
      </c>
      <c r="H74" s="120"/>
      <c r="I74" s="120">
        <f>VLOOKUP(CONCATENATE(I$52,"_Qu_","CH"),fpre_reg_dat!$A$2:$CU$4224,CH!$B74,0)</f>
        <v>113.58165918674075</v>
      </c>
      <c r="J74" s="120"/>
      <c r="K74" s="120">
        <f>VLOOKUP(CONCATENATE(K$52,"_Qu_","CH"),fpre_reg_dat!$A$2:$CU$4224,CH!$B74,0)</f>
        <v>112.54828440206113</v>
      </c>
      <c r="L74" s="104">
        <f t="shared" si="5"/>
        <v>22</v>
      </c>
      <c r="M74" s="118">
        <f t="shared" si="3"/>
        <v>2002</v>
      </c>
      <c r="N74" s="119"/>
      <c r="O74" s="115">
        <f>VLOOKUP(CONCATENATE(E$52,"_Ja_","CH"),fpre_reg_dat!$A$2:$CU$4224,CH!$L74,0)</f>
        <v>101.45027107967559</v>
      </c>
      <c r="P74" s="120"/>
      <c r="Q74" s="120">
        <f>VLOOKUP(CONCATENATE(G$52,"_Ja_","CH"),fpre_reg_dat!$A$2:$CU$4224,CH!$L74,0)</f>
        <v>118.70670046358151</v>
      </c>
      <c r="R74" s="120"/>
      <c r="S74" s="120">
        <f>VLOOKUP(CONCATENATE(I$52,"_Ja_","CH"),fpre_reg_dat!$A$2:$CU$4224,CH!$L74,0)</f>
        <v>116.94294949028834</v>
      </c>
      <c r="T74" s="120"/>
      <c r="U74" s="120">
        <f>VLOOKUP(CONCATENATE(K$52,"_Ja_","CH"),fpre_reg_dat!$A$2:$CU$4224,CH!$L74,0)</f>
        <v>115.53152101714808</v>
      </c>
      <c r="V74" s="100"/>
      <c r="W74" s="99"/>
      <c r="X74" s="13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  <c r="AS74" s="100"/>
      <c r="AT74" s="100"/>
      <c r="AU74" s="100"/>
      <c r="AV74" s="100"/>
      <c r="AW74" s="100"/>
      <c r="AX74" s="100"/>
      <c r="AY74" s="100"/>
      <c r="AZ74" s="100"/>
      <c r="BA74" s="100"/>
      <c r="BB74" s="100"/>
      <c r="BC74" s="100"/>
      <c r="BD74" s="100"/>
      <c r="BE74" s="100"/>
      <c r="BF74" s="100"/>
      <c r="BG74" s="100"/>
      <c r="BH74" s="100"/>
      <c r="BI74" s="100"/>
      <c r="BJ74" s="100"/>
      <c r="BK74" s="100"/>
      <c r="BL74" s="100"/>
      <c r="BM74" s="100"/>
      <c r="BN74" s="1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  <c r="BZ74" s="100"/>
      <c r="CA74" s="100"/>
      <c r="CB74" s="100"/>
      <c r="CC74" s="100"/>
      <c r="CD74" s="100"/>
      <c r="CE74" s="100"/>
      <c r="CF74" s="100"/>
      <c r="CG74" s="100"/>
      <c r="CH74" s="100"/>
      <c r="CI74" s="100"/>
      <c r="CJ74" s="100"/>
      <c r="CK74" s="100"/>
      <c r="CL74" s="100"/>
      <c r="CM74" s="100"/>
      <c r="CN74" s="100"/>
      <c r="CO74" s="100"/>
      <c r="CP74" s="100"/>
      <c r="CQ74" s="100"/>
      <c r="CR74" s="100"/>
      <c r="CS74" s="100"/>
      <c r="CT74" s="100"/>
      <c r="CU74" s="100"/>
      <c r="CV74" s="100"/>
      <c r="CW74" s="100"/>
      <c r="CX74" s="100"/>
      <c r="CY74" s="100"/>
      <c r="CZ74" s="100"/>
    </row>
    <row r="75" spans="1:104" s="103" customFormat="1" ht="15" customHeight="1" x14ac:dyDescent="0.2">
      <c r="A75" s="99"/>
      <c r="B75" s="105">
        <f t="shared" si="4"/>
        <v>23</v>
      </c>
      <c r="C75" s="118" t="s">
        <v>34</v>
      </c>
      <c r="D75" s="119"/>
      <c r="E75" s="115">
        <f>VLOOKUP(CONCATENATE(E$52,"_Qu_","CH"),fpre_reg_dat!$A$2:$CU$4224,CH!$B75,0)</f>
        <v>109.26095574652879</v>
      </c>
      <c r="F75" s="120"/>
      <c r="G75" s="120">
        <f>VLOOKUP(CONCATENATE(G$52,"_Qu_","CH"),fpre_reg_dat!$A$2:$CU$4224,CH!$B75,0)</f>
        <v>114.51467133687261</v>
      </c>
      <c r="H75" s="120"/>
      <c r="I75" s="120">
        <f>VLOOKUP(CONCATENATE(I$52,"_Qu_","CH"),fpre_reg_dat!$A$2:$CU$4224,CH!$B75,0)</f>
        <v>116.34193596459095</v>
      </c>
      <c r="J75" s="120"/>
      <c r="K75" s="120">
        <f>VLOOKUP(CONCATENATE(K$52,"_Qu_","CH"),fpre_reg_dat!$A$2:$CU$4224,CH!$B75,0)</f>
        <v>114.77416753313858</v>
      </c>
      <c r="L75" s="104">
        <f t="shared" si="5"/>
        <v>23</v>
      </c>
      <c r="M75" s="118">
        <f t="shared" si="3"/>
        <v>2003</v>
      </c>
      <c r="N75" s="119"/>
      <c r="O75" s="115">
        <f>VLOOKUP(CONCATENATE(E$52,"_Ja_","CH"),fpre_reg_dat!$A$2:$CU$4224,CH!$L75,0)</f>
        <v>105.0776611373341</v>
      </c>
      <c r="P75" s="120"/>
      <c r="Q75" s="120">
        <f>VLOOKUP(CONCATENATE(G$52,"_Ja_","CH"),fpre_reg_dat!$A$2:$CU$4224,CH!$L75,0)</f>
        <v>123.41993164114233</v>
      </c>
      <c r="R75" s="120"/>
      <c r="S75" s="120">
        <f>VLOOKUP(CONCATENATE(I$52,"_Ja_","CH"),fpre_reg_dat!$A$2:$CU$4224,CH!$L75,0)</f>
        <v>122.01618437809402</v>
      </c>
      <c r="T75" s="120"/>
      <c r="U75" s="120">
        <f>VLOOKUP(CONCATENATE(K$52,"_Ja_","CH"),fpre_reg_dat!$A$2:$CU$4224,CH!$L75,0)</f>
        <v>120.27903889186872</v>
      </c>
      <c r="V75" s="100"/>
      <c r="W75" s="99"/>
      <c r="X75" s="13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  <c r="CS75" s="100"/>
      <c r="CT75" s="100"/>
      <c r="CU75" s="100"/>
      <c r="CV75" s="100"/>
      <c r="CW75" s="100"/>
      <c r="CX75" s="100"/>
      <c r="CY75" s="100"/>
      <c r="CZ75" s="100"/>
    </row>
    <row r="76" spans="1:104" s="103" customFormat="1" ht="15" customHeight="1" x14ac:dyDescent="0.2">
      <c r="A76" s="99"/>
      <c r="B76" s="105">
        <f t="shared" si="4"/>
        <v>24</v>
      </c>
      <c r="C76" s="118" t="s">
        <v>35</v>
      </c>
      <c r="D76" s="119"/>
      <c r="E76" s="115">
        <f>VLOOKUP(CONCATENATE(E$52,"_Qu_","CH"),fpre_reg_dat!$A$2:$CU$4224,CH!$B76,0)</f>
        <v>109.6883122349499</v>
      </c>
      <c r="F76" s="120"/>
      <c r="G76" s="120">
        <f>VLOOKUP(CONCATENATE(G$52,"_Qu_","CH"),fpre_reg_dat!$A$2:$CU$4224,CH!$B76,0)</f>
        <v>115.0869778449463</v>
      </c>
      <c r="H76" s="120"/>
      <c r="I76" s="120">
        <f>VLOOKUP(CONCATENATE(I$52,"_Qu_","CH"),fpre_reg_dat!$A$2:$CU$4224,CH!$B76,0)</f>
        <v>119.99427704776264</v>
      </c>
      <c r="J76" s="120"/>
      <c r="K76" s="120">
        <f>VLOOKUP(CONCATENATE(K$52,"_Qu_","CH"),fpre_reg_dat!$A$2:$CU$4224,CH!$B76,0)</f>
        <v>116.85477904930164</v>
      </c>
      <c r="L76" s="104">
        <f t="shared" si="5"/>
        <v>24</v>
      </c>
      <c r="M76" s="118">
        <f t="shared" si="3"/>
        <v>2004</v>
      </c>
      <c r="N76" s="119"/>
      <c r="O76" s="115">
        <f>VLOOKUP(CONCATENATE(E$52,"_Ja_","CH"),fpre_reg_dat!$A$2:$CU$4224,CH!$L76,0)</f>
        <v>109.94716735027028</v>
      </c>
      <c r="P76" s="120"/>
      <c r="Q76" s="120">
        <f>VLOOKUP(CONCATENATE(G$52,"_Ja_","CH"),fpre_reg_dat!$A$2:$CU$4224,CH!$L76,0)</f>
        <v>129.02143885130059</v>
      </c>
      <c r="R76" s="120"/>
      <c r="S76" s="120">
        <f>VLOOKUP(CONCATENATE(I$52,"_Ja_","CH"),fpre_reg_dat!$A$2:$CU$4224,CH!$L76,0)</f>
        <v>126.83078402657122</v>
      </c>
      <c r="T76" s="120"/>
      <c r="U76" s="120">
        <f>VLOOKUP(CONCATENATE(K$52,"_Ja_","CH"),fpre_reg_dat!$A$2:$CU$4224,CH!$L76,0)</f>
        <v>125.39194684905424</v>
      </c>
      <c r="V76" s="100"/>
      <c r="W76" s="99"/>
      <c r="X76" s="13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100"/>
      <c r="BB76" s="100"/>
      <c r="BC76" s="100"/>
      <c r="BD76" s="100"/>
      <c r="BE76" s="100"/>
      <c r="BF76" s="100"/>
      <c r="BG76" s="100"/>
      <c r="BH76" s="100"/>
      <c r="BI76" s="100"/>
      <c r="BJ76" s="100"/>
      <c r="BK76" s="100"/>
      <c r="BL76" s="100"/>
      <c r="BM76" s="100"/>
      <c r="BN76" s="100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  <c r="BZ76" s="100"/>
      <c r="CA76" s="100"/>
      <c r="CB76" s="100"/>
      <c r="CC76" s="100"/>
      <c r="CD76" s="100"/>
      <c r="CE76" s="100"/>
      <c r="CF76" s="100"/>
      <c r="CG76" s="100"/>
      <c r="CH76" s="100"/>
      <c r="CI76" s="100"/>
      <c r="CJ76" s="100"/>
      <c r="CK76" s="100"/>
      <c r="CL76" s="100"/>
      <c r="CM76" s="100"/>
      <c r="CN76" s="100"/>
      <c r="CO76" s="100"/>
      <c r="CP76" s="100"/>
      <c r="CQ76" s="100"/>
      <c r="CR76" s="100"/>
      <c r="CS76" s="100"/>
      <c r="CT76" s="100"/>
      <c r="CU76" s="100"/>
      <c r="CV76" s="100"/>
      <c r="CW76" s="100"/>
      <c r="CX76" s="100"/>
      <c r="CY76" s="100"/>
      <c r="CZ76" s="100"/>
    </row>
    <row r="77" spans="1:104" s="103" customFormat="1" ht="15" customHeight="1" x14ac:dyDescent="0.2">
      <c r="A77" s="99"/>
      <c r="B77" s="105">
        <f t="shared" si="4"/>
        <v>25</v>
      </c>
      <c r="C77" s="118" t="s">
        <v>36</v>
      </c>
      <c r="D77" s="119"/>
      <c r="E77" s="115">
        <f>VLOOKUP(CONCATENATE(E$52,"_Qu_","CH"),fpre_reg_dat!$A$2:$CU$4224,CH!$B77,0)</f>
        <v>112.09735589322305</v>
      </c>
      <c r="F77" s="120"/>
      <c r="G77" s="120">
        <f>VLOOKUP(CONCATENATE(G$52,"_Qu_","CH"),fpre_reg_dat!$A$2:$CU$4224,CH!$B77,0)</f>
        <v>117.57499360610066</v>
      </c>
      <c r="H77" s="120"/>
      <c r="I77" s="120">
        <f>VLOOKUP(CONCATENATE(I$52,"_Qu_","CH"),fpre_reg_dat!$A$2:$CU$4224,CH!$B77,0)</f>
        <v>124.62600278056306</v>
      </c>
      <c r="J77" s="120"/>
      <c r="K77" s="120">
        <f>VLOOKUP(CONCATENATE(K$52,"_Qu_","CH"),fpre_reg_dat!$A$2:$CU$4224,CH!$B77,0)</f>
        <v>120.39527203227989</v>
      </c>
      <c r="L77" s="104">
        <f t="shared" si="5"/>
        <v>25</v>
      </c>
      <c r="M77" s="118">
        <f t="shared" si="3"/>
        <v>2005</v>
      </c>
      <c r="N77" s="119"/>
      <c r="O77" s="115">
        <f>VLOOKUP(CONCATENATE(E$52,"_Ja_","CH"),fpre_reg_dat!$A$2:$CU$4224,CH!$L77,0)</f>
        <v>115.13863831968524</v>
      </c>
      <c r="P77" s="120"/>
      <c r="Q77" s="120">
        <f>VLOOKUP(CONCATENATE(G$52,"_Ja_","CH"),fpre_reg_dat!$A$2:$CU$4224,CH!$L77,0)</f>
        <v>134.64671502584031</v>
      </c>
      <c r="R77" s="120"/>
      <c r="S77" s="120">
        <f>VLOOKUP(CONCATENATE(I$52,"_Ja_","CH"),fpre_reg_dat!$A$2:$CU$4224,CH!$L77,0)</f>
        <v>143.23655174895345</v>
      </c>
      <c r="T77" s="120"/>
      <c r="U77" s="120">
        <f>VLOOKUP(CONCATENATE(K$52,"_Ja_","CH"),fpre_reg_dat!$A$2:$CU$4224,CH!$L77,0)</f>
        <v>136.31737412970745</v>
      </c>
      <c r="V77" s="100"/>
      <c r="W77" s="99"/>
      <c r="X77" s="13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  <c r="BZ77" s="100"/>
      <c r="CA77" s="100"/>
      <c r="CB77" s="100"/>
      <c r="CC77" s="100"/>
      <c r="CD77" s="100"/>
      <c r="CE77" s="100"/>
      <c r="CF77" s="100"/>
      <c r="CG77" s="100"/>
      <c r="CH77" s="100"/>
      <c r="CI77" s="100"/>
      <c r="CJ77" s="100"/>
      <c r="CK77" s="100"/>
      <c r="CL77" s="100"/>
      <c r="CM77" s="100"/>
      <c r="CN77" s="100"/>
      <c r="CO77" s="100"/>
      <c r="CP77" s="100"/>
      <c r="CQ77" s="100"/>
      <c r="CR77" s="100"/>
      <c r="CS77" s="100"/>
      <c r="CT77" s="100"/>
      <c r="CU77" s="100"/>
      <c r="CV77" s="100"/>
      <c r="CW77" s="100"/>
      <c r="CX77" s="100"/>
      <c r="CY77" s="100"/>
      <c r="CZ77" s="100"/>
    </row>
    <row r="78" spans="1:104" s="103" customFormat="1" ht="15" customHeight="1" x14ac:dyDescent="0.2">
      <c r="A78" s="99"/>
      <c r="B78" s="105">
        <f t="shared" si="4"/>
        <v>26</v>
      </c>
      <c r="C78" s="118" t="s">
        <v>37</v>
      </c>
      <c r="D78" s="119"/>
      <c r="E78" s="115">
        <f>VLOOKUP(CONCATENATE(E$52,"_Qu_","CH"),fpre_reg_dat!$A$2:$CU$4224,CH!$B78,0)</f>
        <v>112.84672391317214</v>
      </c>
      <c r="F78" s="120"/>
      <c r="G78" s="120">
        <f>VLOOKUP(CONCATENATE(G$52,"_Qu_","CH"),fpre_reg_dat!$A$2:$CU$4224,CH!$B78,0)</f>
        <v>117.91647976717306</v>
      </c>
      <c r="H78" s="120"/>
      <c r="I78" s="120">
        <f>VLOOKUP(CONCATENATE(I$52,"_Qu_","CH"),fpre_reg_dat!$A$2:$CU$4224,CH!$B78,0)</f>
        <v>128.93091727369173</v>
      </c>
      <c r="J78" s="120"/>
      <c r="K78" s="120">
        <f>VLOOKUP(CONCATENATE(K$52,"_Qu_","CH"),fpre_reg_dat!$A$2:$CU$4224,CH!$B78,0)</f>
        <v>122.75074109689731</v>
      </c>
      <c r="L78" s="104">
        <f t="shared" si="5"/>
        <v>26</v>
      </c>
      <c r="M78" s="118">
        <f t="shared" si="3"/>
        <v>2006</v>
      </c>
      <c r="N78" s="119"/>
      <c r="O78" s="115">
        <f>VLOOKUP(CONCATENATE(E$52,"_Ja_","CH"),fpre_reg_dat!$A$2:$CU$4224,CH!$L78,0)</f>
        <v>120.84702065092949</v>
      </c>
      <c r="P78" s="120"/>
      <c r="Q78" s="120">
        <f>VLOOKUP(CONCATENATE(G$52,"_Ja_","CH"),fpre_reg_dat!$A$2:$CU$4224,CH!$L78,0)</f>
        <v>142.73877090548558</v>
      </c>
      <c r="R78" s="120"/>
      <c r="S78" s="120">
        <f>VLOOKUP(CONCATENATE(I$52,"_Ja_","CH"),fpre_reg_dat!$A$2:$CU$4224,CH!$L78,0)</f>
        <v>157.24115678755436</v>
      </c>
      <c r="T78" s="120"/>
      <c r="U78" s="120">
        <f>VLOOKUP(CONCATENATE(K$52,"_Ja_","CH"),fpre_reg_dat!$A$2:$CU$4224,CH!$L78,0)</f>
        <v>147.03047368555619</v>
      </c>
      <c r="V78" s="100"/>
      <c r="W78" s="99"/>
      <c r="X78" s="13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100"/>
      <c r="CV78" s="100"/>
      <c r="CW78" s="100"/>
      <c r="CX78" s="100"/>
      <c r="CY78" s="100"/>
      <c r="CZ78" s="100"/>
    </row>
    <row r="79" spans="1:104" s="103" customFormat="1" ht="15" customHeight="1" x14ac:dyDescent="0.2">
      <c r="A79" s="99"/>
      <c r="B79" s="105">
        <f t="shared" si="4"/>
        <v>27</v>
      </c>
      <c r="C79" s="118" t="s">
        <v>38</v>
      </c>
      <c r="D79" s="119"/>
      <c r="E79" s="115">
        <f>VLOOKUP(CONCATENATE(E$52,"_Qu_","CH"),fpre_reg_dat!$A$2:$CU$4224,CH!$B79,0)</f>
        <v>114.12351674364409</v>
      </c>
      <c r="F79" s="120"/>
      <c r="G79" s="120">
        <f>VLOOKUP(CONCATENATE(G$52,"_Qu_","CH"),fpre_reg_dat!$A$2:$CU$4224,CH!$B79,0)</f>
        <v>119.24519068788311</v>
      </c>
      <c r="H79" s="120"/>
      <c r="I79" s="120">
        <f>VLOOKUP(CONCATENATE(I$52,"_Qu_","CH"),fpre_reg_dat!$A$2:$CU$4224,CH!$B79,0)</f>
        <v>133.42645350582231</v>
      </c>
      <c r="J79" s="120"/>
      <c r="K79" s="120">
        <f>VLOOKUP(CONCATENATE(K$52,"_Qu_","CH"),fpre_reg_dat!$A$2:$CU$4224,CH!$B79,0)</f>
        <v>125.64219833023473</v>
      </c>
      <c r="L79" s="104">
        <f t="shared" si="5"/>
        <v>27</v>
      </c>
      <c r="M79" s="118">
        <f t="shared" si="3"/>
        <v>2007</v>
      </c>
      <c r="N79" s="119"/>
      <c r="O79" s="115">
        <f>VLOOKUP(CONCATENATE(E$52,"_Ja_","CH"),fpre_reg_dat!$A$2:$CU$4224,CH!$L79,0)</f>
        <v>129.18411483360126</v>
      </c>
      <c r="P79" s="120"/>
      <c r="Q79" s="120">
        <f>VLOOKUP(CONCATENATE(G$52,"_Ja_","CH"),fpre_reg_dat!$A$2:$CU$4224,CH!$L79,0)</f>
        <v>152.15960851814174</v>
      </c>
      <c r="R79" s="120"/>
      <c r="S79" s="120">
        <f>VLOOKUP(CONCATENATE(I$52,"_Ja_","CH"),fpre_reg_dat!$A$2:$CU$4224,CH!$L79,0)</f>
        <v>166.84806153868112</v>
      </c>
      <c r="T79" s="120"/>
      <c r="U79" s="120">
        <f>VLOOKUP(CONCATENATE(K$52,"_Ja_","CH"),fpre_reg_dat!$A$2:$CU$4224,CH!$L79,0)</f>
        <v>156.39943044334029</v>
      </c>
      <c r="V79" s="100"/>
      <c r="W79" s="99"/>
      <c r="X79" s="13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100"/>
      <c r="CV79" s="100"/>
      <c r="CW79" s="100"/>
      <c r="CX79" s="100"/>
      <c r="CY79" s="100"/>
      <c r="CZ79" s="100"/>
    </row>
    <row r="80" spans="1:104" s="103" customFormat="1" ht="15" customHeight="1" x14ac:dyDescent="0.2">
      <c r="A80" s="99"/>
      <c r="B80" s="105">
        <f t="shared" si="4"/>
        <v>28</v>
      </c>
      <c r="C80" s="118" t="s">
        <v>39</v>
      </c>
      <c r="D80" s="119"/>
      <c r="E80" s="115">
        <f>VLOOKUP(CONCATENATE(E$52,"_Qu_","CH"),fpre_reg_dat!$A$2:$CU$4224,CH!$B80,0)</f>
        <v>115.00351048473074</v>
      </c>
      <c r="F80" s="120"/>
      <c r="G80" s="120">
        <f>VLOOKUP(CONCATENATE(G$52,"_Qu_","CH"),fpre_reg_dat!$A$2:$CU$4224,CH!$B80,0)</f>
        <v>120.23773190746212</v>
      </c>
      <c r="H80" s="120"/>
      <c r="I80" s="120">
        <f>VLOOKUP(CONCATENATE(I$52,"_Qu_","CH"),fpre_reg_dat!$A$2:$CU$4224,CH!$B80,0)</f>
        <v>135.97284414273477</v>
      </c>
      <c r="J80" s="120"/>
      <c r="K80" s="120">
        <f>VLOOKUP(CONCATENATE(K$52,"_Qu_","CH"),fpre_reg_dat!$A$2:$CU$4224,CH!$B80,0)</f>
        <v>127.39081920096204</v>
      </c>
      <c r="L80" s="104">
        <f t="shared" si="5"/>
        <v>28</v>
      </c>
      <c r="M80" s="118">
        <f t="shared" si="3"/>
        <v>2008</v>
      </c>
      <c r="N80" s="119"/>
      <c r="O80" s="115">
        <f>VLOOKUP(CONCATENATE(E$52,"_Ja_","CH"),fpre_reg_dat!$A$2:$CU$4224,CH!$L80,0)</f>
        <v>138.81214701698298</v>
      </c>
      <c r="P80" s="120"/>
      <c r="Q80" s="120">
        <f>VLOOKUP(CONCATENATE(G$52,"_Ja_","CH"),fpre_reg_dat!$A$2:$CU$4224,CH!$L80,0)</f>
        <v>160.24114505026469</v>
      </c>
      <c r="R80" s="120"/>
      <c r="S80" s="120">
        <f>VLOOKUP(CONCATENATE(I$52,"_Ja_","CH"),fpre_reg_dat!$A$2:$CU$4224,CH!$L80,0)</f>
        <v>175.34573507540105</v>
      </c>
      <c r="T80" s="120"/>
      <c r="U80" s="120">
        <f>VLOOKUP(CONCATENATE(K$52,"_Ja_","CH"),fpre_reg_dat!$A$2:$CU$4224,CH!$L80,0)</f>
        <v>164.89378449676241</v>
      </c>
      <c r="V80" s="100"/>
      <c r="W80" s="99"/>
      <c r="X80" s="13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</row>
    <row r="81" spans="1:104" s="103" customFormat="1" ht="15" customHeight="1" x14ac:dyDescent="0.2">
      <c r="A81" s="99"/>
      <c r="B81" s="105">
        <f t="shared" si="4"/>
        <v>29</v>
      </c>
      <c r="C81" s="118" t="s">
        <v>40</v>
      </c>
      <c r="D81" s="119"/>
      <c r="E81" s="115">
        <f>VLOOKUP(CONCATENATE(E$52,"_Qu_","CH"),fpre_reg_dat!$A$2:$CU$4224,CH!$B81,0)</f>
        <v>116.61163206581244</v>
      </c>
      <c r="F81" s="120"/>
      <c r="G81" s="120">
        <f>VLOOKUP(CONCATENATE(G$52,"_Qu_","CH"),fpre_reg_dat!$A$2:$CU$4224,CH!$B81,0)</f>
        <v>122.63694623038677</v>
      </c>
      <c r="H81" s="120"/>
      <c r="I81" s="120">
        <f>VLOOKUP(CONCATENATE(I$52,"_Qu_","CH"),fpre_reg_dat!$A$2:$CU$4224,CH!$B81,0)</f>
        <v>139.31238009075037</v>
      </c>
      <c r="J81" s="120"/>
      <c r="K81" s="120">
        <f>VLOOKUP(CONCATENATE(K$52,"_Qu_","CH"),fpre_reg_dat!$A$2:$CU$4224,CH!$B81,0)</f>
        <v>130.15869580224501</v>
      </c>
      <c r="L81" s="104">
        <f t="shared" si="5"/>
        <v>29</v>
      </c>
      <c r="M81" s="118">
        <v>2009</v>
      </c>
      <c r="N81" s="119"/>
      <c r="O81" s="115">
        <f>VLOOKUP(CONCATENATE(E$52,"_Ja_","CH"),fpre_reg_dat!$A$2:$CU$4224,CH!$L81,0)</f>
        <v>144.50616473862854</v>
      </c>
      <c r="P81" s="120"/>
      <c r="Q81" s="120">
        <f>VLOOKUP(CONCATENATE(G$52,"_Ja_","CH"),fpre_reg_dat!$A$2:$CU$4224,CH!$L81,0)</f>
        <v>166.69456918312784</v>
      </c>
      <c r="R81" s="120"/>
      <c r="S81" s="120">
        <f>VLOOKUP(CONCATENATE(I$52,"_Ja_","CH"),fpre_reg_dat!$A$2:$CU$4224,CH!$L81,0)</f>
        <v>181.16708979523042</v>
      </c>
      <c r="T81" s="120"/>
      <c r="U81" s="120">
        <f>VLOOKUP(CONCATENATE(K$52,"_Ja_","CH"),fpre_reg_dat!$A$2:$CU$4224,CH!$L81,0)</f>
        <v>170.93191391988168</v>
      </c>
      <c r="V81" s="100"/>
      <c r="W81" s="99"/>
      <c r="X81" s="13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  <c r="BZ81" s="100"/>
      <c r="CA81" s="100"/>
      <c r="CB81" s="100"/>
      <c r="CC81" s="100"/>
      <c r="CD81" s="100"/>
      <c r="CE81" s="100"/>
      <c r="CF81" s="100"/>
      <c r="CG81" s="100"/>
      <c r="CH81" s="100"/>
      <c r="CI81" s="100"/>
      <c r="CJ81" s="100"/>
      <c r="CK81" s="100"/>
      <c r="CL81" s="100"/>
      <c r="CM81" s="100"/>
      <c r="CN81" s="100"/>
      <c r="CO81" s="100"/>
      <c r="CP81" s="100"/>
      <c r="CQ81" s="100"/>
      <c r="CR81" s="100"/>
      <c r="CS81" s="100"/>
      <c r="CT81" s="100"/>
      <c r="CU81" s="100"/>
      <c r="CV81" s="100"/>
      <c r="CW81" s="100"/>
      <c r="CX81" s="100"/>
      <c r="CY81" s="100"/>
      <c r="CZ81" s="100"/>
    </row>
    <row r="82" spans="1:104" s="103" customFormat="1" ht="15" customHeight="1" x14ac:dyDescent="0.2">
      <c r="A82" s="99"/>
      <c r="B82" s="105">
        <f t="shared" si="4"/>
        <v>30</v>
      </c>
      <c r="C82" s="118" t="s">
        <v>41</v>
      </c>
      <c r="D82" s="119"/>
      <c r="E82" s="115">
        <f>VLOOKUP(CONCATENATE(E$52,"_Qu_","CH"),fpre_reg_dat!$A$2:$CU$4224,CH!$B82,0)</f>
        <v>118.0502028724574</v>
      </c>
      <c r="F82" s="120"/>
      <c r="G82" s="120">
        <f>VLOOKUP(CONCATENATE(G$52,"_Qu_","CH"),fpre_reg_dat!$A$2:$CU$4224,CH!$B82,0)</f>
        <v>124.83694332863099</v>
      </c>
      <c r="H82" s="120"/>
      <c r="I82" s="120">
        <f>VLOOKUP(CONCATENATE(I$52,"_Qu_","CH"),fpre_reg_dat!$A$2:$CU$4224,CH!$B82,0)</f>
        <v>141.56056198930438</v>
      </c>
      <c r="J82" s="120"/>
      <c r="K82" s="120">
        <f>VLOOKUP(CONCATENATE(K$52,"_Qu_","CH"),fpre_reg_dat!$A$2:$CU$4224,CH!$B82,0)</f>
        <v>132.28895782891954</v>
      </c>
      <c r="L82" s="104">
        <f t="shared" si="5"/>
        <v>30</v>
      </c>
      <c r="M82" s="118">
        <v>2010</v>
      </c>
      <c r="N82" s="119"/>
      <c r="O82" s="115">
        <f>VLOOKUP(CONCATENATE(E$52,"_Ja_","CH"),fpre_reg_dat!$A$2:$CU$4224,CH!$L82,0)</f>
        <v>154.90511246584916</v>
      </c>
      <c r="P82" s="120"/>
      <c r="Q82" s="120">
        <f>VLOOKUP(CONCATENATE(G$52,"_Ja_","CH"),fpre_reg_dat!$A$2:$CU$4224,CH!$L82,0)</f>
        <v>186.25962355441044</v>
      </c>
      <c r="R82" s="120"/>
      <c r="S82" s="120">
        <f>VLOOKUP(CONCATENATE(I$52,"_Ja_","CH"),fpre_reg_dat!$A$2:$CU$4224,CH!$L82,0)</f>
        <v>195.29028935541686</v>
      </c>
      <c r="T82" s="120"/>
      <c r="U82" s="120">
        <f>VLOOKUP(CONCATENATE(K$52,"_Ja_","CH"),fpre_reg_dat!$A$2:$CU$4224,CH!$L82,0)</f>
        <v>186.5714076757917</v>
      </c>
      <c r="V82" s="100"/>
      <c r="W82" s="99"/>
      <c r="X82" s="13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  <c r="CS82" s="100"/>
      <c r="CT82" s="100"/>
      <c r="CU82" s="100"/>
      <c r="CV82" s="100"/>
      <c r="CW82" s="100"/>
      <c r="CX82" s="100"/>
      <c r="CY82" s="100"/>
      <c r="CZ82" s="100"/>
    </row>
    <row r="83" spans="1:104" s="103" customFormat="1" ht="15" customHeight="1" x14ac:dyDescent="0.2">
      <c r="A83" s="99"/>
      <c r="B83" s="105">
        <f t="shared" si="4"/>
        <v>31</v>
      </c>
      <c r="C83" s="118" t="s">
        <v>42</v>
      </c>
      <c r="D83" s="119"/>
      <c r="E83" s="115">
        <f>VLOOKUP(CONCATENATE(E$52,"_Qu_","CH"),fpre_reg_dat!$A$2:$CU$4224,CH!$B83,0)</f>
        <v>118.90968194944409</v>
      </c>
      <c r="F83" s="120"/>
      <c r="G83" s="120">
        <f>VLOOKUP(CONCATENATE(G$52,"_Qu_","CH"),fpre_reg_dat!$A$2:$CU$4224,CH!$B83,0)</f>
        <v>125.89475388117508</v>
      </c>
      <c r="H83" s="120"/>
      <c r="I83" s="120">
        <f>VLOOKUP(CONCATENATE(I$52,"_Qu_","CH"),fpre_reg_dat!$A$2:$CU$4224,CH!$B83,0)</f>
        <v>143.08102157419665</v>
      </c>
      <c r="J83" s="120"/>
      <c r="K83" s="120">
        <f>VLOOKUP(CONCATENATE(K$52,"_Qu_","CH"),fpre_reg_dat!$A$2:$CU$4224,CH!$B83,0)</f>
        <v>133.5516232123353</v>
      </c>
      <c r="L83" s="104">
        <f t="shared" si="5"/>
        <v>31</v>
      </c>
      <c r="M83" s="118">
        <v>2011</v>
      </c>
      <c r="N83" s="119"/>
      <c r="O83" s="115">
        <f>VLOOKUP(CONCATENATE(E$52,"_Ja_","CH"),fpre_reg_dat!$A$2:$CU$4224,CH!$L83,0)</f>
        <v>160.64325888593117</v>
      </c>
      <c r="P83" s="120"/>
      <c r="Q83" s="120">
        <f>VLOOKUP(CONCATENATE(G$52,"_Ja_","CH"),fpre_reg_dat!$A$2:$CU$4224,CH!$L83,0)</f>
        <v>194.58236231481067</v>
      </c>
      <c r="R83" s="120"/>
      <c r="S83" s="120">
        <f>VLOOKUP(CONCATENATE(I$52,"_Ja_","CH"),fpre_reg_dat!$A$2:$CU$4224,CH!$L83,0)</f>
        <v>203.53584665754977</v>
      </c>
      <c r="T83" s="120"/>
      <c r="U83" s="120">
        <f>VLOOKUP(CONCATENATE(K$52,"_Ja_","CH"),fpre_reg_dat!$A$2:$CU$4224,CH!$L83,0)</f>
        <v>194.51151426679607</v>
      </c>
      <c r="V83" s="100"/>
      <c r="W83" s="99"/>
      <c r="X83" s="13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  <c r="BZ83" s="100"/>
      <c r="CA83" s="100"/>
      <c r="CB83" s="100"/>
      <c r="CC83" s="100"/>
      <c r="CD83" s="100"/>
      <c r="CE83" s="100"/>
      <c r="CF83" s="100"/>
      <c r="CG83" s="100"/>
      <c r="CH83" s="100"/>
      <c r="CI83" s="100"/>
      <c r="CJ83" s="100"/>
      <c r="CK83" s="100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0"/>
      <c r="CX83" s="100"/>
      <c r="CY83" s="100"/>
      <c r="CZ83" s="100"/>
    </row>
    <row r="84" spans="1:104" s="103" customFormat="1" ht="15" customHeight="1" x14ac:dyDescent="0.2">
      <c r="A84" s="99"/>
      <c r="B84" s="105">
        <f t="shared" si="4"/>
        <v>32</v>
      </c>
      <c r="C84" s="118" t="s">
        <v>43</v>
      </c>
      <c r="D84" s="119"/>
      <c r="E84" s="115">
        <f>VLOOKUP(CONCATENATE(E$52,"_Qu_","CH"),fpre_reg_dat!$A$2:$CU$4224,CH!$B84,0)</f>
        <v>123.01168098253224</v>
      </c>
      <c r="F84" s="120"/>
      <c r="G84" s="120">
        <f>VLOOKUP(CONCATENATE(G$52,"_Qu_","CH"),fpre_reg_dat!$A$2:$CU$4224,CH!$B84,0)</f>
        <v>130.15096696489567</v>
      </c>
      <c r="H84" s="120"/>
      <c r="I84" s="120">
        <f>VLOOKUP(CONCATENATE(I$52,"_Qu_","CH"),fpre_reg_dat!$A$2:$CU$4224,CH!$B84,0)</f>
        <v>150.13302473511456</v>
      </c>
      <c r="J84" s="120"/>
      <c r="K84" s="120">
        <f>VLOOKUP(CONCATENATE(K$52,"_Qu_","CH"),fpre_reg_dat!$A$2:$CU$4224,CH!$B84,0)</f>
        <v>139.17416217403081</v>
      </c>
      <c r="L84" s="104">
        <f t="shared" si="5"/>
        <v>32</v>
      </c>
      <c r="M84" s="118">
        <v>2012</v>
      </c>
      <c r="N84" s="119"/>
      <c r="O84" s="115">
        <f>VLOOKUP(CONCATENATE(E$52,"_Ja_","CH"),fpre_reg_dat!$A$2:$CU$4224,CH!$L84,0)</f>
        <v>168.62923036964284</v>
      </c>
      <c r="P84" s="120"/>
      <c r="Q84" s="120">
        <f>VLOOKUP(CONCATENATE(G$52,"_Ja_","CH"),fpre_reg_dat!$A$2:$CU$4224,CH!$L84,0)</f>
        <v>206.34178156236609</v>
      </c>
      <c r="R84" s="120"/>
      <c r="S84" s="120">
        <f>VLOOKUP(CONCATENATE(I$52,"_Ja_","CH"),fpre_reg_dat!$A$2:$CU$4224,CH!$L84,0)</f>
        <v>217.39724715034745</v>
      </c>
      <c r="T84" s="120"/>
      <c r="U84" s="120">
        <f>VLOOKUP(CONCATENATE(K$52,"_Ja_","CH"),fpre_reg_dat!$A$2:$CU$4224,CH!$L84,0)</f>
        <v>206.81299350310391</v>
      </c>
      <c r="V84" s="100"/>
      <c r="W84" s="99"/>
      <c r="X84" s="13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  <c r="BZ84" s="100"/>
      <c r="CA84" s="100"/>
      <c r="CB84" s="100"/>
      <c r="CC84" s="100"/>
      <c r="CD84" s="100"/>
      <c r="CE84" s="100"/>
      <c r="CF84" s="100"/>
      <c r="CG84" s="100"/>
      <c r="CH84" s="100"/>
      <c r="CI84" s="100"/>
      <c r="CJ84" s="100"/>
      <c r="CK84" s="100"/>
      <c r="CL84" s="100"/>
      <c r="CM84" s="100"/>
      <c r="CN84" s="100"/>
      <c r="CO84" s="100"/>
      <c r="CP84" s="100"/>
      <c r="CQ84" s="100"/>
      <c r="CR84" s="100"/>
      <c r="CS84" s="100"/>
      <c r="CT84" s="100"/>
      <c r="CU84" s="100"/>
      <c r="CV84" s="100"/>
      <c r="CW84" s="100"/>
      <c r="CX84" s="100"/>
      <c r="CY84" s="100"/>
      <c r="CZ84" s="100"/>
    </row>
    <row r="85" spans="1:104" s="103" customFormat="1" ht="15" customHeight="1" x14ac:dyDescent="0.2">
      <c r="A85" s="99"/>
      <c r="B85" s="105">
        <f t="shared" si="4"/>
        <v>33</v>
      </c>
      <c r="C85" s="118" t="s">
        <v>44</v>
      </c>
      <c r="D85" s="119"/>
      <c r="E85" s="115">
        <f>VLOOKUP(CONCATENATE(E$52,"_Qu_","CH"),fpre_reg_dat!$A$2:$CU$4224,CH!$B85,0)</f>
        <v>124.88014628780559</v>
      </c>
      <c r="F85" s="120"/>
      <c r="G85" s="120">
        <f>VLOOKUP(CONCATENATE(G$52,"_Qu_","CH"),fpre_reg_dat!$A$2:$CU$4224,CH!$B85,0)</f>
        <v>132.15037652819049</v>
      </c>
      <c r="H85" s="120"/>
      <c r="I85" s="120">
        <f>VLOOKUP(CONCATENATE(I$52,"_Qu_","CH"),fpre_reg_dat!$A$2:$CU$4224,CH!$B85,0)</f>
        <v>149.29993106074585</v>
      </c>
      <c r="J85" s="120"/>
      <c r="K85" s="120">
        <f>VLOOKUP(CONCATENATE(K$52,"_Qu_","CH"),fpre_reg_dat!$A$2:$CU$4224,CH!$B85,0)</f>
        <v>139.7539973589007</v>
      </c>
      <c r="L85" s="104">
        <f t="shared" si="5"/>
        <v>33</v>
      </c>
      <c r="M85" s="118">
        <v>2013</v>
      </c>
      <c r="N85" s="119"/>
      <c r="O85" s="115">
        <f>VLOOKUP(CONCATENATE(E$52,"_Ja_","CH"),fpre_reg_dat!$A$2:$CU$4224,CH!$L85,0)</f>
        <v>187.83231485756258</v>
      </c>
      <c r="P85" s="120"/>
      <c r="Q85" s="120">
        <f>VLOOKUP(CONCATENATE(G$52,"_Ja_","CH"),fpre_reg_dat!$A$2:$CU$4224,CH!$L85,0)</f>
        <v>227.8139879729855</v>
      </c>
      <c r="R85" s="120"/>
      <c r="S85" s="120">
        <f>VLOOKUP(CONCATENATE(I$52,"_Ja_","CH"),fpre_reg_dat!$A$2:$CU$4224,CH!$L85,0)</f>
        <v>237.34694977836983</v>
      </c>
      <c r="T85" s="120"/>
      <c r="U85" s="120">
        <f>VLOOKUP(CONCATENATE(K$52,"_Ja_","CH"),fpre_reg_dat!$A$2:$CU$4224,CH!$L85,0)</f>
        <v>227.20508995692782</v>
      </c>
      <c r="V85" s="100"/>
      <c r="W85" s="99"/>
      <c r="X85" s="13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  <c r="BZ85" s="100"/>
      <c r="CA85" s="100"/>
      <c r="CB85" s="100"/>
      <c r="CC85" s="100"/>
      <c r="CD85" s="100"/>
      <c r="CE85" s="100"/>
      <c r="CF85" s="100"/>
      <c r="CG85" s="100"/>
      <c r="CH85" s="100"/>
      <c r="CI85" s="100"/>
      <c r="CJ85" s="100"/>
      <c r="CK85" s="100"/>
      <c r="CL85" s="100"/>
      <c r="CM85" s="100"/>
      <c r="CN85" s="100"/>
      <c r="CO85" s="100"/>
      <c r="CP85" s="100"/>
      <c r="CQ85" s="100"/>
      <c r="CR85" s="100"/>
      <c r="CS85" s="100"/>
      <c r="CT85" s="100"/>
      <c r="CU85" s="100"/>
      <c r="CV85" s="100"/>
      <c r="CW85" s="100"/>
      <c r="CX85" s="100"/>
      <c r="CY85" s="100"/>
      <c r="CZ85" s="100"/>
    </row>
    <row r="86" spans="1:104" s="103" customFormat="1" ht="15" customHeight="1" x14ac:dyDescent="0.2">
      <c r="A86" s="99"/>
      <c r="B86" s="105">
        <f t="shared" si="4"/>
        <v>34</v>
      </c>
      <c r="C86" s="118" t="s">
        <v>45</v>
      </c>
      <c r="D86" s="119"/>
      <c r="E86" s="115">
        <f>VLOOKUP(CONCATENATE(E$52,"_Qu_","CH"),fpre_reg_dat!$A$2:$CU$4224,CH!$B86,0)</f>
        <v>128.02524235648809</v>
      </c>
      <c r="F86" s="120"/>
      <c r="G86" s="120">
        <f>VLOOKUP(CONCATENATE(G$52,"_Qu_","CH"),fpre_reg_dat!$A$2:$CU$4224,CH!$B86,0)</f>
        <v>134.75581145509059</v>
      </c>
      <c r="H86" s="120"/>
      <c r="I86" s="120">
        <f>VLOOKUP(CONCATENATE(I$52,"_Qu_","CH"),fpre_reg_dat!$A$2:$CU$4224,CH!$B86,0)</f>
        <v>152.68388563835771</v>
      </c>
      <c r="J86" s="120"/>
      <c r="K86" s="120">
        <f>VLOOKUP(CONCATENATE(K$52,"_Qu_","CH"),fpre_reg_dat!$A$2:$CU$4224,CH!$B86,0)</f>
        <v>142.81152693040772</v>
      </c>
      <c r="L86" s="104">
        <f t="shared" si="5"/>
        <v>34</v>
      </c>
      <c r="M86" s="118">
        <v>2014</v>
      </c>
      <c r="N86" s="119"/>
      <c r="O86" s="115">
        <f>VLOOKUP(CONCATENATE(E$52,"_Ja_","CH"),fpre_reg_dat!$A$2:$CU$4224,CH!$L86,0)</f>
        <v>194.85682201721727</v>
      </c>
      <c r="P86" s="120"/>
      <c r="Q86" s="120">
        <f>VLOOKUP(CONCATENATE(G$52,"_Ja_","CH"),fpre_reg_dat!$A$2:$CU$4224,CH!$L86,0)</f>
        <v>236.31708213356433</v>
      </c>
      <c r="R86" s="120"/>
      <c r="S86" s="120">
        <f>VLOOKUP(CONCATENATE(I$52,"_Ja_","CH"),fpre_reg_dat!$A$2:$CU$4224,CH!$L86,0)</f>
        <v>249.04873602780194</v>
      </c>
      <c r="T86" s="120"/>
      <c r="U86" s="120">
        <f>VLOOKUP(CONCATENATE(K$52,"_Ja_","CH"),fpre_reg_dat!$A$2:$CU$4224,CH!$L86,0)</f>
        <v>237.09273196772713</v>
      </c>
      <c r="V86" s="100"/>
      <c r="W86" s="99"/>
      <c r="X86" s="13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  <c r="BZ86" s="100"/>
      <c r="CA86" s="100"/>
      <c r="CB86" s="100"/>
      <c r="CC86" s="100"/>
      <c r="CD86" s="100"/>
      <c r="CE86" s="100"/>
      <c r="CF86" s="100"/>
      <c r="CG86" s="100"/>
      <c r="CH86" s="100"/>
      <c r="CI86" s="100"/>
      <c r="CJ86" s="100"/>
      <c r="CK86" s="100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  <c r="CW86" s="100"/>
      <c r="CX86" s="100"/>
      <c r="CY86" s="100"/>
      <c r="CZ86" s="100"/>
    </row>
    <row r="87" spans="1:104" s="103" customFormat="1" ht="15" customHeight="1" x14ac:dyDescent="0.2">
      <c r="A87" s="99"/>
      <c r="B87" s="105">
        <f t="shared" si="4"/>
        <v>35</v>
      </c>
      <c r="C87" s="118" t="s">
        <v>46</v>
      </c>
      <c r="D87" s="119"/>
      <c r="E87" s="115">
        <f>VLOOKUP(CONCATENATE(E$52,"_Qu_","CH"),fpre_reg_dat!$A$2:$CU$4224,CH!$B87,0)</f>
        <v>127.10718607942273</v>
      </c>
      <c r="F87" s="120"/>
      <c r="G87" s="120">
        <f>VLOOKUP(CONCATENATE(G$52,"_Qu_","CH"),fpre_reg_dat!$A$2:$CU$4224,CH!$B87,0)</f>
        <v>133.61552666921077</v>
      </c>
      <c r="H87" s="120"/>
      <c r="I87" s="120">
        <f>VLOOKUP(CONCATENATE(I$52,"_Qu_","CH"),fpre_reg_dat!$A$2:$CU$4224,CH!$B87,0)</f>
        <v>152.25689900732507</v>
      </c>
      <c r="J87" s="120"/>
      <c r="K87" s="120">
        <f>VLOOKUP(CONCATENATE(K$52,"_Qu_","CH"),fpre_reg_dat!$A$2:$CU$4224,CH!$B87,0)</f>
        <v>142.05199488161307</v>
      </c>
      <c r="L87" s="104">
        <f t="shared" si="5"/>
        <v>35</v>
      </c>
      <c r="M87" s="118">
        <v>2015</v>
      </c>
      <c r="N87" s="119"/>
      <c r="O87" s="115">
        <f>VLOOKUP(CONCATENATE(E$52,"_Ja_","CH"),fpre_reg_dat!$A$2:$CU$4224,CH!$L87,0)</f>
        <v>192.83996556004212</v>
      </c>
      <c r="P87" s="120"/>
      <c r="Q87" s="120">
        <f>VLOOKUP(CONCATENATE(G$52,"_Ja_","CH"),fpre_reg_dat!$A$2:$CU$4224,CH!$L87,0)</f>
        <v>238.6347931374828</v>
      </c>
      <c r="R87" s="120"/>
      <c r="S87" s="120">
        <f>VLOOKUP(CONCATENATE(I$52,"_Ja_","CH"),fpre_reg_dat!$A$2:$CU$4224,CH!$L87,0)</f>
        <v>239.32527431436498</v>
      </c>
      <c r="T87" s="120"/>
      <c r="U87" s="120">
        <f>VLOOKUP(CONCATENATE(K$52,"_Ja_","CH"),fpre_reg_dat!$A$2:$CU$4224,CH!$L87,0)</f>
        <v>232.8502072249326</v>
      </c>
      <c r="V87" s="100"/>
      <c r="W87" s="99"/>
      <c r="X87" s="13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  <c r="BZ87" s="100"/>
      <c r="CA87" s="100"/>
      <c r="CB87" s="100"/>
      <c r="CC87" s="100"/>
      <c r="CD87" s="100"/>
      <c r="CE87" s="100"/>
      <c r="CF87" s="100"/>
      <c r="CG87" s="100"/>
      <c r="CH87" s="100"/>
      <c r="CI87" s="100"/>
      <c r="CJ87" s="100"/>
      <c r="CK87" s="100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0"/>
      <c r="CX87" s="100"/>
      <c r="CY87" s="100"/>
      <c r="CZ87" s="100"/>
    </row>
    <row r="88" spans="1:104" s="103" customFormat="1" ht="15" customHeight="1" x14ac:dyDescent="0.2">
      <c r="A88" s="99"/>
      <c r="B88" s="105">
        <f t="shared" si="4"/>
        <v>36</v>
      </c>
      <c r="C88" s="118" t="s">
        <v>47</v>
      </c>
      <c r="D88" s="119"/>
      <c r="E88" s="115">
        <f>VLOOKUP(CONCATENATE(E$52,"_Qu_","CH"),fpre_reg_dat!$A$2:$CU$4224,CH!$B88,0)</f>
        <v>129.44953886262505</v>
      </c>
      <c r="F88" s="120"/>
      <c r="G88" s="120">
        <f>VLOOKUP(CONCATENATE(G$52,"_Qu_","CH"),fpre_reg_dat!$A$2:$CU$4224,CH!$B88,0)</f>
        <v>136.23046777435806</v>
      </c>
      <c r="H88" s="120"/>
      <c r="I88" s="120">
        <f>VLOOKUP(CONCATENATE(I$52,"_Qu_","CH"),fpre_reg_dat!$A$2:$CU$4224,CH!$B88,0)</f>
        <v>154.92105290583623</v>
      </c>
      <c r="J88" s="120"/>
      <c r="K88" s="120">
        <f>VLOOKUP(CONCATENATE(K$52,"_Qu_","CH"),fpre_reg_dat!$A$2:$CU$4224,CH!$B88,0)</f>
        <v>144.65780826732524</v>
      </c>
      <c r="L88" s="104">
        <f t="shared" si="5"/>
        <v>36</v>
      </c>
      <c r="M88" s="118">
        <v>2016</v>
      </c>
      <c r="N88" s="119"/>
      <c r="O88" s="115">
        <f>VLOOKUP(CONCATENATE(E$52,"_Ja_","CH"),fpre_reg_dat!$A$2:$CU$4224,CH!$L88,0)</f>
        <v>207.96921848669783</v>
      </c>
      <c r="P88" s="120"/>
      <c r="Q88" s="120">
        <f>VLOOKUP(CONCATENATE(G$52,"_Ja_","CH"),fpre_reg_dat!$A$2:$CU$4224,CH!$L88,0)</f>
        <v>238.01117572778608</v>
      </c>
      <c r="R88" s="120"/>
      <c r="S88" s="120">
        <f>VLOOKUP(CONCATENATE(I$52,"_Ja_","CH"),fpre_reg_dat!$A$2:$CU$4224,CH!$L88,0)</f>
        <v>238.20194119416163</v>
      </c>
      <c r="T88" s="120"/>
      <c r="U88" s="120">
        <f>VLOOKUP(CONCATENATE(K$52,"_Ja_","CH"),fpre_reg_dat!$A$2:$CU$4224,CH!$L88,0)</f>
        <v>234.07720075629445</v>
      </c>
      <c r="V88" s="100"/>
      <c r="W88" s="99"/>
      <c r="X88" s="13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  <c r="BZ88" s="100"/>
      <c r="CA88" s="100"/>
      <c r="CB88" s="100"/>
      <c r="CC88" s="100"/>
      <c r="CD88" s="100"/>
      <c r="CE88" s="100"/>
      <c r="CF88" s="100"/>
      <c r="CG88" s="100"/>
      <c r="CH88" s="100"/>
      <c r="CI88" s="100"/>
      <c r="CJ88" s="100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</row>
    <row r="89" spans="1:104" s="103" customFormat="1" ht="15" customHeight="1" x14ac:dyDescent="0.2">
      <c r="A89" s="99"/>
      <c r="B89" s="105">
        <f t="shared" si="4"/>
        <v>37</v>
      </c>
      <c r="C89" s="118" t="s">
        <v>48</v>
      </c>
      <c r="D89" s="119"/>
      <c r="E89" s="115">
        <f>VLOOKUP(CONCATENATE(E$52,"_Qu_","CH"),fpre_reg_dat!$A$2:$CU$4224,CH!$B89,0)</f>
        <v>132.27695001583658</v>
      </c>
      <c r="F89" s="120"/>
      <c r="G89" s="120">
        <f>VLOOKUP(CONCATENATE(G$52,"_Qu_","CH"),fpre_reg_dat!$A$2:$CU$4224,CH!$B89,0)</f>
        <v>138.98996004903671</v>
      </c>
      <c r="H89" s="120"/>
      <c r="I89" s="120">
        <f>VLOOKUP(CONCATENATE(I$52,"_Qu_","CH"),fpre_reg_dat!$A$2:$CU$4224,CH!$B89,0)</f>
        <v>156.6023729664158</v>
      </c>
      <c r="J89" s="120"/>
      <c r="K89" s="120">
        <f>VLOOKUP(CONCATENATE(K$52,"_Qu_","CH"),fpre_reg_dat!$A$2:$CU$4224,CH!$B89,0)</f>
        <v>146.89142735632902</v>
      </c>
      <c r="L89" s="104">
        <f t="shared" si="5"/>
        <v>37</v>
      </c>
      <c r="M89" s="118">
        <v>2017</v>
      </c>
      <c r="N89" s="119"/>
      <c r="O89" s="115">
        <f>VLOOKUP(CONCATENATE(E$52,"_Ja_","CH"),fpre_reg_dat!$A$2:$CU$4224,CH!$L89,0)</f>
        <v>205.86432776871965</v>
      </c>
      <c r="P89" s="120"/>
      <c r="Q89" s="120">
        <f>VLOOKUP(CONCATENATE(G$52,"_Ja_","CH"),fpre_reg_dat!$A$2:$CU$4224,CH!$L89,0)</f>
        <v>228.43754210200095</v>
      </c>
      <c r="R89" s="120"/>
      <c r="S89" s="120">
        <f>VLOOKUP(CONCATENATE(I$52,"_Ja_","CH"),fpre_reg_dat!$A$2:$CU$4224,CH!$L89,0)</f>
        <v>225.95706420580237</v>
      </c>
      <c r="T89" s="120"/>
      <c r="U89" s="120">
        <f>VLOOKUP(CONCATENATE(K$52,"_Ja_","CH"),fpre_reg_dat!$A$2:$CU$4224,CH!$L89,0)</f>
        <v>224.17266588883771</v>
      </c>
      <c r="V89" s="100"/>
      <c r="W89" s="99"/>
      <c r="X89" s="13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  <c r="BZ89" s="100"/>
      <c r="CA89" s="100"/>
      <c r="CB89" s="100"/>
      <c r="CC89" s="100"/>
      <c r="CD89" s="100"/>
      <c r="CE89" s="100"/>
      <c r="CF89" s="100"/>
      <c r="CG89" s="100"/>
      <c r="CH89" s="100"/>
      <c r="CI89" s="100"/>
      <c r="CJ89" s="100"/>
      <c r="CK89" s="100"/>
      <c r="CL89" s="100"/>
      <c r="CM89" s="100"/>
      <c r="CN89" s="100"/>
      <c r="CO89" s="100"/>
      <c r="CP89" s="100"/>
      <c r="CQ89" s="100"/>
      <c r="CR89" s="100"/>
      <c r="CS89" s="100"/>
      <c r="CT89" s="100"/>
      <c r="CU89" s="100"/>
      <c r="CV89" s="100"/>
      <c r="CW89" s="100"/>
      <c r="CX89" s="100"/>
      <c r="CY89" s="100"/>
      <c r="CZ89" s="100"/>
    </row>
    <row r="90" spans="1:104" s="103" customFormat="1" ht="15" customHeight="1" x14ac:dyDescent="0.2">
      <c r="A90" s="99"/>
      <c r="B90" s="105">
        <f t="shared" si="4"/>
        <v>38</v>
      </c>
      <c r="C90" s="118" t="s">
        <v>49</v>
      </c>
      <c r="D90" s="119"/>
      <c r="E90" s="115">
        <f>VLOOKUP(CONCATENATE(E$52,"_Qu_","CH"),fpre_reg_dat!$A$2:$CU$4224,CH!$B90,0)</f>
        <v>135.88106195885638</v>
      </c>
      <c r="F90" s="120"/>
      <c r="G90" s="120">
        <f>VLOOKUP(CONCATENATE(G$52,"_Qu_","CH"),fpre_reg_dat!$A$2:$CU$4224,CH!$B90,0)</f>
        <v>141.26591946551508</v>
      </c>
      <c r="H90" s="120"/>
      <c r="I90" s="120">
        <f>VLOOKUP(CONCATENATE(I$52,"_Qu_","CH"),fpre_reg_dat!$A$2:$CU$4224,CH!$B90,0)</f>
        <v>158.7601797309739</v>
      </c>
      <c r="J90" s="120"/>
      <c r="K90" s="120">
        <f>VLOOKUP(CONCATENATE(K$52,"_Qu_","CH"),fpre_reg_dat!$A$2:$CU$4224,CH!$B90,0)</f>
        <v>149.27212711416456</v>
      </c>
      <c r="L90" s="104">
        <f t="shared" si="5"/>
        <v>38</v>
      </c>
      <c r="M90" s="118">
        <v>2018</v>
      </c>
      <c r="N90" s="119"/>
      <c r="O90" s="115">
        <f>VLOOKUP(CONCATENATE(E$52,"_Ja_","CH"),fpre_reg_dat!$A$2:$CU$4224,CH!$L90,0)</f>
        <v>215.07265637625133</v>
      </c>
      <c r="P90" s="120"/>
      <c r="Q90" s="120">
        <f>VLOOKUP(CONCATENATE(G$52,"_Ja_","CH"),fpre_reg_dat!$A$2:$CU$4224,CH!$L90,0)</f>
        <v>244.64283922175088</v>
      </c>
      <c r="R90" s="120"/>
      <c r="S90" s="120">
        <f>VLOOKUP(CONCATENATE(I$52,"_Ja_","CH"),fpre_reg_dat!$A$2:$CU$4224,CH!$L90,0)</f>
        <v>209.85680183554524</v>
      </c>
      <c r="T90" s="120"/>
      <c r="U90" s="120">
        <f>VLOOKUP(CONCATENATE(K$52,"_Ja_","CH"),fpre_reg_dat!$A$2:$CU$4224,CH!$L90,0)</f>
        <v>223.39337916267104</v>
      </c>
      <c r="V90" s="100"/>
      <c r="W90" s="99"/>
      <c r="X90" s="13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  <c r="BZ90" s="100"/>
      <c r="CA90" s="100"/>
      <c r="CB90" s="100"/>
      <c r="CC90" s="100"/>
      <c r="CD90" s="100"/>
      <c r="CE90" s="100"/>
      <c r="CF90" s="100"/>
      <c r="CG90" s="100"/>
      <c r="CH90" s="100"/>
      <c r="CI90" s="100"/>
      <c r="CJ90" s="100"/>
      <c r="CK90" s="100"/>
      <c r="CL90" s="100"/>
      <c r="CM90" s="100"/>
      <c r="CN90" s="100"/>
      <c r="CO90" s="100"/>
      <c r="CP90" s="100"/>
      <c r="CQ90" s="100"/>
      <c r="CR90" s="100"/>
      <c r="CS90" s="100"/>
      <c r="CT90" s="100"/>
      <c r="CU90" s="100"/>
      <c r="CV90" s="100"/>
      <c r="CW90" s="100"/>
      <c r="CX90" s="100"/>
      <c r="CY90" s="100"/>
      <c r="CZ90" s="100"/>
    </row>
    <row r="91" spans="1:104" ht="15" customHeight="1" x14ac:dyDescent="0.2">
      <c r="B91" s="106">
        <f t="shared" si="4"/>
        <v>39</v>
      </c>
      <c r="C91" s="118" t="s">
        <v>50</v>
      </c>
      <c r="D91" s="119"/>
      <c r="E91" s="115">
        <f>VLOOKUP(CONCATENATE(E$52,"_Qu_","CH"),fpre_reg_dat!$A$2:$CU$4224,CH!$B91,0)</f>
        <v>138.65240325005402</v>
      </c>
      <c r="F91" s="120"/>
      <c r="G91" s="120">
        <f>VLOOKUP(CONCATENATE(G$52,"_Qu_","CH"),fpre_reg_dat!$A$2:$CU$4224,CH!$B91,0)</f>
        <v>141.9621080770728</v>
      </c>
      <c r="H91" s="120"/>
      <c r="I91" s="120">
        <f>VLOOKUP(CONCATENATE(I$52,"_Qu_","CH"),fpre_reg_dat!$A$2:$CU$4224,CH!$B91,0)</f>
        <v>161.57912078926276</v>
      </c>
      <c r="J91" s="120"/>
      <c r="K91" s="120">
        <f>VLOOKUP(CONCATENATE(K$52,"_Qu_","CH"),fpre_reg_dat!$A$2:$CU$4224,CH!$B91,0)</f>
        <v>151.27523792321801</v>
      </c>
      <c r="L91" s="104">
        <f t="shared" si="5"/>
        <v>39</v>
      </c>
      <c r="M91" s="118">
        <v>2019</v>
      </c>
      <c r="N91" s="119"/>
      <c r="O91" s="115">
        <f>VLOOKUP(CONCATENATE(E$52,"_Ja_","CH"),fpre_reg_dat!$A$2:$CU$4224,CH!$L91,0)</f>
        <v>220.0915523078267</v>
      </c>
      <c r="P91" s="120"/>
      <c r="Q91" s="120">
        <f>VLOOKUP(CONCATENATE(G$52,"_Ja_","CH"),fpre_reg_dat!$A$2:$CU$4224,CH!$L91,0)</f>
        <v>250.78480350809519</v>
      </c>
      <c r="R91" s="120"/>
      <c r="S91" s="120">
        <f>VLOOKUP(CONCATENATE(I$52,"_Ja_","CH"),fpre_reg_dat!$A$2:$CU$4224,CH!$L91,0)</f>
        <v>231.80474768298973</v>
      </c>
      <c r="T91" s="120"/>
      <c r="U91" s="120">
        <f>VLOOKUP(CONCATENATE(K$52,"_Ja_","CH"),fpre_reg_dat!$A$2:$CU$4224,CH!$L91,0)</f>
        <v>237.23802607706568</v>
      </c>
    </row>
    <row r="92" spans="1:104" ht="15" customHeight="1" x14ac:dyDescent="0.2">
      <c r="B92" s="106">
        <f t="shared" si="4"/>
        <v>40</v>
      </c>
      <c r="C92" s="118" t="s">
        <v>51</v>
      </c>
      <c r="D92" s="119"/>
      <c r="E92" s="115">
        <f>VLOOKUP(CONCATENATE(E$52,"_Qu_","CH"),fpre_reg_dat!$A$2:$CU$4224,CH!$B92,0)</f>
        <v>140.62167347920956</v>
      </c>
      <c r="F92" s="120"/>
      <c r="G92" s="120">
        <f>VLOOKUP(CONCATENATE(G$52,"_Qu_","CH"),fpre_reg_dat!$A$2:$CU$4224,CH!$B92,0)</f>
        <v>143.04230163981208</v>
      </c>
      <c r="H92" s="120"/>
      <c r="I92" s="120">
        <f>VLOOKUP(CONCATENATE(I$52,"_Qu_","CH"),fpre_reg_dat!$A$2:$CU$4224,CH!$B92,0)</f>
        <v>163.24507553581557</v>
      </c>
      <c r="J92" s="120"/>
      <c r="K92" s="120">
        <f>VLOOKUP(CONCATENATE(K$52,"_Qu_","CH"),fpre_reg_dat!$A$2:$CU$4224,CH!$B92,0)</f>
        <v>152.75497363111359</v>
      </c>
      <c r="L92" s="10"/>
      <c r="M92" s="118"/>
      <c r="N92" s="119"/>
      <c r="O92" s="115"/>
      <c r="P92" s="120"/>
      <c r="Q92" s="120"/>
      <c r="R92" s="120"/>
      <c r="S92" s="120"/>
      <c r="T92" s="120"/>
      <c r="U92" s="120"/>
    </row>
    <row r="93" spans="1:104" ht="15" customHeight="1" x14ac:dyDescent="0.2">
      <c r="B93" s="106">
        <f t="shared" si="4"/>
        <v>41</v>
      </c>
      <c r="C93" s="118" t="s">
        <v>52</v>
      </c>
      <c r="D93" s="119"/>
      <c r="E93" s="115">
        <f>VLOOKUP(CONCATENATE(E$52,"_Qu_","CH"),fpre_reg_dat!$A$2:$CU$4224,CH!$B93,0)</f>
        <v>142.01234705897161</v>
      </c>
      <c r="F93" s="120"/>
      <c r="G93" s="120">
        <f>VLOOKUP(CONCATENATE(G$52,"_Qu_","CH"),fpre_reg_dat!$A$2:$CU$4224,CH!$B93,0)</f>
        <v>144.22043103794132</v>
      </c>
      <c r="H93" s="120"/>
      <c r="I93" s="120">
        <f>VLOOKUP(CONCATENATE(I$52,"_Qu_","CH"),fpre_reg_dat!$A$2:$CU$4224,CH!$B93,0)</f>
        <v>164.63656742370981</v>
      </c>
      <c r="J93" s="120"/>
      <c r="K93" s="120">
        <f>VLOOKUP(CONCATENATE(K$52,"_Qu_","CH"),fpre_reg_dat!$A$2:$CU$4224,CH!$B93,0)</f>
        <v>154.06495222491841</v>
      </c>
      <c r="L93" s="10"/>
      <c r="M93" s="119" t="str">
        <f>M90&amp;" - "&amp;M91</f>
        <v>2018 - 2019</v>
      </c>
      <c r="N93" s="119"/>
      <c r="O93" s="114">
        <f>O91/O90-1</f>
        <v>2.3335815980229713E-2</v>
      </c>
      <c r="P93" s="120"/>
      <c r="Q93" s="114">
        <f>Q91/Q90-1</f>
        <v>2.5105841257740957E-2</v>
      </c>
      <c r="R93" s="120"/>
      <c r="S93" s="114">
        <f>S91/S90-1</f>
        <v>0.10458534417504395</v>
      </c>
      <c r="T93" s="120"/>
      <c r="U93" s="114">
        <f>U91/U90-1</f>
        <v>6.1974293805338032E-2</v>
      </c>
    </row>
    <row r="94" spans="1:104" ht="15" customHeight="1" x14ac:dyDescent="0.2">
      <c r="B94" s="106">
        <f t="shared" si="4"/>
        <v>42</v>
      </c>
      <c r="C94" s="118" t="s">
        <v>53</v>
      </c>
      <c r="D94" s="119"/>
      <c r="E94" s="115">
        <f>VLOOKUP(CONCATENATE(E$52,"_Qu_","CH"),fpre_reg_dat!$A$2:$CU$4224,CH!$B94,0)</f>
        <v>142.07804334442466</v>
      </c>
      <c r="F94" s="120"/>
      <c r="G94" s="120">
        <f>VLOOKUP(CONCATENATE(G$52,"_Qu_","CH"),fpre_reg_dat!$A$2:$CU$4224,CH!$B94,0)</f>
        <v>145.49830724491991</v>
      </c>
      <c r="H94" s="120"/>
      <c r="I94" s="120">
        <f>VLOOKUP(CONCATENATE(I$52,"_Qu_","CH"),fpre_reg_dat!$A$2:$CU$4224,CH!$B94,0)</f>
        <v>164.45358998671298</v>
      </c>
      <c r="J94" s="120"/>
      <c r="K94" s="120">
        <f>VLOOKUP(CONCATENATE(K$52,"_Qu_","CH"),fpre_reg_dat!$A$2:$CU$4224,CH!$B94,0)</f>
        <v>154.46996455338621</v>
      </c>
      <c r="L94" s="10"/>
      <c r="M94" s="119" t="str">
        <f>M86&amp;" - "&amp;M91</f>
        <v>2014 - 2019</v>
      </c>
      <c r="N94" s="119"/>
      <c r="O94" s="114">
        <f>O91/O86-1</f>
        <v>0.12950396105905759</v>
      </c>
      <c r="P94" s="120"/>
      <c r="Q94" s="114">
        <f>Q91/Q86-1</f>
        <v>6.1221648659125938E-2</v>
      </c>
      <c r="R94" s="120"/>
      <c r="S94" s="114">
        <f>S91/S86-1</f>
        <v>-6.9239413216243828E-2</v>
      </c>
      <c r="T94" s="120"/>
      <c r="U94" s="114">
        <f>U91/U86-1</f>
        <v>6.1281553480241335E-4</v>
      </c>
    </row>
    <row r="95" spans="1:104" ht="15" customHeight="1" x14ac:dyDescent="0.2">
      <c r="B95" s="106">
        <f t="shared" si="4"/>
        <v>43</v>
      </c>
      <c r="C95" s="118" t="s">
        <v>54</v>
      </c>
      <c r="D95" s="119"/>
      <c r="E95" s="115">
        <f>VLOOKUP(CONCATENATE(E$52,"_Qu_","CH"),fpre_reg_dat!$A$2:$CU$4224,CH!$B95,0)</f>
        <v>141.98603708931827</v>
      </c>
      <c r="F95" s="120"/>
      <c r="G95" s="120">
        <f>VLOOKUP(CONCATENATE(G$52,"_Qu_","CH"),fpre_reg_dat!$A$2:$CU$4224,CH!$B95,0)</f>
        <v>146.97651169114363</v>
      </c>
      <c r="H95" s="120"/>
      <c r="I95" s="120">
        <f>VLOOKUP(CONCATENATE(I$52,"_Qu_","CH"),fpre_reg_dat!$A$2:$CU$4224,CH!$B95,0)</f>
        <v>164.55344099340027</v>
      </c>
      <c r="J95" s="120"/>
      <c r="K95" s="120">
        <f>VLOOKUP(CONCATENATE(K$52,"_Qu_","CH"),fpre_reg_dat!$A$2:$CU$4224,CH!$B95,0)</f>
        <v>155.07216662930469</v>
      </c>
      <c r="L95" s="10"/>
      <c r="M95" s="211" t="str">
        <f>te!A11</f>
        <v>Quelle: Transaktionspreisindizes Fahrländer Partner.</v>
      </c>
      <c r="N95" s="211"/>
      <c r="O95" s="211"/>
      <c r="P95" s="211"/>
      <c r="Q95" s="211"/>
      <c r="R95" s="211"/>
      <c r="S95" s="211"/>
      <c r="T95" s="211"/>
      <c r="U95" s="211"/>
    </row>
    <row r="96" spans="1:104" ht="15" customHeight="1" x14ac:dyDescent="0.2">
      <c r="B96" s="106">
        <f t="shared" si="4"/>
        <v>44</v>
      </c>
      <c r="C96" s="118" t="s">
        <v>55</v>
      </c>
      <c r="D96" s="119"/>
      <c r="E96" s="115">
        <f>VLOOKUP(CONCATENATE(E$52,"_Qu_","CH"),fpre_reg_dat!$A$2:$CU$4224,CH!$B96,0)</f>
        <v>143.81110247818242</v>
      </c>
      <c r="F96" s="120"/>
      <c r="G96" s="120">
        <f>VLOOKUP(CONCATENATE(G$52,"_Qu_","CH"),fpre_reg_dat!$A$2:$CU$4224,CH!$B96,0)</f>
        <v>151.32988152519701</v>
      </c>
      <c r="H96" s="120"/>
      <c r="I96" s="120">
        <f>VLOOKUP(CONCATENATE(I$52,"_Qu_","CH"),fpre_reg_dat!$A$2:$CU$4224,CH!$B96,0)</f>
        <v>167.79689911381988</v>
      </c>
      <c r="J96" s="120"/>
      <c r="K96" s="120">
        <f>VLOOKUP(CONCATENATE(K$52,"_Qu_","CH"),fpre_reg_dat!$A$2:$CU$4224,CH!$B96,0)</f>
        <v>158.56475564930403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</row>
    <row r="97" spans="2:22" ht="15" customHeight="1" x14ac:dyDescent="0.2">
      <c r="B97" s="106">
        <f t="shared" si="4"/>
        <v>45</v>
      </c>
      <c r="C97" s="118" t="s">
        <v>68</v>
      </c>
      <c r="D97" s="119"/>
      <c r="E97" s="115">
        <f>VLOOKUP(CONCATENATE(E$52,"_Qu_","CH"),fpre_reg_dat!$A$2:$CU$4224,CH!$B97,0)</f>
        <v>147.99551536361568</v>
      </c>
      <c r="F97" s="120"/>
      <c r="G97" s="120">
        <f>VLOOKUP(CONCATENATE(G$52,"_Qu_","CH"),fpre_reg_dat!$A$2:$CU$4224,CH!$B97,0)</f>
        <v>158.70877349732038</v>
      </c>
      <c r="H97" s="120"/>
      <c r="I97" s="120">
        <f>VLOOKUP(CONCATENATE(I$52,"_Qu_","CH"),fpre_reg_dat!$A$2:$CU$4224,CH!$B97,0)</f>
        <v>175.7542698826602</v>
      </c>
      <c r="J97" s="120"/>
      <c r="K97" s="120">
        <f>VLOOKUP(CONCATENATE(K$52,"_Qu_","CH"),fpre_reg_dat!$A$2:$CU$4224,CH!$B97,0)</f>
        <v>165.83754696785982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</row>
    <row r="98" spans="2:22" ht="15" customHeight="1" x14ac:dyDescent="0.2">
      <c r="B98" s="106">
        <f t="shared" si="4"/>
        <v>46</v>
      </c>
      <c r="C98" s="118" t="s">
        <v>69</v>
      </c>
      <c r="D98" s="119"/>
      <c r="E98" s="115">
        <f>VLOOKUP(CONCATENATE(E$52,"_Qu_","CH"),fpre_reg_dat!$A$2:$CU$4224,CH!$B98,0)</f>
        <v>148.64924931461243</v>
      </c>
      <c r="F98" s="120"/>
      <c r="G98" s="120">
        <f>VLOOKUP(CONCATENATE(G$52,"_Qu_","CH"),fpre_reg_dat!$A$2:$CU$4224,CH!$B98,0)</f>
        <v>160.52746488256912</v>
      </c>
      <c r="H98" s="120"/>
      <c r="I98" s="120">
        <f>VLOOKUP(CONCATENATE(I$52,"_Qu_","CH"),fpre_reg_dat!$A$2:$CU$4224,CH!$B98,0)</f>
        <v>179.76089479757974</v>
      </c>
      <c r="J98" s="120"/>
      <c r="K98" s="120">
        <f>VLOOKUP(CONCATENATE(K$52,"_Qu_","CH"),fpre_reg_dat!$A$2:$CU$4224,CH!$B98,0)</f>
        <v>168.59711629301179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</row>
    <row r="99" spans="2:22" ht="15" customHeight="1" x14ac:dyDescent="0.2">
      <c r="B99" s="106">
        <f t="shared" si="4"/>
        <v>47</v>
      </c>
      <c r="C99" s="118" t="s">
        <v>70</v>
      </c>
      <c r="D99" s="119"/>
      <c r="E99" s="115">
        <f>VLOOKUP(CONCATENATE(E$52,"_Qu_","CH"),fpre_reg_dat!$A$2:$CU$4224,CH!$B99,0)</f>
        <v>158.90226069397502</v>
      </c>
      <c r="F99" s="120"/>
      <c r="G99" s="120">
        <f>VLOOKUP(CONCATENATE(G$52,"_Qu_","CH"),fpre_reg_dat!$A$2:$CU$4224,CH!$B99,0)</f>
        <v>170.76948441231372</v>
      </c>
      <c r="H99" s="120"/>
      <c r="I99" s="120">
        <f>VLOOKUP(CONCATENATE(I$52,"_Qu_","CH"),fpre_reg_dat!$A$2:$CU$4224,CH!$B99,0)</f>
        <v>179.76524989231194</v>
      </c>
      <c r="J99" s="120"/>
      <c r="K99" s="120">
        <f>VLOOKUP(CONCATENATE(K$52,"_Qu_","CH"),fpre_reg_dat!$A$2:$CU$4224,CH!$B99,0)</f>
        <v>173.76783044957028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</row>
    <row r="100" spans="2:22" ht="15" customHeight="1" x14ac:dyDescent="0.2">
      <c r="B100" s="106">
        <f t="shared" si="4"/>
        <v>48</v>
      </c>
      <c r="C100" s="118" t="s">
        <v>71</v>
      </c>
      <c r="D100" s="119"/>
      <c r="E100" s="115">
        <f>VLOOKUP(CONCATENATE(E$52,"_Qu_","CH"),fpre_reg_dat!$A$2:$CU$4224,CH!$B100,0)</f>
        <v>155.35073170755896</v>
      </c>
      <c r="F100" s="120"/>
      <c r="G100" s="120">
        <f>VLOOKUP(CONCATENATE(G$52,"_Qu_","CH"),fpre_reg_dat!$A$2:$CU$4224,CH!$B100,0)</f>
        <v>167.03631625138033</v>
      </c>
      <c r="H100" s="120"/>
      <c r="I100" s="120">
        <f>VLOOKUP(CONCATENATE(I$52,"_Qu_","CH"),fpre_reg_dat!$A$2:$CU$4224,CH!$B100,0)</f>
        <v>177.72384187166745</v>
      </c>
      <c r="J100" s="120"/>
      <c r="K100" s="120">
        <f>VLOOKUP(CONCATENATE(K$52,"_Qu_","CH"),fpre_reg_dat!$A$2:$CU$4224,CH!$B100,0)</f>
        <v>170.89524273386317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</row>
    <row r="101" spans="2:22" ht="15" customHeight="1" x14ac:dyDescent="0.2">
      <c r="B101" s="106">
        <f t="shared" si="4"/>
        <v>49</v>
      </c>
      <c r="C101" s="118" t="s">
        <v>74</v>
      </c>
      <c r="D101" s="119"/>
      <c r="E101" s="115">
        <f>VLOOKUP(CONCATENATE(E$52,"_Qu_","CH"),fpre_reg_dat!$A$2:$CU$4224,CH!$B101,0)</f>
        <v>156.53406729522683</v>
      </c>
      <c r="F101" s="120"/>
      <c r="G101" s="120">
        <f>VLOOKUP(CONCATENATE(G$52,"_Qu_","CH"),fpre_reg_dat!$A$2:$CU$4224,CH!$B101,0)</f>
        <v>168.36706433412215</v>
      </c>
      <c r="H101" s="120"/>
      <c r="I101" s="120">
        <f>VLOOKUP(CONCATENATE(I$52,"_Qu_","CH"),fpre_reg_dat!$A$2:$CU$4224,CH!$B101,0)</f>
        <v>179.29631116717923</v>
      </c>
      <c r="J101" s="120"/>
      <c r="K101" s="120">
        <f>VLOOKUP(CONCATENATE(K$52,"_Qu_","CH"),fpre_reg_dat!$A$2:$CU$4224,CH!$B101,0)</f>
        <v>172.3276382063116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</row>
    <row r="102" spans="2:22" ht="15" customHeight="1" x14ac:dyDescent="0.2">
      <c r="B102" s="106">
        <f t="shared" si="4"/>
        <v>50</v>
      </c>
      <c r="C102" s="118" t="s">
        <v>217</v>
      </c>
      <c r="D102" s="119"/>
      <c r="E102" s="115">
        <f>VLOOKUP(CONCATENATE(E$52,"_Qu_","CH"),fpre_reg_dat!$A$2:$CU$4224,CH!$B102,0)</f>
        <v>158.07127033199234</v>
      </c>
      <c r="F102" s="120"/>
      <c r="G102" s="120">
        <f>VLOOKUP(CONCATENATE(G$52,"_Qu_","CH"),fpre_reg_dat!$A$2:$CU$4224,CH!$B102,0)</f>
        <v>170.94894396706567</v>
      </c>
      <c r="H102" s="120"/>
      <c r="I102" s="120">
        <f>VLOOKUP(CONCATENATE(I$52,"_Qu_","CH"),fpre_reg_dat!$A$2:$CU$4224,CH!$B102,0)</f>
        <v>181.56757365653039</v>
      </c>
      <c r="J102" s="120"/>
      <c r="K102" s="120">
        <f>VLOOKUP(CONCATENATE(K$52,"_Qu_","CH"),fpre_reg_dat!$A$2:$CU$4224,CH!$B102,0)</f>
        <v>174.62717718126572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</row>
    <row r="103" spans="2:22" ht="15" customHeight="1" x14ac:dyDescent="0.2">
      <c r="B103" s="106">
        <f t="shared" si="4"/>
        <v>51</v>
      </c>
      <c r="C103" s="118" t="s">
        <v>487</v>
      </c>
      <c r="D103" s="119"/>
      <c r="E103" s="115">
        <f>VLOOKUP(CONCATENATE(E$52,"_Qu_","CH"),fpre_reg_dat!$A$2:$CU$4224,CH!$B103,0)</f>
        <v>159.50696033872336</v>
      </c>
      <c r="F103" s="120"/>
      <c r="G103" s="120">
        <f>VLOOKUP(CONCATENATE(G$52,"_Qu_","CH"),fpre_reg_dat!$A$2:$CU$4224,CH!$B103,0)</f>
        <v>174.20216877459492</v>
      </c>
      <c r="H103" s="120"/>
      <c r="I103" s="120">
        <f>VLOOKUP(CONCATENATE(I$52,"_Qu_","CH"),fpre_reg_dat!$A$2:$CU$4224,CH!$B103,0)</f>
        <v>188.44077615684444</v>
      </c>
      <c r="J103" s="120"/>
      <c r="K103" s="120">
        <f>VLOOKUP(CONCATENATE(K$52,"_Qu_","CH"),fpre_reg_dat!$A$2:$CU$4224,CH!$B103,0)</f>
        <v>179.45061478458865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2:22" ht="15" customHeight="1" x14ac:dyDescent="0.2">
      <c r="B104" s="106">
        <f t="shared" si="4"/>
        <v>52</v>
      </c>
      <c r="C104" s="118" t="s">
        <v>488</v>
      </c>
      <c r="D104" s="119"/>
      <c r="E104" s="115">
        <f>VLOOKUP(CONCATENATE(E$52,"_Qu_","CH"),fpre_reg_dat!$A$2:$CU$4224,CH!$B104,0)</f>
        <v>159.41493029151368</v>
      </c>
      <c r="F104" s="120"/>
      <c r="G104" s="120">
        <f>VLOOKUP(CONCATENATE(G$52,"_Qu_","CH"),fpre_reg_dat!$A$2:$CU$4224,CH!$B104,0)</f>
        <v>172.88282415835297</v>
      </c>
      <c r="H104" s="120"/>
      <c r="I104" s="120">
        <f>VLOOKUP(CONCATENATE(I$52,"_Qu_","CH"),fpre_reg_dat!$A$2:$CU$4224,CH!$B104,0)</f>
        <v>193.80410026306086</v>
      </c>
      <c r="J104" s="120"/>
      <c r="K104" s="120">
        <f>VLOOKUP(CONCATENATE(K$52,"_Qu_","CH"),fpre_reg_dat!$A$2:$CU$4224,CH!$B104,0)</f>
        <v>181.59335000788403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</row>
    <row r="105" spans="2:22" ht="15" customHeight="1" x14ac:dyDescent="0.2">
      <c r="B105" s="106">
        <f t="shared" si="4"/>
        <v>53</v>
      </c>
      <c r="C105" s="118" t="s">
        <v>494</v>
      </c>
      <c r="D105" s="119"/>
      <c r="E105" s="115">
        <f>VLOOKUP(CONCATENATE(E$52,"_Qu_","CH"),fpre_reg_dat!$A$2:$CU$4224,CH!$B105,0)</f>
        <v>163.25670537677107</v>
      </c>
      <c r="F105" s="120"/>
      <c r="G105" s="120">
        <f>VLOOKUP(CONCATENATE(G$52,"_Qu_","CH"),fpre_reg_dat!$A$2:$CU$4224,CH!$B105,0)</f>
        <v>175.84186552682974</v>
      </c>
      <c r="H105" s="120"/>
      <c r="I105" s="120">
        <f>VLOOKUP(CONCATENATE(I$52,"_Qu_","CH"),fpre_reg_dat!$A$2:$CU$4224,CH!$B105,0)</f>
        <v>197.58561670326202</v>
      </c>
      <c r="J105" s="120"/>
      <c r="K105" s="120">
        <f>VLOOKUP(CONCATENATE(K$52,"_Qu_","CH"),fpre_reg_dat!$A$2:$CU$4224,CH!$B105,0)</f>
        <v>185.06844299631172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2:22" ht="15" customHeight="1" x14ac:dyDescent="0.2">
      <c r="B106" s="106">
        <f t="shared" si="4"/>
        <v>54</v>
      </c>
      <c r="C106" s="118" t="s">
        <v>511</v>
      </c>
      <c r="D106" s="119"/>
      <c r="E106" s="115">
        <f>VLOOKUP(CONCATENATE(E$52,"_Qu_","CH"),fpre_reg_dat!$A$2:$CU$4224,CH!$B106,0)</f>
        <v>165.76329878933399</v>
      </c>
      <c r="F106" s="120"/>
      <c r="G106" s="120">
        <f>VLOOKUP(CONCATENATE(G$52,"_Qu_","CH"),fpre_reg_dat!$A$2:$CU$4224,CH!$B106,0)</f>
        <v>179.35014311937999</v>
      </c>
      <c r="H106" s="120"/>
      <c r="I106" s="120">
        <f>VLOOKUP(CONCATENATE(I$52,"_Qu_","CH"),fpre_reg_dat!$A$2:$CU$4224,CH!$B106,0)</f>
        <v>199.82430991057581</v>
      </c>
      <c r="J106" s="120"/>
      <c r="K106" s="120">
        <f>VLOOKUP(CONCATENATE(K$52,"_Qu_","CH"),fpre_reg_dat!$A$2:$CU$4224,CH!$B106,0)</f>
        <v>187.82450710254633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</row>
    <row r="107" spans="2:22" ht="15" customHeight="1" x14ac:dyDescent="0.2">
      <c r="B107" s="106">
        <f t="shared" si="4"/>
        <v>55</v>
      </c>
      <c r="C107" s="118" t="s">
        <v>518</v>
      </c>
      <c r="D107" s="119"/>
      <c r="E107" s="115">
        <f>VLOOKUP(CONCATENATE(E$52,"_Qu_","CH"),fpre_reg_dat!$A$2:$CU$4224,CH!$B107,0)</f>
        <v>167.05384125408955</v>
      </c>
      <c r="F107" s="120"/>
      <c r="G107" s="120">
        <f>VLOOKUP(CONCATENATE(G$52,"_Qu_","CH"),fpre_reg_dat!$A$2:$CU$4224,CH!$B107,0)</f>
        <v>183.93053711230633</v>
      </c>
      <c r="H107" s="120"/>
      <c r="I107" s="120">
        <f>VLOOKUP(CONCATENATE(I$52,"_Qu_","CH"),fpre_reg_dat!$A$2:$CU$4224,CH!$B107,0)</f>
        <v>197.86825061657535</v>
      </c>
      <c r="J107" s="120"/>
      <c r="K107" s="120">
        <f>VLOOKUP(CONCATENATE(K$52,"_Qu_","CH"),fpre_reg_dat!$A$2:$CU$4224,CH!$B107,0)</f>
        <v>188.76170013219624</v>
      </c>
      <c r="L107" s="10"/>
      <c r="M107" s="10"/>
      <c r="N107" s="78"/>
      <c r="O107" s="79"/>
      <c r="P107" s="79"/>
      <c r="Q107" s="79"/>
      <c r="R107" s="79"/>
      <c r="S107" s="79"/>
      <c r="T107" s="79"/>
      <c r="U107" s="79"/>
      <c r="V107" s="79"/>
    </row>
    <row r="108" spans="2:22" ht="15" customHeight="1" x14ac:dyDescent="0.2">
      <c r="B108" s="106">
        <f t="shared" si="4"/>
        <v>56</v>
      </c>
      <c r="C108" s="118" t="s">
        <v>519</v>
      </c>
      <c r="D108" s="119"/>
      <c r="E108" s="115">
        <f>VLOOKUP(CONCATENATE(E$52,"_Qu_","CH"),fpre_reg_dat!$A$2:$CU$4224,CH!$B108,0)</f>
        <v>168.94757944473591</v>
      </c>
      <c r="F108" s="120"/>
      <c r="G108" s="120">
        <f>VLOOKUP(CONCATENATE(G$52,"_Qu_","CH"),fpre_reg_dat!$A$2:$CU$4224,CH!$B108,0)</f>
        <v>188.76051504890754</v>
      </c>
      <c r="H108" s="120"/>
      <c r="I108" s="120">
        <f>VLOOKUP(CONCATENATE(I$52,"_Qu_","CH"),fpre_reg_dat!$A$2:$CU$4224,CH!$B108,0)</f>
        <v>198.43851533566405</v>
      </c>
      <c r="J108" s="120"/>
      <c r="K108" s="120">
        <f>VLOOKUP(CONCATENATE(K$52,"_Qu_","CH"),fpre_reg_dat!$A$2:$CU$4224,CH!$B108,0)</f>
        <v>191.12005144930419</v>
      </c>
      <c r="L108" s="10"/>
      <c r="M108" s="10"/>
      <c r="N108" s="80"/>
      <c r="O108" s="80"/>
      <c r="P108" s="10"/>
      <c r="Q108" s="80"/>
      <c r="R108" s="80"/>
      <c r="S108" s="80"/>
      <c r="T108" s="80"/>
      <c r="U108" s="80"/>
      <c r="V108" s="80"/>
    </row>
    <row r="109" spans="2:22" ht="15" customHeight="1" x14ac:dyDescent="0.2">
      <c r="B109" s="106">
        <f t="shared" si="4"/>
        <v>57</v>
      </c>
      <c r="C109" s="118" t="s">
        <v>520</v>
      </c>
      <c r="D109" s="119"/>
      <c r="E109" s="115">
        <f>VLOOKUP(CONCATENATE(E$52,"_Qu_","CH"),fpre_reg_dat!$A$2:$CU$4224,CH!$B109,0)</f>
        <v>181.93399085237303</v>
      </c>
      <c r="F109" s="120"/>
      <c r="G109" s="120">
        <f>VLOOKUP(CONCATENATE(G$52,"_Qu_","CH"),fpre_reg_dat!$A$2:$CU$4224,CH!$B109,0)</f>
        <v>199.16808558084966</v>
      </c>
      <c r="H109" s="120"/>
      <c r="I109" s="120">
        <f>VLOOKUP(CONCATENATE(I$52,"_Qu_","CH"),fpre_reg_dat!$A$2:$CU$4224,CH!$B109,0)</f>
        <v>210.64082341807202</v>
      </c>
      <c r="J109" s="120"/>
      <c r="K109" s="120">
        <f>VLOOKUP(CONCATENATE(K$52,"_Qu_","CH"),fpre_reg_dat!$A$2:$CU$4224,CH!$B109,0)</f>
        <v>202.73393988094375</v>
      </c>
      <c r="L109" s="10"/>
      <c r="M109" s="10"/>
      <c r="N109" s="80"/>
      <c r="O109" s="80"/>
      <c r="P109" s="10"/>
      <c r="Q109" s="80"/>
      <c r="R109" s="80"/>
      <c r="S109" s="80"/>
      <c r="T109" s="80"/>
      <c r="U109" s="80"/>
      <c r="V109" s="80"/>
    </row>
    <row r="110" spans="2:22" ht="15" customHeight="1" x14ac:dyDescent="0.2">
      <c r="B110" s="106">
        <f t="shared" si="4"/>
        <v>58</v>
      </c>
      <c r="C110" s="118" t="s">
        <v>521</v>
      </c>
      <c r="D110" s="119"/>
      <c r="E110" s="115">
        <f>VLOOKUP(CONCATENATE(E$52,"_Qu_","CH"),fpre_reg_dat!$A$2:$CU$4224,CH!$B110,0)</f>
        <v>185.69284535533964</v>
      </c>
      <c r="F110" s="120"/>
      <c r="G110" s="120">
        <f>VLOOKUP(CONCATENATE(G$52,"_Qu_","CH"),fpre_reg_dat!$A$2:$CU$4224,CH!$B110,0)</f>
        <v>201.86406683529623</v>
      </c>
      <c r="H110" s="120"/>
      <c r="I110" s="120">
        <f>VLOOKUP(CONCATENATE(I$52,"_Qu_","CH"),fpre_reg_dat!$A$2:$CU$4224,CH!$B110,0)</f>
        <v>216.04428410166872</v>
      </c>
      <c r="J110" s="120"/>
      <c r="K110" s="120">
        <f>VLOOKUP(CONCATENATE(K$52,"_Qu_","CH"),fpre_reg_dat!$A$2:$CU$4224,CH!$B110,0)</f>
        <v>206.87686266255562</v>
      </c>
      <c r="L110" s="10"/>
      <c r="M110" s="10"/>
      <c r="N110" s="80"/>
      <c r="O110" s="80"/>
      <c r="P110" s="10"/>
      <c r="Q110" s="80"/>
      <c r="R110" s="80"/>
      <c r="S110" s="80"/>
      <c r="T110" s="80"/>
      <c r="U110" s="80"/>
      <c r="V110" s="80"/>
    </row>
    <row r="111" spans="2:22" ht="15" customHeight="1" x14ac:dyDescent="0.2">
      <c r="B111" s="106">
        <f t="shared" si="4"/>
        <v>59</v>
      </c>
      <c r="C111" s="118" t="s">
        <v>522</v>
      </c>
      <c r="D111" s="119"/>
      <c r="E111" s="115">
        <f>VLOOKUP(CONCATENATE(E$52,"_Qu_","CH"),fpre_reg_dat!$A$2:$CU$4224,CH!$B111,0)</f>
        <v>184.4646221286429</v>
      </c>
      <c r="F111" s="120"/>
      <c r="G111" s="120">
        <f>VLOOKUP(CONCATENATE(G$52,"_Qu_","CH"),fpre_reg_dat!$A$2:$CU$4224,CH!$B111,0)</f>
        <v>199.33741751567459</v>
      </c>
      <c r="H111" s="120"/>
      <c r="I111" s="120">
        <f>VLOOKUP(CONCATENATE(I$52,"_Qu_","CH"),fpre_reg_dat!$A$2:$CU$4224,CH!$B111,0)</f>
        <v>222.42460163340971</v>
      </c>
      <c r="J111" s="120"/>
      <c r="K111" s="120">
        <f>VLOOKUP(CONCATENATE(K$52,"_Qu_","CH"),fpre_reg_dat!$A$2:$CU$4224,CH!$B111,0)</f>
        <v>208.92197583434026</v>
      </c>
      <c r="L111" s="10"/>
      <c r="M111" s="10"/>
      <c r="N111" s="80"/>
      <c r="O111" s="80"/>
      <c r="P111" s="10"/>
      <c r="Q111" s="80"/>
      <c r="R111" s="80"/>
      <c r="S111" s="80"/>
      <c r="T111" s="80"/>
      <c r="U111" s="80"/>
      <c r="V111" s="80"/>
    </row>
    <row r="112" spans="2:22" ht="15" customHeight="1" x14ac:dyDescent="0.2">
      <c r="B112" s="106">
        <f t="shared" si="4"/>
        <v>60</v>
      </c>
      <c r="C112" s="118" t="s">
        <v>523</v>
      </c>
      <c r="D112" s="119"/>
      <c r="E112" s="115">
        <f>VLOOKUP(CONCATENATE(E$52,"_Qu_","CH"),fpre_reg_dat!$A$2:$CU$4224,CH!$B112,0)</f>
        <v>188.66098054058585</v>
      </c>
      <c r="F112" s="120"/>
      <c r="G112" s="120">
        <f>VLOOKUP(CONCATENATE(G$52,"_Qu_","CH"),fpre_reg_dat!$A$2:$CU$4224,CH!$B112,0)</f>
        <v>203.25799209154579</v>
      </c>
      <c r="H112" s="120"/>
      <c r="I112" s="120">
        <f>VLOOKUP(CONCATENATE(I$52,"_Qu_","CH"),fpre_reg_dat!$A$2:$CU$4224,CH!$B112,0)</f>
        <v>217.44328743769648</v>
      </c>
      <c r="J112" s="120"/>
      <c r="K112" s="120">
        <f>VLOOKUP(CONCATENATE(K$52,"_Qu_","CH"),fpre_reg_dat!$A$2:$CU$4224,CH!$B112,0)</f>
        <v>208.46672932000914</v>
      </c>
      <c r="L112" s="10"/>
      <c r="M112" s="10"/>
      <c r="N112" s="80"/>
      <c r="O112" s="80"/>
      <c r="P112" s="10"/>
      <c r="Q112" s="80"/>
      <c r="R112" s="80"/>
      <c r="S112" s="80"/>
      <c r="T112" s="80"/>
      <c r="U112" s="80"/>
      <c r="V112" s="80"/>
    </row>
    <row r="113" spans="2:22" ht="15" customHeight="1" x14ac:dyDescent="0.2">
      <c r="B113" s="106">
        <f t="shared" si="4"/>
        <v>61</v>
      </c>
      <c r="C113" s="118" t="s">
        <v>524</v>
      </c>
      <c r="D113" s="119"/>
      <c r="E113" s="115">
        <f>VLOOKUP(CONCATENATE(E$52,"_Qu_","CH"),fpre_reg_dat!$A$2:$CU$4224,CH!$B113,0)</f>
        <v>193.6165144322249</v>
      </c>
      <c r="F113" s="120"/>
      <c r="G113" s="120">
        <f>VLOOKUP(CONCATENATE(G$52,"_Qu_","CH"),fpre_reg_dat!$A$2:$CU$4224,CH!$B113,0)</f>
        <v>208.56804367991822</v>
      </c>
      <c r="H113" s="120"/>
      <c r="I113" s="120">
        <f>VLOOKUP(CONCATENATE(I$52,"_Qu_","CH"),fpre_reg_dat!$A$2:$CU$4224,CH!$B113,0)</f>
        <v>220.45902879875473</v>
      </c>
      <c r="J113" s="120"/>
      <c r="K113" s="120">
        <f>VLOOKUP(CONCATENATE(K$52,"_Qu_","CH"),fpre_reg_dat!$A$2:$CU$4224,CH!$B113,0)</f>
        <v>212.59617486758268</v>
      </c>
      <c r="L113" s="10"/>
      <c r="M113" s="10"/>
      <c r="N113" s="80"/>
      <c r="O113" s="80"/>
      <c r="P113" s="10"/>
      <c r="Q113" s="80"/>
      <c r="R113" s="80"/>
      <c r="S113" s="80"/>
      <c r="T113" s="80"/>
      <c r="U113" s="80"/>
      <c r="V113" s="80"/>
    </row>
    <row r="114" spans="2:22" ht="15" customHeight="1" x14ac:dyDescent="0.2">
      <c r="B114" s="106">
        <f t="shared" si="4"/>
        <v>62</v>
      </c>
      <c r="C114" s="118" t="s">
        <v>579</v>
      </c>
      <c r="D114" s="119"/>
      <c r="E114" s="115">
        <f>VLOOKUP(CONCATENATE(E$52,"_Qu_","CH"),fpre_reg_dat!$A$2:$CU$4224,CH!$B114,0)</f>
        <v>192.88070787092158</v>
      </c>
      <c r="F114" s="120"/>
      <c r="G114" s="120">
        <f>VLOOKUP(CONCATENATE(G$52,"_Qu_","CH"),fpre_reg_dat!$A$2:$CU$4224,CH!$B114,0)</f>
        <v>207.23452559432539</v>
      </c>
      <c r="H114" s="120"/>
      <c r="I114" s="120">
        <f>VLOOKUP(CONCATENATE(I$52,"_Qu_","CH"),fpre_reg_dat!$A$2:$CU$4224,CH!$B114,0)</f>
        <v>227.22541845726306</v>
      </c>
      <c r="J114" s="120"/>
      <c r="K114" s="120">
        <f>VLOOKUP(CONCATENATE(K$52,"_Qu_","CH"),fpre_reg_dat!$A$2:$CU$4224,CH!$B114,0)</f>
        <v>215.34836599813482</v>
      </c>
      <c r="L114" s="10"/>
      <c r="M114" s="10"/>
      <c r="N114" s="80"/>
      <c r="O114" s="80"/>
      <c r="P114" s="10"/>
      <c r="Q114" s="80"/>
      <c r="R114" s="80"/>
      <c r="S114" s="80"/>
      <c r="T114" s="80"/>
      <c r="U114" s="80"/>
      <c r="V114" s="80"/>
    </row>
    <row r="115" spans="2:22" ht="15" customHeight="1" x14ac:dyDescent="0.2">
      <c r="B115" s="106">
        <f t="shared" si="4"/>
        <v>63</v>
      </c>
      <c r="C115" s="118" t="s">
        <v>580</v>
      </c>
      <c r="D115" s="119"/>
      <c r="E115" s="115">
        <f>VLOOKUP(CONCATENATE(E$52,"_Qu_","CH"),fpre_reg_dat!$A$2:$CU$4224,CH!$B115,0)</f>
        <v>192.17825627881533</v>
      </c>
      <c r="F115" s="120"/>
      <c r="G115" s="120">
        <f>VLOOKUP(CONCATENATE(G$52,"_Qu_","CH"),fpre_reg_dat!$A$2:$CU$4224,CH!$B115,0)</f>
        <v>208.94737303710315</v>
      </c>
      <c r="H115" s="120"/>
      <c r="I115" s="120">
        <f>VLOOKUP(CONCATENATE(I$52,"_Qu_","CH"),fpre_reg_dat!$A$2:$CU$4224,CH!$B115,0)</f>
        <v>226.80661971792694</v>
      </c>
      <c r="J115" s="120"/>
      <c r="K115" s="120">
        <f>VLOOKUP(CONCATENATE(K$52,"_Qu_","CH"),fpre_reg_dat!$A$2:$CU$4224,CH!$B115,0)</f>
        <v>215.70816304213304</v>
      </c>
      <c r="L115" s="10"/>
      <c r="M115" s="10"/>
      <c r="N115" s="80"/>
      <c r="O115" s="80"/>
      <c r="P115" s="10"/>
      <c r="Q115" s="80"/>
      <c r="R115" s="80"/>
      <c r="S115" s="80"/>
      <c r="T115" s="80"/>
      <c r="U115" s="80"/>
      <c r="V115" s="80"/>
    </row>
    <row r="116" spans="2:22" ht="15" customHeight="1" x14ac:dyDescent="0.2">
      <c r="B116" s="106">
        <f t="shared" si="4"/>
        <v>64</v>
      </c>
      <c r="C116" s="118" t="s">
        <v>3730</v>
      </c>
      <c r="D116" s="119"/>
      <c r="E116" s="115">
        <f>VLOOKUP(CONCATENATE(E$52,"_Qu_","CH"),fpre_reg_dat!$A$2:$CU$4224,CH!$B116,0)</f>
        <v>189.77943957480215</v>
      </c>
      <c r="F116" s="120"/>
      <c r="G116" s="120">
        <f>VLOOKUP(CONCATENATE(G$52,"_Qu_","CH"),fpre_reg_dat!$A$2:$CU$4224,CH!$B116,0)</f>
        <v>208.87279643809214</v>
      </c>
      <c r="H116" s="120"/>
      <c r="I116" s="120">
        <f>VLOOKUP(CONCATENATE(I$52,"_Qu_","CH"),fpre_reg_dat!$A$2:$CU$4224,CH!$B116,0)</f>
        <v>234.78511586125768</v>
      </c>
      <c r="J116" s="120"/>
      <c r="K116" s="120">
        <f>VLOOKUP(CONCATENATE(K$52,"_Qu_","CH"),fpre_reg_dat!$A$2:$CU$4224,CH!$B116,0)</f>
        <v>219.33664484846119</v>
      </c>
      <c r="L116" s="10"/>
      <c r="M116" s="10"/>
      <c r="N116" s="80"/>
      <c r="O116" s="80"/>
      <c r="P116" s="10"/>
      <c r="Q116" s="80"/>
      <c r="R116" s="80"/>
      <c r="S116" s="80"/>
      <c r="T116" s="80"/>
      <c r="U116" s="80"/>
      <c r="V116" s="80"/>
    </row>
    <row r="117" spans="2:22" ht="15" customHeight="1" x14ac:dyDescent="0.2">
      <c r="B117" s="106">
        <f t="shared" si="4"/>
        <v>65</v>
      </c>
      <c r="C117" s="118" t="s">
        <v>3731</v>
      </c>
      <c r="D117" s="119"/>
      <c r="E117" s="115">
        <f>VLOOKUP(CONCATENATE(E$52,"_Qu_","CH"),fpre_reg_dat!$A$2:$CU$4224,CH!$B117,0)</f>
        <v>190.52029216015217</v>
      </c>
      <c r="F117" s="120"/>
      <c r="G117" s="120">
        <f>VLOOKUP(CONCATENATE(G$52,"_Qu_","CH"),fpre_reg_dat!$A$2:$CU$4224,CH!$B117,0)</f>
        <v>208.29763906524056</v>
      </c>
      <c r="H117" s="120"/>
      <c r="I117" s="120">
        <f>VLOOKUP(CONCATENATE(I$52,"_Qu_","CH"),fpre_reg_dat!$A$2:$CU$4224,CH!$B117,0)</f>
        <v>223.28852699896765</v>
      </c>
      <c r="J117" s="120"/>
      <c r="K117" s="120">
        <f>VLOOKUP(CONCATENATE(K$52,"_Qu_","CH"),fpre_reg_dat!$A$2:$CU$4224,CH!$B117,0)</f>
        <v>213.51375846371462</v>
      </c>
      <c r="L117" s="10"/>
      <c r="M117" s="10"/>
      <c r="N117" s="80"/>
      <c r="O117" s="80"/>
      <c r="P117" s="10"/>
      <c r="Q117" s="80"/>
      <c r="R117" s="80"/>
      <c r="S117" s="80"/>
      <c r="T117" s="80"/>
      <c r="U117" s="80"/>
      <c r="V117" s="80"/>
    </row>
    <row r="118" spans="2:22" ht="15" customHeight="1" x14ac:dyDescent="0.2">
      <c r="B118" s="106">
        <f t="shared" si="4"/>
        <v>66</v>
      </c>
      <c r="C118" s="118" t="s">
        <v>3732</v>
      </c>
      <c r="D118" s="119"/>
      <c r="E118" s="115">
        <f>VLOOKUP(CONCATENATE(E$52,"_Qu_","CH"),fpre_reg_dat!$A$2:$CU$4224,CH!$B118,0)</f>
        <v>185.64449604377543</v>
      </c>
      <c r="F118" s="120"/>
      <c r="G118" s="120">
        <f>VLOOKUP(CONCATENATE(G$52,"_Qu_","CH"),fpre_reg_dat!$A$2:$CU$4224,CH!$B118,0)</f>
        <v>208.67759232591118</v>
      </c>
      <c r="H118" s="120"/>
      <c r="I118" s="120">
        <f>VLOOKUP(CONCATENATE(I$52,"_Qu_","CH"),fpre_reg_dat!$A$2:$CU$4224,CH!$B118,0)</f>
        <v>214.32554357850742</v>
      </c>
      <c r="J118" s="120"/>
      <c r="K118" s="120">
        <f>VLOOKUP(CONCATENATE(K$52,"_Qu_","CH"),fpre_reg_dat!$A$2:$CU$4224,CH!$B118,0)</f>
        <v>208.61960956532849</v>
      </c>
      <c r="L118" s="10"/>
      <c r="M118" s="10"/>
      <c r="N118" s="80"/>
      <c r="O118" s="80"/>
      <c r="P118" s="10"/>
      <c r="Q118" s="80"/>
      <c r="R118" s="80"/>
      <c r="S118" s="80"/>
      <c r="T118" s="80"/>
      <c r="U118" s="80"/>
      <c r="V118" s="80"/>
    </row>
    <row r="119" spans="2:22" ht="15" customHeight="1" x14ac:dyDescent="0.2">
      <c r="B119" s="106">
        <f t="shared" si="4"/>
        <v>67</v>
      </c>
      <c r="C119" s="118" t="s">
        <v>3734</v>
      </c>
      <c r="D119" s="119"/>
      <c r="E119" s="115">
        <f>VLOOKUP(CONCATENATE(E$52,"_Qu_","CH"),fpre_reg_dat!$A$2:$CU$4224,CH!$B119,0)</f>
        <v>191.31043065694189</v>
      </c>
      <c r="F119" s="120"/>
      <c r="G119" s="120">
        <f>VLOOKUP(CONCATENATE(G$52,"_Qu_","CH"),fpre_reg_dat!$A$2:$CU$4224,CH!$B119,0)</f>
        <v>212.2775226371491</v>
      </c>
      <c r="H119" s="120"/>
      <c r="I119" s="120">
        <f>VLOOKUP(CONCATENATE(I$52,"_Qu_","CH"),fpre_reg_dat!$A$2:$CU$4224,CH!$B119,0)</f>
        <v>216.06494760872997</v>
      </c>
      <c r="J119" s="120"/>
      <c r="K119" s="120">
        <f>VLOOKUP(CONCATENATE(K$52,"_Qu_","CH"),fpre_reg_dat!$A$2:$CU$4224,CH!$B119,0)</f>
        <v>211.55163808065041</v>
      </c>
      <c r="L119" s="10"/>
      <c r="M119" s="10"/>
      <c r="N119" s="80"/>
      <c r="O119" s="80"/>
      <c r="P119" s="10"/>
      <c r="Q119" s="80"/>
      <c r="R119" s="80"/>
      <c r="S119" s="80"/>
      <c r="T119" s="80"/>
      <c r="U119" s="80"/>
      <c r="V119" s="80"/>
    </row>
    <row r="120" spans="2:22" ht="15" customHeight="1" x14ac:dyDescent="0.2">
      <c r="B120" s="106">
        <f t="shared" si="4"/>
        <v>68</v>
      </c>
      <c r="C120" s="118" t="s">
        <v>3735</v>
      </c>
      <c r="D120" s="119"/>
      <c r="E120" s="115">
        <f>VLOOKUP(CONCATENATE(E$52,"_Qu_","CH"),fpre_reg_dat!$A$2:$CU$4224,CH!$B120,0)</f>
        <v>193.02584247072508</v>
      </c>
      <c r="F120" s="120"/>
      <c r="G120" s="120">
        <f>VLOOKUP(CONCATENATE(G$52,"_Qu_","CH"),fpre_reg_dat!$A$2:$CU$4224,CH!$B120,0)</f>
        <v>212.54584986500524</v>
      </c>
      <c r="H120" s="120"/>
      <c r="I120" s="120">
        <f>VLOOKUP(CONCATENATE(I$52,"_Qu_","CH"),fpre_reg_dat!$A$2:$CU$4224,CH!$B120,0)</f>
        <v>220.09683530883467</v>
      </c>
      <c r="J120" s="120"/>
      <c r="K120" s="120">
        <f>VLOOKUP(CONCATENATE(K$52,"_Qu_","CH"),fpre_reg_dat!$A$2:$CU$4224,CH!$B120,0)</f>
        <v>213.86205711352483</v>
      </c>
      <c r="L120" s="10"/>
      <c r="M120" s="10"/>
      <c r="N120" s="80"/>
      <c r="O120" s="80"/>
      <c r="P120" s="80"/>
      <c r="Q120" s="80"/>
      <c r="R120" s="80"/>
      <c r="S120" s="80"/>
      <c r="T120" s="80"/>
      <c r="U120" s="80"/>
      <c r="V120" s="80"/>
    </row>
    <row r="121" spans="2:22" ht="15" customHeight="1" x14ac:dyDescent="0.2">
      <c r="B121" s="106">
        <f t="shared" si="4"/>
        <v>69</v>
      </c>
      <c r="C121" s="118" t="s">
        <v>3802</v>
      </c>
      <c r="D121" s="119"/>
      <c r="E121" s="115">
        <f>VLOOKUP(CONCATENATE(E$52,"_Qu_","CH"),fpre_reg_dat!$A$2:$CU$4224,CH!$B121,0)</f>
        <v>201.39673269117156</v>
      </c>
      <c r="F121" s="120"/>
      <c r="G121" s="120">
        <f>VLOOKUP(CONCATENATE(G$52,"_Qu_","CH"),fpre_reg_dat!$A$2:$CU$4224,CH!$B121,0)</f>
        <v>216.08613948206491</v>
      </c>
      <c r="H121" s="120"/>
      <c r="I121" s="120">
        <f>VLOOKUP(CONCATENATE(I$52,"_Qu_","CH"),fpre_reg_dat!$A$2:$CU$4224,CH!$B121,0)</f>
        <v>223.24108840719745</v>
      </c>
      <c r="J121" s="120"/>
      <c r="K121" s="120">
        <f>VLOOKUP(CONCATENATE(K$52,"_Qu_","CH"),fpre_reg_dat!$A$2:$CU$4224,CH!$B121,0)</f>
        <v>217.7998079350082</v>
      </c>
      <c r="L121" s="10"/>
      <c r="M121" s="10"/>
      <c r="N121" s="80"/>
      <c r="O121" s="80"/>
      <c r="P121" s="80"/>
      <c r="Q121" s="80"/>
      <c r="R121" s="80"/>
      <c r="S121" s="80"/>
      <c r="T121" s="80"/>
      <c r="U121" s="80"/>
      <c r="V121" s="80"/>
    </row>
    <row r="122" spans="2:22" ht="15" customHeight="1" x14ac:dyDescent="0.2">
      <c r="B122" s="106">
        <f t="shared" si="4"/>
        <v>70</v>
      </c>
      <c r="C122" s="118" t="s">
        <v>3819</v>
      </c>
      <c r="D122" s="119"/>
      <c r="E122" s="115">
        <f>VLOOKUP(CONCATENATE(E$52,"_Qu_","CH"),fpre_reg_dat!$A$2:$CU$4224,CH!$B122,0)</f>
        <v>203.20559454521668</v>
      </c>
      <c r="F122" s="120"/>
      <c r="G122" s="120">
        <f>VLOOKUP(CONCATENATE(G$52,"_Qu_","CH"),fpre_reg_dat!$A$2:$CU$4224,CH!$B122,0)</f>
        <v>208.79722962792761</v>
      </c>
      <c r="H122" s="120"/>
      <c r="I122" s="120">
        <f>VLOOKUP(CONCATENATE(I$52,"_Qu_","CH"),fpre_reg_dat!$A$2:$CU$4224,CH!$B122,0)</f>
        <v>215.44186144209232</v>
      </c>
      <c r="J122" s="120"/>
      <c r="K122" s="120">
        <f>VLOOKUP(CONCATENATE(K$52,"_Qu_","CH"),fpre_reg_dat!$A$2:$CU$4224,CH!$B122,0)</f>
        <v>211.37768968037335</v>
      </c>
      <c r="L122" s="10"/>
      <c r="M122" s="10"/>
      <c r="N122" s="80"/>
      <c r="O122" s="80"/>
      <c r="P122" s="80"/>
      <c r="Q122" s="80"/>
      <c r="R122" s="80"/>
      <c r="S122" s="80"/>
      <c r="T122" s="80"/>
      <c r="U122" s="80"/>
      <c r="V122" s="80"/>
    </row>
    <row r="123" spans="2:22" ht="15" customHeight="1" x14ac:dyDescent="0.2">
      <c r="B123" s="106">
        <f t="shared" si="4"/>
        <v>71</v>
      </c>
      <c r="C123" s="118" t="s">
        <v>3820</v>
      </c>
      <c r="D123" s="119"/>
      <c r="E123" s="115">
        <f>VLOOKUP(CONCATENATE(E$52,"_Qu_","CH"),fpre_reg_dat!$A$2:$CU$4224,CH!$B123,0)</f>
        <v>208.62211392815598</v>
      </c>
      <c r="F123" s="120"/>
      <c r="G123" s="120">
        <f>VLOOKUP(CONCATENATE(G$52,"_Qu_","CH"),fpre_reg_dat!$A$2:$CU$4224,CH!$B123,0)</f>
        <v>208.84220448362916</v>
      </c>
      <c r="H123" s="120"/>
      <c r="I123" s="120">
        <f>VLOOKUP(CONCATENATE(I$52,"_Qu_","CH"),fpre_reg_dat!$A$2:$CU$4224,CH!$B123,0)</f>
        <v>217.96560366541854</v>
      </c>
      <c r="J123" s="120"/>
      <c r="K123" s="120">
        <f>VLOOKUP(CONCATENATE(K$52,"_Qu_","CH"),fpre_reg_dat!$A$2:$CU$4224,CH!$B123,0)</f>
        <v>213.31098642944912</v>
      </c>
      <c r="L123" s="10"/>
      <c r="M123" s="10"/>
      <c r="N123" s="80"/>
      <c r="O123" s="80"/>
      <c r="P123" s="80"/>
      <c r="Q123" s="80"/>
      <c r="R123" s="80"/>
      <c r="S123" s="80"/>
      <c r="T123" s="80"/>
      <c r="U123" s="80"/>
      <c r="V123" s="80"/>
    </row>
    <row r="124" spans="2:22" ht="15" customHeight="1" x14ac:dyDescent="0.2">
      <c r="B124" s="106">
        <f t="shared" si="4"/>
        <v>72</v>
      </c>
      <c r="C124" s="118" t="s">
        <v>3821</v>
      </c>
      <c r="D124" s="119"/>
      <c r="E124" s="115">
        <f>VLOOKUP(CONCATENATE(E$52,"_Qu_","CH"),fpre_reg_dat!$A$2:$CU$4224,CH!$B124,0)</f>
        <v>206.94170501842345</v>
      </c>
      <c r="F124" s="120"/>
      <c r="G124" s="120">
        <f>VLOOKUP(CONCATENATE(G$52,"_Qu_","CH"),fpre_reg_dat!$A$2:$CU$4224,CH!$B124,0)</f>
        <v>205.87318233139661</v>
      </c>
      <c r="H124" s="120"/>
      <c r="I124" s="120">
        <f>VLOOKUP(CONCATENATE(I$52,"_Qu_","CH"),fpre_reg_dat!$A$2:$CU$4224,CH!$B124,0)</f>
        <v>213.026014152176</v>
      </c>
      <c r="J124" s="120"/>
      <c r="K124" s="120">
        <f>VLOOKUP(CONCATENATE(K$52,"_Qu_","CH"),fpre_reg_dat!$A$2:$CU$4224,CH!$B124,0)</f>
        <v>209.52468971568709</v>
      </c>
      <c r="L124" s="10"/>
      <c r="M124" s="10"/>
      <c r="N124" s="80"/>
      <c r="O124" s="80"/>
      <c r="P124" s="80"/>
      <c r="Q124" s="80"/>
      <c r="R124" s="80"/>
      <c r="S124" s="80"/>
      <c r="T124" s="80"/>
      <c r="U124" s="80"/>
      <c r="V124" s="80"/>
    </row>
    <row r="125" spans="2:22" ht="15" customHeight="1" x14ac:dyDescent="0.2">
      <c r="B125" s="106">
        <f t="shared" si="4"/>
        <v>73</v>
      </c>
      <c r="C125" s="118" t="s">
        <v>3824</v>
      </c>
      <c r="D125" s="119"/>
      <c r="E125" s="115">
        <f>VLOOKUP(CONCATENATE(E$52,"_Qu_","CH"),fpre_reg_dat!$A$2:$CU$4224,CH!$B125,0)</f>
        <v>199.50426374078222</v>
      </c>
      <c r="F125" s="120"/>
      <c r="G125" s="120">
        <f>VLOOKUP(CONCATENATE(G$52,"_Qu_","CH"),fpre_reg_dat!$A$2:$CU$4224,CH!$B125,0)</f>
        <v>195.79519346621657</v>
      </c>
      <c r="H125" s="120"/>
      <c r="I125" s="120">
        <f>VLOOKUP(CONCATENATE(I$52,"_Qu_","CH"),fpre_reg_dat!$A$2:$CU$4224,CH!$B125,0)</f>
        <v>209.24442463758353</v>
      </c>
      <c r="J125" s="120"/>
      <c r="K125" s="120">
        <f>VLOOKUP(CONCATENATE(K$52,"_Qu_","CH"),fpre_reg_dat!$A$2:$CU$4224,CH!$B125,0)</f>
        <v>202.89139705281616</v>
      </c>
      <c r="L125" s="10"/>
      <c r="M125" s="10"/>
      <c r="N125" s="80"/>
      <c r="O125" s="80"/>
      <c r="P125" s="80"/>
      <c r="Q125" s="80"/>
      <c r="R125" s="80"/>
      <c r="S125" s="80"/>
      <c r="T125" s="80"/>
      <c r="U125" s="80"/>
      <c r="V125" s="80"/>
    </row>
    <row r="126" spans="2:22" ht="15" customHeight="1" x14ac:dyDescent="0.2">
      <c r="B126" s="106">
        <f t="shared" ref="B126:B138" si="6">+B125+1</f>
        <v>74</v>
      </c>
      <c r="C126" s="118" t="s">
        <v>3829</v>
      </c>
      <c r="D126" s="119"/>
      <c r="E126" s="115">
        <f>VLOOKUP(CONCATENATE(E$52,"_Qu_","CH"),fpre_reg_dat!$A$2:$CU$4224,CH!$B126,0)</f>
        <v>200.12840352035624</v>
      </c>
      <c r="F126" s="120"/>
      <c r="G126" s="120">
        <f>VLOOKUP(CONCATENATE(G$52,"_Qu_","CH"),fpre_reg_dat!$A$2:$CU$4224,CH!$B126,0)</f>
        <v>197.19185987601091</v>
      </c>
      <c r="H126" s="120"/>
      <c r="I126" s="120">
        <f>VLOOKUP(CONCATENATE(I$52,"_Qu_","CH"),fpre_reg_dat!$A$2:$CU$4224,CH!$B126,0)</f>
        <v>207.6960159369666</v>
      </c>
      <c r="J126" s="120"/>
      <c r="K126" s="120">
        <f>VLOOKUP(CONCATENATE(K$52,"_Qu_","CH"),fpre_reg_dat!$A$2:$CU$4224,CH!$B126,0)</f>
        <v>202.7341457056616</v>
      </c>
      <c r="L126" s="10"/>
      <c r="M126" s="10"/>
      <c r="N126" s="80"/>
      <c r="O126" s="80"/>
      <c r="P126" s="80"/>
      <c r="Q126" s="80"/>
      <c r="R126" s="80"/>
      <c r="S126" s="80"/>
      <c r="T126" s="80"/>
      <c r="U126" s="80"/>
      <c r="V126" s="80"/>
    </row>
    <row r="127" spans="2:22" ht="15" customHeight="1" x14ac:dyDescent="0.2">
      <c r="B127" s="106">
        <f t="shared" si="6"/>
        <v>75</v>
      </c>
      <c r="C127" s="118" t="s">
        <v>3830</v>
      </c>
      <c r="D127" s="119"/>
      <c r="E127" s="115">
        <f>VLOOKUP(CONCATENATE(E$52,"_Qu_","CH"),fpre_reg_dat!$A$2:$CU$4224,CH!$B127,0)</f>
        <v>202.58399878518506</v>
      </c>
      <c r="F127" s="120"/>
      <c r="G127" s="120">
        <f>VLOOKUP(CONCATENATE(G$52,"_Qu_","CH"),fpre_reg_dat!$A$2:$CU$4224,CH!$B127,0)</f>
        <v>202.57125759441644</v>
      </c>
      <c r="H127" s="120"/>
      <c r="I127" s="120">
        <f>VLOOKUP(CONCATENATE(I$52,"_Qu_","CH"),fpre_reg_dat!$A$2:$CU$4224,CH!$B127,0)</f>
        <v>204.94140182324955</v>
      </c>
      <c r="J127" s="120"/>
      <c r="K127" s="120">
        <f>VLOOKUP(CONCATENATE(K$52,"_Qu_","CH"),fpre_reg_dat!$A$2:$CU$4224,CH!$B127,0)</f>
        <v>203.7244386745792</v>
      </c>
      <c r="L127" s="10"/>
      <c r="M127" s="10"/>
      <c r="N127" s="80"/>
      <c r="O127" s="80"/>
      <c r="P127" s="80"/>
      <c r="Q127" s="80"/>
      <c r="R127" s="80"/>
      <c r="S127" s="80"/>
      <c r="T127" s="80"/>
      <c r="U127" s="80"/>
      <c r="V127" s="80"/>
    </row>
    <row r="128" spans="2:22" ht="15" customHeight="1" x14ac:dyDescent="0.2">
      <c r="B128" s="106">
        <f t="shared" si="6"/>
        <v>76</v>
      </c>
      <c r="C128" s="118" t="s">
        <v>3927</v>
      </c>
      <c r="D128" s="119"/>
      <c r="E128" s="115">
        <f>VLOOKUP(CONCATENATE(E$52,"_Qu_","CH"),fpre_reg_dat!$A$2:$CU$4224,CH!$B128,0)</f>
        <v>209.64844346947581</v>
      </c>
      <c r="F128" s="120"/>
      <c r="G128" s="120">
        <f>VLOOKUP(CONCATENATE(G$52,"_Qu_","CH"),fpre_reg_dat!$A$2:$CU$4224,CH!$B128,0)</f>
        <v>210.26887582859595</v>
      </c>
      <c r="H128" s="120"/>
      <c r="I128" s="120">
        <f>VLOOKUP(CONCATENATE(I$52,"_Qu_","CH"),fpre_reg_dat!$A$2:$CU$4224,CH!$B128,0)</f>
        <v>203.0867163776401</v>
      </c>
      <c r="J128" s="120"/>
      <c r="K128" s="120">
        <f>VLOOKUP(CONCATENATE(K$52,"_Qu_","CH"),fpre_reg_dat!$A$2:$CU$4224,CH!$B128,0)</f>
        <v>206.61186327970196</v>
      </c>
      <c r="L128" s="10"/>
      <c r="M128" s="10"/>
      <c r="N128" s="80"/>
      <c r="O128" s="80"/>
      <c r="P128" s="80"/>
      <c r="Q128" s="80"/>
      <c r="R128" s="80"/>
      <c r="S128" s="80"/>
      <c r="T128" s="80"/>
      <c r="U128" s="80"/>
      <c r="V128" s="80"/>
    </row>
    <row r="129" spans="2:104" ht="15" customHeight="1" x14ac:dyDescent="0.2">
      <c r="B129" s="106">
        <f t="shared" si="6"/>
        <v>77</v>
      </c>
      <c r="C129" s="118" t="s">
        <v>3929</v>
      </c>
      <c r="D129" s="119"/>
      <c r="E129" s="115">
        <f>VLOOKUP(CONCATENATE(E$52,"_Qu_","CH"),fpre_reg_dat!$A$2:$CU$4224,CH!$B129,0)</f>
        <v>209.28096238358526</v>
      </c>
      <c r="F129" s="120"/>
      <c r="G129" s="120">
        <f>VLOOKUP(CONCATENATE(G$52,"_Qu_","CH"),fpre_reg_dat!$A$2:$CU$4224,CH!$B129,0)</f>
        <v>213.37212841241774</v>
      </c>
      <c r="H129" s="120"/>
      <c r="I129" s="120">
        <f>VLOOKUP(CONCATENATE(I$52,"_Qu_","CH"),fpre_reg_dat!$A$2:$CU$4224,CH!$B129,0)</f>
        <v>198.19547492746321</v>
      </c>
      <c r="J129" s="120"/>
      <c r="K129" s="120">
        <f>VLOOKUP(CONCATENATE(K$52,"_Qu_","CH"),fpre_reg_dat!$A$2:$CU$4224,CH!$B129,0)</f>
        <v>205.32811237302536</v>
      </c>
      <c r="L129" s="10"/>
      <c r="M129" s="10"/>
      <c r="N129" s="80"/>
      <c r="O129" s="80"/>
      <c r="P129" s="80"/>
      <c r="Q129" s="80"/>
      <c r="R129" s="80"/>
      <c r="S129" s="80"/>
      <c r="T129" s="80"/>
      <c r="U129" s="80"/>
      <c r="V129" s="80"/>
    </row>
    <row r="130" spans="2:104" ht="15" customHeight="1" x14ac:dyDescent="0.2">
      <c r="B130" s="106">
        <f t="shared" si="6"/>
        <v>78</v>
      </c>
      <c r="C130" s="118" t="s">
        <v>3930</v>
      </c>
      <c r="D130" s="119"/>
      <c r="E130" s="115">
        <f>VLOOKUP(CONCATENATE(E$52,"_Qu_","CH"),fpre_reg_dat!$A$2:$CU$4224,CH!$B130,0)</f>
        <v>210.90521852236458</v>
      </c>
      <c r="F130" s="120"/>
      <c r="G130" s="120">
        <f>VLOOKUP(CONCATENATE(G$52,"_Qu_","CH"),fpre_reg_dat!$A$2:$CU$4224,CH!$B130,0)</f>
        <v>215.86940937953639</v>
      </c>
      <c r="H130" s="120"/>
      <c r="I130" s="120">
        <f>VLOOKUP(CONCATENATE(I$52,"_Qu_","CH"),fpre_reg_dat!$A$2:$CU$4224,CH!$B130,0)</f>
        <v>183.67292273608723</v>
      </c>
      <c r="J130" s="120"/>
      <c r="K130" s="120">
        <f>VLOOKUP(CONCATENATE(K$52,"_Qu_","CH"),fpre_reg_dat!$A$2:$CU$4224,CH!$B130,0)</f>
        <v>199.28743572606405</v>
      </c>
      <c r="L130" s="10"/>
      <c r="M130" s="10"/>
      <c r="N130" s="80"/>
      <c r="O130" s="80"/>
      <c r="P130" s="80"/>
      <c r="Q130" s="80"/>
      <c r="R130" s="80"/>
      <c r="S130" s="80"/>
      <c r="T130" s="80"/>
      <c r="U130" s="80"/>
      <c r="V130" s="80"/>
    </row>
    <row r="131" spans="2:104" ht="15" customHeight="1" x14ac:dyDescent="0.2">
      <c r="B131" s="106">
        <f t="shared" si="6"/>
        <v>79</v>
      </c>
      <c r="C131" s="118" t="s">
        <v>3931</v>
      </c>
      <c r="D131" s="119"/>
      <c r="E131" s="115">
        <f>VLOOKUP(CONCATENATE(E$52,"_Qu_","CH"),fpre_reg_dat!$A$2:$CU$4224,CH!$B131,0)</f>
        <v>215.88548519726217</v>
      </c>
      <c r="F131" s="120"/>
      <c r="G131" s="120">
        <f>VLOOKUP(CONCATENATE(G$52,"_Qu_","CH"),fpre_reg_dat!$A$2:$CU$4224,CH!$B131,0)</f>
        <v>218.11303534981937</v>
      </c>
      <c r="H131" s="120"/>
      <c r="I131" s="120">
        <f>VLOOKUP(CONCATENATE(I$52,"_Qu_","CH"),fpre_reg_dat!$A$2:$CU$4224,CH!$B131,0)</f>
        <v>187.47740737028931</v>
      </c>
      <c r="J131" s="120"/>
      <c r="K131" s="120">
        <f>VLOOKUP(CONCATENATE(K$52,"_Qu_","CH"),fpre_reg_dat!$A$2:$CU$4224,CH!$B131,0)</f>
        <v>202.64047109165446</v>
      </c>
      <c r="L131" s="10"/>
      <c r="M131" s="10"/>
      <c r="N131" s="80"/>
      <c r="O131" s="80"/>
      <c r="P131" s="80"/>
      <c r="Q131" s="80"/>
      <c r="R131" s="80"/>
      <c r="S131" s="80"/>
      <c r="T131" s="80"/>
      <c r="U131" s="80"/>
      <c r="V131" s="80"/>
    </row>
    <row r="132" spans="2:104" ht="15" customHeight="1" x14ac:dyDescent="0.2">
      <c r="B132" s="106">
        <f t="shared" si="6"/>
        <v>80</v>
      </c>
      <c r="C132" s="118" t="s">
        <v>3932</v>
      </c>
      <c r="D132" s="119"/>
      <c r="E132" s="115">
        <f>VLOOKUP(CONCATENATE(E$52,"_Qu_","CH"),fpre_reg_dat!$A$2:$CU$4224,CH!$B132,0)</f>
        <v>212.10823769695719</v>
      </c>
      <c r="F132" s="120"/>
      <c r="G132" s="120">
        <f>VLOOKUP(CONCATENATE(G$52,"_Qu_","CH"),fpre_reg_dat!$A$2:$CU$4224,CH!$B132,0)</f>
        <v>215.63777513125396</v>
      </c>
      <c r="H132" s="120"/>
      <c r="I132" s="120">
        <f>VLOOKUP(CONCATENATE(I$52,"_Qu_","CH"),fpre_reg_dat!$A$2:$CU$4224,CH!$B132,0)</f>
        <v>196.84074446836934</v>
      </c>
      <c r="J132" s="120"/>
      <c r="K132" s="120">
        <f>VLOOKUP(CONCATENATE(K$52,"_Qu_","CH"),fpre_reg_dat!$A$2:$CU$4224,CH!$B132,0)</f>
        <v>205.86931451331557</v>
      </c>
      <c r="L132" s="10"/>
      <c r="M132" s="10"/>
      <c r="N132" s="80"/>
      <c r="O132" s="80"/>
      <c r="P132" s="80"/>
      <c r="Q132" s="80"/>
      <c r="R132" s="80"/>
      <c r="S132" s="80"/>
      <c r="T132" s="80"/>
      <c r="U132" s="80"/>
      <c r="V132" s="80"/>
    </row>
    <row r="133" spans="2:104" ht="15" customHeight="1" x14ac:dyDescent="0.2">
      <c r="B133" s="106">
        <f t="shared" si="6"/>
        <v>81</v>
      </c>
      <c r="C133" s="118" t="s">
        <v>3937</v>
      </c>
      <c r="D133" s="119"/>
      <c r="E133" s="115">
        <f>VLOOKUP(CONCATENATE(E$52,"_Qu_","CH"),fpre_reg_dat!$A$2:$CU$4224,CH!$B133,0)</f>
        <v>213.94214635995149</v>
      </c>
      <c r="F133" s="120"/>
      <c r="G133" s="120">
        <f>VLOOKUP(CONCATENATE(G$52,"_Qu_","CH"),fpre_reg_dat!$A$2:$CU$4224,CH!$B133,0)</f>
        <v>216.21505323114815</v>
      </c>
      <c r="H133" s="120"/>
      <c r="I133" s="120">
        <f>VLOOKUP(CONCATENATE(I$52,"_Qu_","CH"),fpre_reg_dat!$A$2:$CU$4224,CH!$B133,0)</f>
        <v>202.21284643220727</v>
      </c>
      <c r="J133" s="120"/>
      <c r="K133" s="120">
        <f>VLOOKUP(CONCATENATE(K$52,"_Qu_","CH"),fpre_reg_dat!$A$2:$CU$4224,CH!$B133,0)</f>
        <v>208.97604725082823</v>
      </c>
      <c r="L133" s="10"/>
      <c r="M133" s="10"/>
      <c r="N133" s="80"/>
      <c r="O133" s="80"/>
      <c r="P133" s="80"/>
      <c r="Q133" s="80"/>
      <c r="R133" s="80"/>
      <c r="S133" s="80"/>
      <c r="T133" s="80"/>
      <c r="U133" s="80"/>
      <c r="V133" s="80"/>
    </row>
    <row r="134" spans="2:104" ht="15" customHeight="1" x14ac:dyDescent="0.2">
      <c r="B134" s="106">
        <f t="shared" si="6"/>
        <v>82</v>
      </c>
      <c r="C134" s="118" t="s">
        <v>3938</v>
      </c>
      <c r="D134" s="119"/>
      <c r="E134" s="115">
        <f>VLOOKUP(CONCATENATE(E$52,"_Qu_","CH"),fpre_reg_dat!$A$2:$CU$4224,CH!$B134,0)</f>
        <v>217.77955846268725</v>
      </c>
      <c r="F134" s="120"/>
      <c r="G134" s="120">
        <f>VLOOKUP(CONCATENATE(G$52,"_Qu_","CH"),fpre_reg_dat!$A$2:$CU$4224,CH!$B134,0)</f>
        <v>222.7204455254971</v>
      </c>
      <c r="H134" s="120"/>
      <c r="I134" s="120">
        <f>VLOOKUP(CONCATENATE(I$52,"_Qu_","CH"),fpre_reg_dat!$A$2:$CU$4224,CH!$B134,0)</f>
        <v>207.69696023894059</v>
      </c>
      <c r="J134" s="120"/>
      <c r="K134" s="120">
        <f>VLOOKUP(CONCATENATE(K$52,"_Qu_","CH"),fpre_reg_dat!$A$2:$CU$4224,CH!$B134,0)</f>
        <v>214.64677385823342</v>
      </c>
      <c r="L134" s="10"/>
      <c r="M134" s="10"/>
      <c r="N134" s="80"/>
      <c r="O134" s="80"/>
      <c r="P134" s="80"/>
      <c r="Q134" s="80"/>
      <c r="R134" s="80"/>
      <c r="S134" s="80"/>
      <c r="T134" s="80"/>
      <c r="U134" s="80"/>
      <c r="V134" s="80"/>
    </row>
    <row r="135" spans="2:104" ht="15" customHeight="1" x14ac:dyDescent="0.2">
      <c r="B135" s="106">
        <f t="shared" si="6"/>
        <v>83</v>
      </c>
      <c r="C135" s="118" t="s">
        <v>3939</v>
      </c>
      <c r="D135" s="119"/>
      <c r="E135" s="115">
        <f>VLOOKUP(CONCATENATE(E$52,"_Qu_","CH"),fpre_reg_dat!$A$2:$CU$4224,CH!$B135,0)</f>
        <v>219.06871461983025</v>
      </c>
      <c r="F135" s="120"/>
      <c r="G135" s="120">
        <f>VLOOKUP(CONCATENATE(G$52,"_Qu_","CH"),fpre_reg_dat!$A$2:$CU$4224,CH!$B135,0)</f>
        <v>223.85218761471083</v>
      </c>
      <c r="H135" s="120"/>
      <c r="I135" s="120">
        <f>VLOOKUP(CONCATENATE(I$52,"_Qu_","CH"),fpre_reg_dat!$A$2:$CU$4224,CH!$B135,0)</f>
        <v>212.84362546068348</v>
      </c>
      <c r="J135" s="120"/>
      <c r="K135" s="120">
        <f>VLOOKUP(CONCATENATE(K$52,"_Qu_","CH"),fpre_reg_dat!$A$2:$CU$4224,CH!$B135,0)</f>
        <v>217.78643450261731</v>
      </c>
      <c r="L135" s="195"/>
      <c r="M135" s="195"/>
      <c r="N135" s="80"/>
      <c r="O135" s="80"/>
      <c r="P135" s="80"/>
      <c r="Q135" s="80"/>
      <c r="R135" s="80"/>
      <c r="S135" s="80"/>
      <c r="T135" s="80"/>
      <c r="U135" s="80"/>
      <c r="V135" s="80"/>
      <c r="Y135" s="195"/>
      <c r="Z135" s="195"/>
      <c r="AA135" s="195"/>
      <c r="AB135" s="195"/>
      <c r="AC135" s="195"/>
      <c r="AD135" s="195"/>
      <c r="AE135" s="195"/>
      <c r="AF135" s="195"/>
      <c r="AG135" s="195"/>
      <c r="AH135" s="195"/>
      <c r="AI135" s="195"/>
      <c r="AJ135" s="195"/>
      <c r="AK135" s="195"/>
      <c r="AL135" s="195"/>
      <c r="AM135" s="195"/>
      <c r="AN135" s="195"/>
      <c r="AO135" s="195"/>
      <c r="AP135" s="195"/>
      <c r="AQ135" s="195"/>
      <c r="AR135" s="195"/>
      <c r="AS135" s="195"/>
      <c r="AT135" s="195"/>
      <c r="AU135" s="195"/>
      <c r="AV135" s="195"/>
      <c r="AW135" s="195"/>
      <c r="AX135" s="195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195"/>
      <c r="BQ135" s="195"/>
      <c r="BR135" s="195"/>
      <c r="BS135" s="195"/>
      <c r="BT135" s="195"/>
      <c r="BU135" s="195"/>
      <c r="BV135" s="195"/>
      <c r="BW135" s="195"/>
      <c r="BX135" s="195"/>
      <c r="BY135" s="195"/>
      <c r="BZ135" s="195"/>
      <c r="CA135" s="195"/>
      <c r="CB135" s="195"/>
      <c r="CC135" s="195"/>
      <c r="CD135" s="195"/>
      <c r="CE135" s="195"/>
      <c r="CF135" s="195"/>
      <c r="CG135" s="195"/>
      <c r="CH135" s="195"/>
      <c r="CI135" s="195"/>
      <c r="CJ135" s="195"/>
      <c r="CK135" s="195"/>
      <c r="CL135" s="195"/>
      <c r="CM135" s="195"/>
      <c r="CN135" s="195"/>
      <c r="CO135" s="195"/>
      <c r="CP135" s="195"/>
      <c r="CQ135" s="195"/>
      <c r="CR135" s="195"/>
      <c r="CS135" s="195"/>
      <c r="CT135" s="195"/>
      <c r="CU135" s="195"/>
      <c r="CV135" s="195"/>
      <c r="CW135" s="195"/>
      <c r="CX135" s="195"/>
      <c r="CY135" s="195"/>
      <c r="CZ135" s="195"/>
    </row>
    <row r="136" spans="2:104" ht="15" customHeight="1" x14ac:dyDescent="0.2">
      <c r="B136" s="106">
        <f t="shared" si="6"/>
        <v>84</v>
      </c>
      <c r="C136" s="118" t="s">
        <v>4009</v>
      </c>
      <c r="D136" s="119"/>
      <c r="E136" s="115">
        <f>VLOOKUP(CONCATENATE(E$52,"_Qu_","CH"),fpre_reg_dat!$A$2:$CU$4224,CH!$B136,0)</f>
        <v>217.18245451090991</v>
      </c>
      <c r="F136" s="120"/>
      <c r="G136" s="120">
        <f>VLOOKUP(CONCATENATE(G$52,"_Qu_","CH"),fpre_reg_dat!$A$2:$CU$4224,CH!$B136,0)</f>
        <v>221.87081080405923</v>
      </c>
      <c r="H136" s="120"/>
      <c r="I136" s="120">
        <f>VLOOKUP(CONCATENATE(I$52,"_Qu_","CH"),fpre_reg_dat!$A$2:$CU$4224,CH!$B136,0)</f>
        <v>223.56500135235567</v>
      </c>
      <c r="J136" s="120"/>
      <c r="K136" s="120">
        <f>VLOOKUP(CONCATENATE(K$52,"_Qu_","CH"),fpre_reg_dat!$A$2:$CU$4224,CH!$B136,0)</f>
        <v>222.10894642391946</v>
      </c>
      <c r="L136" s="195"/>
      <c r="M136" s="195"/>
      <c r="N136" s="80"/>
      <c r="O136" s="80"/>
      <c r="P136" s="80"/>
      <c r="Q136" s="80"/>
      <c r="R136" s="80"/>
      <c r="S136" s="80"/>
      <c r="T136" s="80"/>
      <c r="U136" s="80"/>
      <c r="V136" s="80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2:104" ht="15" customHeight="1" x14ac:dyDescent="0.2">
      <c r="B137" s="106">
        <f t="shared" si="6"/>
        <v>85</v>
      </c>
      <c r="C137" s="118" t="s">
        <v>4010</v>
      </c>
      <c r="D137" s="119"/>
      <c r="E137" s="115">
        <f>VLOOKUP(CONCATENATE(E$52,"_Qu_","CH"),fpre_reg_dat!$A$2:$CU$4224,CH!$B137,0)</f>
        <v>218.67952992555098</v>
      </c>
      <c r="F137" s="120"/>
      <c r="G137" s="120">
        <f>VLOOKUP(CONCATENATE(G$52,"_Qu_","CH"),fpre_reg_dat!$A$2:$CU$4224,CH!$B137,0)</f>
        <v>223.19653445838762</v>
      </c>
      <c r="H137" s="120"/>
      <c r="I137" s="120">
        <f>VLOOKUP(CONCATENATE(I$52,"_Qu_","CH"),fpre_reg_dat!$A$2:$CU$4224,CH!$B137,0)</f>
        <v>231.91857279774354</v>
      </c>
      <c r="J137" s="120"/>
      <c r="K137" s="120">
        <f>VLOOKUP(CONCATENATE(K$52,"_Qu_","CH"),fpre_reg_dat!$A$2:$CU$4224,CH!$B137,0)</f>
        <v>226.93665385178292</v>
      </c>
      <c r="L137" s="195"/>
      <c r="M137" s="195"/>
      <c r="N137" s="80"/>
      <c r="O137" s="80"/>
      <c r="P137" s="80"/>
      <c r="Q137" s="80"/>
      <c r="R137" s="80"/>
      <c r="S137" s="80"/>
      <c r="T137" s="80"/>
      <c r="U137" s="80"/>
      <c r="V137" s="80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2:104" ht="15" customHeight="1" x14ac:dyDescent="0.2">
      <c r="B138" s="106">
        <f t="shared" si="6"/>
        <v>86</v>
      </c>
      <c r="C138" s="118" t="s">
        <v>4011</v>
      </c>
      <c r="D138" s="119"/>
      <c r="E138" s="115">
        <f>VLOOKUP(CONCATENATE(E$52,"_Qu_","CH"),fpre_reg_dat!$A$2:$CU$4224,CH!$B138,0)</f>
        <v>221.5664921525215</v>
      </c>
      <c r="F138" s="120"/>
      <c r="G138" s="120">
        <f>VLOOKUP(CONCATENATE(G$52,"_Qu_","CH"),fpre_reg_dat!$A$2:$CU$4224,CH!$B138,0)</f>
        <v>228.74097554391238</v>
      </c>
      <c r="H138" s="120"/>
      <c r="I138" s="120">
        <f>VLOOKUP(CONCATENATE(I$52,"_Qu_","CH"),fpre_reg_dat!$A$2:$CU$4224,CH!$B138,0)</f>
        <v>226.71537021106789</v>
      </c>
      <c r="J138" s="120"/>
      <c r="K138" s="120">
        <f>VLOOKUP(CONCATENATE(K$52,"_Qu_","CH"),fpre_reg_dat!$A$2:$CU$4224,CH!$B138,0)</f>
        <v>226.83012844597678</v>
      </c>
      <c r="L138" s="10"/>
      <c r="M138" s="10"/>
      <c r="N138" s="80"/>
      <c r="O138" s="80"/>
      <c r="P138" s="80"/>
      <c r="Q138" s="80"/>
      <c r="R138" s="80"/>
      <c r="S138" s="80"/>
      <c r="T138" s="80"/>
      <c r="U138" s="80"/>
      <c r="V138" s="80"/>
    </row>
    <row r="139" spans="2:104" ht="6.75" customHeight="1" x14ac:dyDescent="0.2">
      <c r="B139" s="106"/>
      <c r="C139" s="118"/>
      <c r="D139" s="119"/>
      <c r="E139" s="115"/>
      <c r="F139" s="115"/>
      <c r="G139" s="115"/>
      <c r="H139" s="115"/>
      <c r="I139" s="115"/>
      <c r="J139" s="115"/>
      <c r="K139" s="115"/>
      <c r="L139" s="22"/>
      <c r="M139" s="22"/>
      <c r="N139" s="10"/>
      <c r="O139" s="10"/>
      <c r="P139" s="10"/>
      <c r="Q139" s="10"/>
      <c r="R139" s="10"/>
      <c r="S139" s="10"/>
      <c r="T139" s="10"/>
      <c r="U139" s="10"/>
    </row>
    <row r="140" spans="2:104" ht="15" customHeight="1" x14ac:dyDescent="0.2">
      <c r="B140" s="87"/>
      <c r="C140" s="224" t="str">
        <f>C137&amp;" - "&amp;C138</f>
        <v>2020:1 - 2020:2</v>
      </c>
      <c r="D140" s="224"/>
      <c r="E140" s="114">
        <f>E138/E137-1</f>
        <v>1.3201794552756718E-2</v>
      </c>
      <c r="F140" s="115"/>
      <c r="G140" s="114">
        <f>G138/G137-1</f>
        <v>2.4841071564928097E-2</v>
      </c>
      <c r="H140" s="115"/>
      <c r="I140" s="114">
        <f>I138/I137-1</f>
        <v>-2.243547174297833E-2</v>
      </c>
      <c r="J140" s="114"/>
      <c r="K140" s="114">
        <f>K138/K137-1</f>
        <v>-4.6940590688238082E-4</v>
      </c>
      <c r="L140" s="22"/>
      <c r="M140" s="22"/>
      <c r="N140" s="10"/>
      <c r="O140" s="10"/>
      <c r="P140" s="10"/>
      <c r="Q140" s="10"/>
      <c r="R140" s="10"/>
      <c r="S140" s="10"/>
      <c r="T140" s="10"/>
      <c r="U140" s="10"/>
    </row>
    <row r="141" spans="2:104" ht="15" customHeight="1" x14ac:dyDescent="0.2">
      <c r="B141" s="87"/>
      <c r="C141" s="224" t="str">
        <f>C134&amp;" - "&amp;C138</f>
        <v>2019:2 - 2020:2</v>
      </c>
      <c r="D141" s="224"/>
      <c r="E141" s="125">
        <f>E138/E134-1</f>
        <v>1.7388839046999394E-2</v>
      </c>
      <c r="F141" s="113"/>
      <c r="G141" s="125">
        <f>G138/G134-1</f>
        <v>2.7031779701276015E-2</v>
      </c>
      <c r="H141" s="113"/>
      <c r="I141" s="125">
        <f>I138/I134-1</f>
        <v>9.1568070857888317E-2</v>
      </c>
      <c r="J141" s="125"/>
      <c r="K141" s="125">
        <f>K138/K134-1</f>
        <v>5.6760017254161133E-2</v>
      </c>
      <c r="L141" s="22"/>
      <c r="M141" s="22"/>
      <c r="N141" s="10"/>
      <c r="O141" s="10"/>
      <c r="P141" s="10"/>
      <c r="Q141" s="10"/>
      <c r="R141" s="10"/>
      <c r="S141" s="10"/>
      <c r="T141" s="10"/>
      <c r="U141" s="10"/>
    </row>
    <row r="142" spans="2:104" ht="4.5" customHeight="1" x14ac:dyDescent="0.2">
      <c r="B142" s="87"/>
      <c r="C142" s="91"/>
      <c r="D142" s="91"/>
      <c r="E142" s="92"/>
      <c r="F142" s="89"/>
      <c r="G142" s="92"/>
      <c r="H142" s="89"/>
      <c r="I142" s="92"/>
      <c r="J142" s="92"/>
      <c r="K142" s="92"/>
      <c r="L142" s="22"/>
      <c r="M142" s="91"/>
      <c r="N142" s="91"/>
      <c r="O142" s="92"/>
      <c r="P142" s="89"/>
      <c r="Q142" s="92"/>
      <c r="R142" s="89"/>
      <c r="S142" s="92"/>
      <c r="T142" s="92"/>
      <c r="U142" s="92"/>
      <c r="V142" s="186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</row>
    <row r="143" spans="2:104" x14ac:dyDescent="0.2">
      <c r="B143" s="87"/>
      <c r="C143" s="225" t="str">
        <f>+M95</f>
        <v>Quelle: Transaktionspreisindizes Fahrländer Partner.</v>
      </c>
      <c r="D143" s="225"/>
      <c r="E143" s="225"/>
      <c r="F143" s="225"/>
      <c r="G143" s="225"/>
      <c r="H143" s="225"/>
      <c r="I143" s="225"/>
      <c r="J143" s="225"/>
      <c r="K143" s="225"/>
      <c r="L143" s="22"/>
      <c r="M143" s="22"/>
      <c r="N143" s="186"/>
      <c r="O143" s="186"/>
      <c r="P143" s="186"/>
      <c r="Q143" s="186"/>
      <c r="R143" s="186"/>
      <c r="S143" s="186"/>
      <c r="T143" s="186"/>
      <c r="U143" s="186"/>
      <c r="V143" s="186"/>
    </row>
    <row r="144" spans="2:104" x14ac:dyDescent="0.2">
      <c r="C144" s="186"/>
      <c r="D144" s="186"/>
      <c r="E144" s="186"/>
      <c r="F144" s="186"/>
      <c r="G144" s="186"/>
      <c r="H144" s="186"/>
      <c r="I144" s="186"/>
      <c r="J144" s="186"/>
      <c r="K144" s="186"/>
      <c r="L144" s="10"/>
      <c r="M144" s="10"/>
      <c r="N144" s="10"/>
      <c r="O144" s="80"/>
      <c r="P144" s="10"/>
      <c r="Q144" s="10"/>
      <c r="R144" s="80"/>
      <c r="S144" s="80"/>
      <c r="T144" s="80"/>
      <c r="U144" s="80"/>
      <c r="V144" s="80"/>
    </row>
    <row r="145" spans="1:24" ht="30" customHeight="1" x14ac:dyDescent="0.2">
      <c r="C145" s="219"/>
      <c r="D145" s="219"/>
      <c r="E145" s="219"/>
      <c r="F145" s="219"/>
      <c r="G145" s="219"/>
      <c r="H145" s="219"/>
      <c r="I145" s="219"/>
      <c r="J145" s="219"/>
      <c r="K145" s="219"/>
      <c r="L145" s="10"/>
      <c r="M145" s="10"/>
      <c r="N145" s="10"/>
      <c r="O145" s="10"/>
      <c r="P145" s="10"/>
      <c r="Q145" s="10"/>
      <c r="R145" s="10"/>
      <c r="S145" s="10"/>
      <c r="T145" s="10"/>
      <c r="U145" s="10"/>
    </row>
    <row r="146" spans="1:24" ht="4.5" customHeight="1" x14ac:dyDescent="0.2"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</row>
    <row r="147" spans="1:24" ht="9.9499999999999993" customHeight="1" x14ac:dyDescent="0.2">
      <c r="B147" s="11"/>
      <c r="C147" s="208" t="s">
        <v>56</v>
      </c>
      <c r="D147" s="208"/>
      <c r="E147" s="208"/>
      <c r="F147" s="208" t="str">
        <f>te!A12</f>
        <v>Transaktionspreis- und Baulandindizes für Wohneigentum</v>
      </c>
      <c r="G147" s="208"/>
      <c r="H147" s="208"/>
      <c r="I147" s="208"/>
      <c r="J147" s="208"/>
      <c r="K147" s="208"/>
      <c r="L147" s="10"/>
      <c r="M147" s="10"/>
      <c r="N147" s="10"/>
      <c r="O147" s="10"/>
      <c r="P147" s="10"/>
      <c r="Q147" s="10"/>
      <c r="R147" s="10"/>
      <c r="S147" s="10"/>
      <c r="T147" s="10"/>
      <c r="U147" s="148" t="str">
        <f>hi!$G$5</f>
        <v>2. Quartal 2020</v>
      </c>
    </row>
    <row r="148" spans="1:24" s="11" customFormat="1" ht="9.9499999999999993" customHeight="1" x14ac:dyDescent="0.2">
      <c r="A148" s="84"/>
      <c r="C148" s="208" t="s">
        <v>0</v>
      </c>
      <c r="D148" s="208"/>
      <c r="E148" s="208"/>
      <c r="W148" s="84"/>
      <c r="X148" s="13"/>
    </row>
    <row r="149" spans="1:24" s="10" customFormat="1" ht="8.1" customHeight="1" x14ac:dyDescent="0.2">
      <c r="A149" s="13"/>
      <c r="W149" s="13"/>
      <c r="X149" s="13"/>
    </row>
    <row r="150" spans="1:2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2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2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2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2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24" s="10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24" s="10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24" s="10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24" s="10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24" s="10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24" x14ac:dyDescent="0.2"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</row>
  </sheetData>
  <sheetProtection sheet="1" scenarios="1"/>
  <mergeCells count="42">
    <mergeCell ref="C147:E147"/>
    <mergeCell ref="C148:E148"/>
    <mergeCell ref="C53:K53"/>
    <mergeCell ref="C54:K54"/>
    <mergeCell ref="E55:I55"/>
    <mergeCell ref="C140:D140"/>
    <mergeCell ref="C141:D141"/>
    <mergeCell ref="C143:K143"/>
    <mergeCell ref="D56:E56"/>
    <mergeCell ref="J56:K56"/>
    <mergeCell ref="F147:K147"/>
    <mergeCell ref="E36:I36"/>
    <mergeCell ref="O36:S36"/>
    <mergeCell ref="M38:N38"/>
    <mergeCell ref="M39:N39"/>
    <mergeCell ref="M41:U41"/>
    <mergeCell ref="M42:U42"/>
    <mergeCell ref="C43:K43"/>
    <mergeCell ref="C145:K145"/>
    <mergeCell ref="C38:D38"/>
    <mergeCell ref="C41:K41"/>
    <mergeCell ref="C39:D39"/>
    <mergeCell ref="T45:U45"/>
    <mergeCell ref="C45:E45"/>
    <mergeCell ref="C46:E46"/>
    <mergeCell ref="F45:J45"/>
    <mergeCell ref="C11:K11"/>
    <mergeCell ref="C13:K13"/>
    <mergeCell ref="M11:U11"/>
    <mergeCell ref="M13:U13"/>
    <mergeCell ref="M95:U95"/>
    <mergeCell ref="C33:H33"/>
    <mergeCell ref="M33:R33"/>
    <mergeCell ref="M54:U54"/>
    <mergeCell ref="O55:S55"/>
    <mergeCell ref="N56:O56"/>
    <mergeCell ref="P56:Q56"/>
    <mergeCell ref="R56:S56"/>
    <mergeCell ref="T56:U56"/>
    <mergeCell ref="M53:U53"/>
    <mergeCell ref="F56:G56"/>
    <mergeCell ref="H56:I56"/>
  </mergeCells>
  <conditionalFormatting sqref="E139:K141">
    <cfRule type="expression" dxfId="885" priority="206" stopIfTrue="1">
      <formula>#N/A</formula>
    </cfRule>
  </conditionalFormatting>
  <conditionalFormatting sqref="E139:K141">
    <cfRule type="containsErrors" dxfId="884" priority="205">
      <formula>ISERROR(E139)</formula>
    </cfRule>
  </conditionalFormatting>
  <conditionalFormatting sqref="E139:K141">
    <cfRule type="expression" dxfId="883" priority="204" stopIfTrue="1">
      <formula>#N/A</formula>
    </cfRule>
  </conditionalFormatting>
  <conditionalFormatting sqref="E139:K141">
    <cfRule type="containsErrors" dxfId="882" priority="203">
      <formula>ISERROR(E139)</formula>
    </cfRule>
  </conditionalFormatting>
  <conditionalFormatting sqref="E57:E138">
    <cfRule type="expression" dxfId="881" priority="202" stopIfTrue="1">
      <formula>#N/A</formula>
    </cfRule>
  </conditionalFormatting>
  <conditionalFormatting sqref="E57:E138">
    <cfRule type="containsErrors" dxfId="880" priority="201">
      <formula>ISERROR(E57)</formula>
    </cfRule>
  </conditionalFormatting>
  <conditionalFormatting sqref="E57:E138">
    <cfRule type="expression" dxfId="879" priority="200" stopIfTrue="1">
      <formula>#N/A</formula>
    </cfRule>
  </conditionalFormatting>
  <conditionalFormatting sqref="E57:E138">
    <cfRule type="containsErrors" dxfId="878" priority="199">
      <formula>ISERROR(E57)</formula>
    </cfRule>
  </conditionalFormatting>
  <conditionalFormatting sqref="E116">
    <cfRule type="expression" dxfId="877" priority="182" stopIfTrue="1">
      <formula>#N/A</formula>
    </cfRule>
  </conditionalFormatting>
  <conditionalFormatting sqref="E116">
    <cfRule type="containsErrors" dxfId="876" priority="181">
      <formula>ISERROR(E116)</formula>
    </cfRule>
  </conditionalFormatting>
  <conditionalFormatting sqref="N172">
    <cfRule type="expression" priority="191">
      <formula>"istzahl($D$10)"</formula>
    </cfRule>
  </conditionalFormatting>
  <conditionalFormatting sqref="E115">
    <cfRule type="expression" dxfId="875" priority="190" stopIfTrue="1">
      <formula>#N/A</formula>
    </cfRule>
  </conditionalFormatting>
  <conditionalFormatting sqref="E115">
    <cfRule type="containsErrors" dxfId="874" priority="189">
      <formula>ISERROR(E115)</formula>
    </cfRule>
  </conditionalFormatting>
  <conditionalFormatting sqref="E115">
    <cfRule type="expression" dxfId="873" priority="188" stopIfTrue="1">
      <formula>#N/A</formula>
    </cfRule>
  </conditionalFormatting>
  <conditionalFormatting sqref="E115">
    <cfRule type="containsErrors" dxfId="872" priority="187">
      <formula>ISERROR(E115)</formula>
    </cfRule>
  </conditionalFormatting>
  <conditionalFormatting sqref="E118">
    <cfRule type="expression" dxfId="871" priority="174" stopIfTrue="1">
      <formula>#N/A</formula>
    </cfRule>
  </conditionalFormatting>
  <conditionalFormatting sqref="E118">
    <cfRule type="containsErrors" dxfId="870" priority="173">
      <formula>ISERROR(E118)</formula>
    </cfRule>
  </conditionalFormatting>
  <conditionalFormatting sqref="E118">
    <cfRule type="expression" dxfId="869" priority="172" stopIfTrue="1">
      <formula>#N/A</formula>
    </cfRule>
  </conditionalFormatting>
  <conditionalFormatting sqref="E118">
    <cfRule type="containsErrors" dxfId="868" priority="171">
      <formula>ISERROR(E118)</formula>
    </cfRule>
  </conditionalFormatting>
  <conditionalFormatting sqref="E116">
    <cfRule type="expression" dxfId="867" priority="180" stopIfTrue="1">
      <formula>#N/A</formula>
    </cfRule>
  </conditionalFormatting>
  <conditionalFormatting sqref="E116">
    <cfRule type="containsErrors" dxfId="866" priority="179">
      <formula>ISERROR(E116)</formula>
    </cfRule>
  </conditionalFormatting>
  <conditionalFormatting sqref="E117">
    <cfRule type="expression" dxfId="865" priority="178" stopIfTrue="1">
      <formula>#N/A</formula>
    </cfRule>
  </conditionalFormatting>
  <conditionalFormatting sqref="E117">
    <cfRule type="containsErrors" dxfId="864" priority="177">
      <formula>ISERROR(E117)</formula>
    </cfRule>
  </conditionalFormatting>
  <conditionalFormatting sqref="E117">
    <cfRule type="expression" dxfId="863" priority="176" stopIfTrue="1">
      <formula>#N/A</formula>
    </cfRule>
  </conditionalFormatting>
  <conditionalFormatting sqref="E117">
    <cfRule type="containsErrors" dxfId="862" priority="175">
      <formula>ISERROR(E117)</formula>
    </cfRule>
  </conditionalFormatting>
  <conditionalFormatting sqref="E119">
    <cfRule type="expression" dxfId="861" priority="170" stopIfTrue="1">
      <formula>#N/A</formula>
    </cfRule>
  </conditionalFormatting>
  <conditionalFormatting sqref="E119">
    <cfRule type="containsErrors" dxfId="860" priority="169">
      <formula>ISERROR(E119)</formula>
    </cfRule>
  </conditionalFormatting>
  <conditionalFormatting sqref="E119">
    <cfRule type="expression" dxfId="859" priority="168" stopIfTrue="1">
      <formula>#N/A</formula>
    </cfRule>
  </conditionalFormatting>
  <conditionalFormatting sqref="E119">
    <cfRule type="containsErrors" dxfId="858" priority="167">
      <formula>ISERROR(E119)</formula>
    </cfRule>
  </conditionalFormatting>
  <conditionalFormatting sqref="E122">
    <cfRule type="expression" dxfId="857" priority="154" stopIfTrue="1">
      <formula>#N/A</formula>
    </cfRule>
  </conditionalFormatting>
  <conditionalFormatting sqref="E122">
    <cfRule type="containsErrors" dxfId="856" priority="153">
      <formula>ISERROR(E122)</formula>
    </cfRule>
  </conditionalFormatting>
  <conditionalFormatting sqref="E122">
    <cfRule type="expression" dxfId="855" priority="152" stopIfTrue="1">
      <formula>#N/A</formula>
    </cfRule>
  </conditionalFormatting>
  <conditionalFormatting sqref="E122">
    <cfRule type="containsErrors" dxfId="854" priority="151">
      <formula>ISERROR(E122)</formula>
    </cfRule>
  </conditionalFormatting>
  <conditionalFormatting sqref="E120">
    <cfRule type="expression" dxfId="853" priority="162" stopIfTrue="1">
      <formula>#N/A</formula>
    </cfRule>
  </conditionalFormatting>
  <conditionalFormatting sqref="E120">
    <cfRule type="containsErrors" dxfId="852" priority="161">
      <formula>ISERROR(E120)</formula>
    </cfRule>
  </conditionalFormatting>
  <conditionalFormatting sqref="E120">
    <cfRule type="expression" dxfId="851" priority="160" stopIfTrue="1">
      <formula>#N/A</formula>
    </cfRule>
  </conditionalFormatting>
  <conditionalFormatting sqref="E120">
    <cfRule type="containsErrors" dxfId="850" priority="159">
      <formula>ISERROR(E120)</formula>
    </cfRule>
  </conditionalFormatting>
  <conditionalFormatting sqref="E121">
    <cfRule type="expression" dxfId="849" priority="158" stopIfTrue="1">
      <formula>#N/A</formula>
    </cfRule>
  </conditionalFormatting>
  <conditionalFormatting sqref="E121">
    <cfRule type="containsErrors" dxfId="848" priority="157">
      <formula>ISERROR(E121)</formula>
    </cfRule>
  </conditionalFormatting>
  <conditionalFormatting sqref="E121">
    <cfRule type="expression" dxfId="847" priority="156" stopIfTrue="1">
      <formula>#N/A</formula>
    </cfRule>
  </conditionalFormatting>
  <conditionalFormatting sqref="E121">
    <cfRule type="containsErrors" dxfId="846" priority="155">
      <formula>ISERROR(E121)</formula>
    </cfRule>
  </conditionalFormatting>
  <conditionalFormatting sqref="E123">
    <cfRule type="expression" dxfId="845" priority="150" stopIfTrue="1">
      <formula>#N/A</formula>
    </cfRule>
  </conditionalFormatting>
  <conditionalFormatting sqref="E123">
    <cfRule type="containsErrors" dxfId="844" priority="149">
      <formula>ISERROR(E123)</formula>
    </cfRule>
  </conditionalFormatting>
  <conditionalFormatting sqref="E123">
    <cfRule type="expression" dxfId="843" priority="148" stopIfTrue="1">
      <formula>#N/A</formula>
    </cfRule>
  </conditionalFormatting>
  <conditionalFormatting sqref="E123">
    <cfRule type="containsErrors" dxfId="842" priority="147">
      <formula>ISERROR(E123)</formula>
    </cfRule>
  </conditionalFormatting>
  <conditionalFormatting sqref="E126">
    <cfRule type="expression" dxfId="841" priority="134" stopIfTrue="1">
      <formula>#N/A</formula>
    </cfRule>
  </conditionalFormatting>
  <conditionalFormatting sqref="E126">
    <cfRule type="containsErrors" dxfId="840" priority="133">
      <formula>ISERROR(E126)</formula>
    </cfRule>
  </conditionalFormatting>
  <conditionalFormatting sqref="E126">
    <cfRule type="expression" dxfId="839" priority="132" stopIfTrue="1">
      <formula>#N/A</formula>
    </cfRule>
  </conditionalFormatting>
  <conditionalFormatting sqref="E126">
    <cfRule type="containsErrors" dxfId="838" priority="131">
      <formula>ISERROR(E126)</formula>
    </cfRule>
  </conditionalFormatting>
  <conditionalFormatting sqref="E124">
    <cfRule type="expression" dxfId="837" priority="142" stopIfTrue="1">
      <formula>#N/A</formula>
    </cfRule>
  </conditionalFormatting>
  <conditionalFormatting sqref="E124">
    <cfRule type="containsErrors" dxfId="836" priority="141">
      <formula>ISERROR(E124)</formula>
    </cfRule>
  </conditionalFormatting>
  <conditionalFormatting sqref="E124">
    <cfRule type="expression" dxfId="835" priority="140" stopIfTrue="1">
      <formula>#N/A</formula>
    </cfRule>
  </conditionalFormatting>
  <conditionalFormatting sqref="E124">
    <cfRule type="containsErrors" dxfId="834" priority="139">
      <formula>ISERROR(E124)</formula>
    </cfRule>
  </conditionalFormatting>
  <conditionalFormatting sqref="E125">
    <cfRule type="expression" dxfId="833" priority="138" stopIfTrue="1">
      <formula>#N/A</formula>
    </cfRule>
  </conditionalFormatting>
  <conditionalFormatting sqref="E125">
    <cfRule type="containsErrors" dxfId="832" priority="137">
      <formula>ISERROR(E125)</formula>
    </cfRule>
  </conditionalFormatting>
  <conditionalFormatting sqref="E125">
    <cfRule type="expression" dxfId="831" priority="136" stopIfTrue="1">
      <formula>#N/A</formula>
    </cfRule>
  </conditionalFormatting>
  <conditionalFormatting sqref="E125">
    <cfRule type="containsErrors" dxfId="830" priority="135">
      <formula>ISERROR(E125)</formula>
    </cfRule>
  </conditionalFormatting>
  <conditionalFormatting sqref="E127">
    <cfRule type="expression" dxfId="829" priority="130" stopIfTrue="1">
      <formula>#N/A</formula>
    </cfRule>
  </conditionalFormatting>
  <conditionalFormatting sqref="E127">
    <cfRule type="containsErrors" dxfId="828" priority="129">
      <formula>ISERROR(E127)</formula>
    </cfRule>
  </conditionalFormatting>
  <conditionalFormatting sqref="E127">
    <cfRule type="expression" dxfId="827" priority="128" stopIfTrue="1">
      <formula>#N/A</formula>
    </cfRule>
  </conditionalFormatting>
  <conditionalFormatting sqref="E127">
    <cfRule type="containsErrors" dxfId="826" priority="127">
      <formula>ISERROR(E127)</formula>
    </cfRule>
  </conditionalFormatting>
  <conditionalFormatting sqref="E130">
    <cfRule type="expression" dxfId="825" priority="114" stopIfTrue="1">
      <formula>#N/A</formula>
    </cfRule>
  </conditionalFormatting>
  <conditionalFormatting sqref="E130">
    <cfRule type="containsErrors" dxfId="824" priority="113">
      <formula>ISERROR(E130)</formula>
    </cfRule>
  </conditionalFormatting>
  <conditionalFormatting sqref="E130">
    <cfRule type="expression" dxfId="823" priority="112" stopIfTrue="1">
      <formula>#N/A</formula>
    </cfRule>
  </conditionalFormatting>
  <conditionalFormatting sqref="E130">
    <cfRule type="containsErrors" dxfId="822" priority="111">
      <formula>ISERROR(E130)</formula>
    </cfRule>
  </conditionalFormatting>
  <conditionalFormatting sqref="E128">
    <cfRule type="expression" dxfId="821" priority="122" stopIfTrue="1">
      <formula>#N/A</formula>
    </cfRule>
  </conditionalFormatting>
  <conditionalFormatting sqref="E128">
    <cfRule type="containsErrors" dxfId="820" priority="121">
      <formula>ISERROR(E128)</formula>
    </cfRule>
  </conditionalFormatting>
  <conditionalFormatting sqref="E128">
    <cfRule type="expression" dxfId="819" priority="120" stopIfTrue="1">
      <formula>#N/A</formula>
    </cfRule>
  </conditionalFormatting>
  <conditionalFormatting sqref="E128">
    <cfRule type="containsErrors" dxfId="818" priority="119">
      <formula>ISERROR(E128)</formula>
    </cfRule>
  </conditionalFormatting>
  <conditionalFormatting sqref="E129">
    <cfRule type="expression" dxfId="817" priority="118" stopIfTrue="1">
      <formula>#N/A</formula>
    </cfRule>
  </conditionalFormatting>
  <conditionalFormatting sqref="E129">
    <cfRule type="containsErrors" dxfId="816" priority="117">
      <formula>ISERROR(E129)</formula>
    </cfRule>
  </conditionalFormatting>
  <conditionalFormatting sqref="E129">
    <cfRule type="expression" dxfId="815" priority="116" stopIfTrue="1">
      <formula>#N/A</formula>
    </cfRule>
  </conditionalFormatting>
  <conditionalFormatting sqref="E129">
    <cfRule type="containsErrors" dxfId="814" priority="115">
      <formula>ISERROR(E129)</formula>
    </cfRule>
  </conditionalFormatting>
  <conditionalFormatting sqref="E131">
    <cfRule type="expression" dxfId="813" priority="110" stopIfTrue="1">
      <formula>#N/A</formula>
    </cfRule>
  </conditionalFormatting>
  <conditionalFormatting sqref="E131">
    <cfRule type="containsErrors" dxfId="812" priority="109">
      <formula>ISERROR(E131)</formula>
    </cfRule>
  </conditionalFormatting>
  <conditionalFormatting sqref="E131">
    <cfRule type="expression" dxfId="811" priority="108" stopIfTrue="1">
      <formula>#N/A</formula>
    </cfRule>
  </conditionalFormatting>
  <conditionalFormatting sqref="E131">
    <cfRule type="containsErrors" dxfId="810" priority="107">
      <formula>ISERROR(E131)</formula>
    </cfRule>
  </conditionalFormatting>
  <conditionalFormatting sqref="E134:E138">
    <cfRule type="expression" dxfId="809" priority="94" stopIfTrue="1">
      <formula>#N/A</formula>
    </cfRule>
  </conditionalFormatting>
  <conditionalFormatting sqref="E134:E138">
    <cfRule type="containsErrors" dxfId="808" priority="93">
      <formula>ISERROR(E134)</formula>
    </cfRule>
  </conditionalFormatting>
  <conditionalFormatting sqref="E134:E138">
    <cfRule type="expression" dxfId="807" priority="92" stopIfTrue="1">
      <formula>#N/A</formula>
    </cfRule>
  </conditionalFormatting>
  <conditionalFormatting sqref="E134:E138">
    <cfRule type="containsErrors" dxfId="806" priority="91">
      <formula>ISERROR(E134)</formula>
    </cfRule>
  </conditionalFormatting>
  <conditionalFormatting sqref="E132">
    <cfRule type="expression" dxfId="805" priority="102" stopIfTrue="1">
      <formula>#N/A</formula>
    </cfRule>
  </conditionalFormatting>
  <conditionalFormatting sqref="E132">
    <cfRule type="containsErrors" dxfId="804" priority="101">
      <formula>ISERROR(E132)</formula>
    </cfRule>
  </conditionalFormatting>
  <conditionalFormatting sqref="E132">
    <cfRule type="expression" dxfId="803" priority="100" stopIfTrue="1">
      <formula>#N/A</formula>
    </cfRule>
  </conditionalFormatting>
  <conditionalFormatting sqref="E132">
    <cfRule type="containsErrors" dxfId="802" priority="99">
      <formula>ISERROR(E132)</formula>
    </cfRule>
  </conditionalFormatting>
  <conditionalFormatting sqref="E133">
    <cfRule type="expression" dxfId="801" priority="98" stopIfTrue="1">
      <formula>#N/A</formula>
    </cfRule>
  </conditionalFormatting>
  <conditionalFormatting sqref="E133">
    <cfRule type="containsErrors" dxfId="800" priority="97">
      <formula>ISERROR(E133)</formula>
    </cfRule>
  </conditionalFormatting>
  <conditionalFormatting sqref="E133">
    <cfRule type="expression" dxfId="799" priority="96" stopIfTrue="1">
      <formula>#N/A</formula>
    </cfRule>
  </conditionalFormatting>
  <conditionalFormatting sqref="E133">
    <cfRule type="containsErrors" dxfId="798" priority="95">
      <formula>ISERROR(E133)</formula>
    </cfRule>
  </conditionalFormatting>
  <conditionalFormatting sqref="E37:K40 E36 J36:K36">
    <cfRule type="expression" dxfId="797" priority="90" stopIfTrue="1">
      <formula>#N/A</formula>
    </cfRule>
  </conditionalFormatting>
  <conditionalFormatting sqref="E37:K40 E36 J36:K36">
    <cfRule type="containsErrors" dxfId="796" priority="89">
      <formula>ISERROR(E36)</formula>
    </cfRule>
  </conditionalFormatting>
  <conditionalFormatting sqref="E37:K40 E36 J36:K36">
    <cfRule type="expression" dxfId="795" priority="88" stopIfTrue="1">
      <formula>#N/A</formula>
    </cfRule>
  </conditionalFormatting>
  <conditionalFormatting sqref="E37:K40 E36 J36:K36">
    <cfRule type="containsErrors" dxfId="794" priority="87">
      <formula>ISERROR(E36)</formula>
    </cfRule>
  </conditionalFormatting>
  <conditionalFormatting sqref="O40:U40">
    <cfRule type="expression" dxfId="793" priority="86" stopIfTrue="1">
      <formula>#N/A</formula>
    </cfRule>
  </conditionalFormatting>
  <conditionalFormatting sqref="O40:U40">
    <cfRule type="containsErrors" dxfId="792" priority="85">
      <formula>ISERROR(O40)</formula>
    </cfRule>
  </conditionalFormatting>
  <conditionalFormatting sqref="O40:U40">
    <cfRule type="expression" dxfId="791" priority="84" stopIfTrue="1">
      <formula>#N/A</formula>
    </cfRule>
  </conditionalFormatting>
  <conditionalFormatting sqref="O40:U40">
    <cfRule type="containsErrors" dxfId="790" priority="83">
      <formula>ISERROR(O40)</formula>
    </cfRule>
  </conditionalFormatting>
  <conditionalFormatting sqref="O38:U39">
    <cfRule type="expression" dxfId="789" priority="82" stopIfTrue="1">
      <formula>#N/A</formula>
    </cfRule>
  </conditionalFormatting>
  <conditionalFormatting sqref="O38:U39">
    <cfRule type="containsErrors" dxfId="788" priority="81">
      <formula>ISERROR(O38)</formula>
    </cfRule>
  </conditionalFormatting>
  <conditionalFormatting sqref="O38:U39">
    <cfRule type="expression" dxfId="787" priority="80" stopIfTrue="1">
      <formula>#N/A</formula>
    </cfRule>
  </conditionalFormatting>
  <conditionalFormatting sqref="O38:U39">
    <cfRule type="containsErrors" dxfId="786" priority="79">
      <formula>ISERROR(O38)</formula>
    </cfRule>
  </conditionalFormatting>
  <conditionalFormatting sqref="O58:O91">
    <cfRule type="expression" dxfId="785" priority="78" stopIfTrue="1">
      <formula>#N/A</formula>
    </cfRule>
  </conditionalFormatting>
  <conditionalFormatting sqref="O58:O91">
    <cfRule type="containsErrors" dxfId="784" priority="77">
      <formula>ISERROR(O58)</formula>
    </cfRule>
  </conditionalFormatting>
  <conditionalFormatting sqref="O58:O91">
    <cfRule type="expression" dxfId="783" priority="76" stopIfTrue="1">
      <formula>#N/A</formula>
    </cfRule>
  </conditionalFormatting>
  <conditionalFormatting sqref="O58:O91">
    <cfRule type="containsErrors" dxfId="782" priority="75">
      <formula>ISERROR(O58)</formula>
    </cfRule>
  </conditionalFormatting>
  <conditionalFormatting sqref="O57">
    <cfRule type="expression" dxfId="781" priority="70" stopIfTrue="1">
      <formula>#N/A</formula>
    </cfRule>
  </conditionalFormatting>
  <conditionalFormatting sqref="O57">
    <cfRule type="containsErrors" dxfId="780" priority="69">
      <formula>ISERROR(O57)</formula>
    </cfRule>
  </conditionalFormatting>
  <conditionalFormatting sqref="O57">
    <cfRule type="expression" dxfId="779" priority="68" stopIfTrue="1">
      <formula>#N/A</formula>
    </cfRule>
  </conditionalFormatting>
  <conditionalFormatting sqref="O57">
    <cfRule type="containsErrors" dxfId="778" priority="67">
      <formula>ISERROR(O57)</formula>
    </cfRule>
  </conditionalFormatting>
  <conditionalFormatting sqref="O92">
    <cfRule type="expression" dxfId="777" priority="66" stopIfTrue="1">
      <formula>#N/A</formula>
    </cfRule>
  </conditionalFormatting>
  <conditionalFormatting sqref="O92">
    <cfRule type="containsErrors" dxfId="776" priority="65">
      <formula>ISERROR(O92)</formula>
    </cfRule>
  </conditionalFormatting>
  <conditionalFormatting sqref="O92">
    <cfRule type="expression" dxfId="775" priority="64" stopIfTrue="1">
      <formula>#N/A</formula>
    </cfRule>
  </conditionalFormatting>
  <conditionalFormatting sqref="O92">
    <cfRule type="containsErrors" dxfId="774" priority="63">
      <formula>ISERROR(O92)</formula>
    </cfRule>
  </conditionalFormatting>
  <conditionalFormatting sqref="C140:D140">
    <cfRule type="containsErrors" dxfId="769" priority="54">
      <formula>ISERROR(C140)</formula>
    </cfRule>
  </conditionalFormatting>
  <conditionalFormatting sqref="C141:D141">
    <cfRule type="containsErrors" dxfId="768" priority="53">
      <formula>ISERROR(C141)</formula>
    </cfRule>
  </conditionalFormatting>
  <conditionalFormatting sqref="M93:N93">
    <cfRule type="containsErrors" dxfId="767" priority="52">
      <formula>ISERROR(M93)</formula>
    </cfRule>
  </conditionalFormatting>
  <conditionalFormatting sqref="M94:N94">
    <cfRule type="containsErrors" dxfId="766" priority="51">
      <formula>ISERROR(M94)</formula>
    </cfRule>
  </conditionalFormatting>
  <conditionalFormatting sqref="O93">
    <cfRule type="expression" dxfId="765" priority="50" stopIfTrue="1">
      <formula>#N/A</formula>
    </cfRule>
  </conditionalFormatting>
  <conditionalFormatting sqref="O93">
    <cfRule type="containsErrors" dxfId="764" priority="49">
      <formula>ISERROR(O93)</formula>
    </cfRule>
  </conditionalFormatting>
  <conditionalFormatting sqref="O93">
    <cfRule type="containsErrors" dxfId="763" priority="48">
      <formula>ISERROR(O93)</formula>
    </cfRule>
  </conditionalFormatting>
  <conditionalFormatting sqref="O94">
    <cfRule type="expression" dxfId="762" priority="47" stopIfTrue="1">
      <formula>#N/A</formula>
    </cfRule>
  </conditionalFormatting>
  <conditionalFormatting sqref="O94">
    <cfRule type="containsErrors" dxfId="761" priority="46">
      <formula>ISERROR(O94)</formula>
    </cfRule>
  </conditionalFormatting>
  <conditionalFormatting sqref="O94">
    <cfRule type="containsErrors" dxfId="760" priority="45">
      <formula>ISERROR(O94)</formula>
    </cfRule>
  </conditionalFormatting>
  <conditionalFormatting sqref="O142:U142">
    <cfRule type="containsErrors" dxfId="745" priority="19">
      <formula>ISERROR(O142)</formula>
    </cfRule>
  </conditionalFormatting>
  <conditionalFormatting sqref="E142:K142">
    <cfRule type="expression" dxfId="744" priority="26" stopIfTrue="1">
      <formula>#N/A</formula>
    </cfRule>
  </conditionalFormatting>
  <conditionalFormatting sqref="E142:K142">
    <cfRule type="containsErrors" dxfId="743" priority="25">
      <formula>ISERROR(E142)</formula>
    </cfRule>
  </conditionalFormatting>
  <conditionalFormatting sqref="E142:K142">
    <cfRule type="expression" dxfId="742" priority="24" stopIfTrue="1">
      <formula>#N/A</formula>
    </cfRule>
  </conditionalFormatting>
  <conditionalFormatting sqref="E142:K142">
    <cfRule type="containsErrors" dxfId="741" priority="23">
      <formula>ISERROR(E142)</formula>
    </cfRule>
  </conditionalFormatting>
  <conditionalFormatting sqref="O142:U142">
    <cfRule type="expression" dxfId="740" priority="22" stopIfTrue="1">
      <formula>#N/A</formula>
    </cfRule>
  </conditionalFormatting>
  <conditionalFormatting sqref="O142:U142">
    <cfRule type="containsErrors" dxfId="739" priority="21">
      <formula>ISERROR(O142)</formula>
    </cfRule>
  </conditionalFormatting>
  <conditionalFormatting sqref="O142:U142">
    <cfRule type="expression" dxfId="738" priority="20" stopIfTrue="1">
      <formula>#N/A</formula>
    </cfRule>
  </conditionalFormatting>
  <conditionalFormatting sqref="Q93">
    <cfRule type="expression" dxfId="93" priority="18" stopIfTrue="1">
      <formula>#N/A</formula>
    </cfRule>
  </conditionalFormatting>
  <conditionalFormatting sqref="Q93">
    <cfRule type="containsErrors" dxfId="92" priority="17">
      <formula>ISERROR(Q93)</formula>
    </cfRule>
  </conditionalFormatting>
  <conditionalFormatting sqref="Q93">
    <cfRule type="containsErrors" dxfId="91" priority="16">
      <formula>ISERROR(Q93)</formula>
    </cfRule>
  </conditionalFormatting>
  <conditionalFormatting sqref="S93">
    <cfRule type="expression" dxfId="90" priority="15" stopIfTrue="1">
      <formula>#N/A</formula>
    </cfRule>
  </conditionalFormatting>
  <conditionalFormatting sqref="S93">
    <cfRule type="containsErrors" dxfId="89" priority="14">
      <formula>ISERROR(S93)</formula>
    </cfRule>
  </conditionalFormatting>
  <conditionalFormatting sqref="S93">
    <cfRule type="containsErrors" dxfId="88" priority="13">
      <formula>ISERROR(S93)</formula>
    </cfRule>
  </conditionalFormatting>
  <conditionalFormatting sqref="U93">
    <cfRule type="expression" dxfId="87" priority="12" stopIfTrue="1">
      <formula>#N/A</formula>
    </cfRule>
  </conditionalFormatting>
  <conditionalFormatting sqref="U93">
    <cfRule type="containsErrors" dxfId="86" priority="11">
      <formula>ISERROR(U93)</formula>
    </cfRule>
  </conditionalFormatting>
  <conditionalFormatting sqref="U93">
    <cfRule type="containsErrors" dxfId="85" priority="10">
      <formula>ISERROR(U93)</formula>
    </cfRule>
  </conditionalFormatting>
  <conditionalFormatting sqref="Q94">
    <cfRule type="expression" dxfId="84" priority="9" stopIfTrue="1">
      <formula>#N/A</formula>
    </cfRule>
  </conditionalFormatting>
  <conditionalFormatting sqref="Q94">
    <cfRule type="containsErrors" dxfId="83" priority="8">
      <formula>ISERROR(Q94)</formula>
    </cfRule>
  </conditionalFormatting>
  <conditionalFormatting sqref="Q94">
    <cfRule type="containsErrors" dxfId="82" priority="7">
      <formula>ISERROR(Q94)</formula>
    </cfRule>
  </conditionalFormatting>
  <conditionalFormatting sqref="S94">
    <cfRule type="expression" dxfId="81" priority="6" stopIfTrue="1">
      <formula>#N/A</formula>
    </cfRule>
  </conditionalFormatting>
  <conditionalFormatting sqref="S94">
    <cfRule type="containsErrors" dxfId="80" priority="5">
      <formula>ISERROR(S94)</formula>
    </cfRule>
  </conditionalFormatting>
  <conditionalFormatting sqref="S94">
    <cfRule type="containsErrors" dxfId="79" priority="4">
      <formula>ISERROR(S94)</formula>
    </cfRule>
  </conditionalFormatting>
  <conditionalFormatting sqref="U94">
    <cfRule type="expression" dxfId="78" priority="3" stopIfTrue="1">
      <formula>#N/A</formula>
    </cfRule>
  </conditionalFormatting>
  <conditionalFormatting sqref="U94">
    <cfRule type="containsErrors" dxfId="77" priority="2">
      <formula>ISERROR(U94)</formula>
    </cfRule>
  </conditionalFormatting>
  <conditionalFormatting sqref="U94">
    <cfRule type="containsErrors" dxfId="76" priority="1">
      <formula>ISERROR(U94)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139:K139 C57:D57 H57 D138 F57 F138 J57 J58:J114 F58:F114 H58:H114 C58:D104 C145:K145 F140 F141 H140 H141 J140 J141 C106:D114 D105 F146:K146 E52 E57:E134 E38:E39 O38:O39 O57:O91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>
      <selection activeCell="A8" sqref="A8"/>
    </sheetView>
  </sheetViews>
  <sheetFormatPr baseColWidth="10" defaultRowHeight="12.75" x14ac:dyDescent="0.2"/>
  <cols>
    <col min="1" max="1" width="6.19921875" style="49" customWidth="1"/>
    <col min="2" max="2" width="3.69921875" style="49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10" customWidth="1"/>
    <col min="31" max="31" width="3.69921875" style="13" customWidth="1"/>
    <col min="32" max="32" width="11.19921875" style="13"/>
    <col min="33" max="96" width="11.19921875" style="10"/>
    <col min="97" max="16384" width="11.19921875" style="2"/>
  </cols>
  <sheetData>
    <row r="1" spans="1:103" s="10" customFormat="1" ht="5.0999999999999996" customHeight="1" x14ac:dyDescent="0.2">
      <c r="A1" s="13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E1" s="13"/>
      <c r="AF1" s="13"/>
    </row>
    <row r="2" spans="1:103" ht="5.0999999999999996" customHeight="1" x14ac:dyDescent="0.2">
      <c r="A2" s="13"/>
      <c r="B2" s="10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CS2" s="10"/>
      <c r="CT2" s="10"/>
      <c r="CU2" s="10"/>
      <c r="CV2" s="10"/>
      <c r="CW2" s="10"/>
      <c r="CX2" s="10"/>
      <c r="CY2" s="10"/>
    </row>
    <row r="3" spans="1:103" ht="30" customHeight="1" x14ac:dyDescent="0.4">
      <c r="A3" s="13"/>
      <c r="B3" s="10"/>
      <c r="C3" s="10"/>
      <c r="D3" s="10"/>
      <c r="E3" s="11"/>
      <c r="F3" s="10"/>
      <c r="G3" s="10"/>
      <c r="H3" s="108" t="str">
        <f>te!A12</f>
        <v>Transaktionspreis- und Baulandindizes für Wohneigentum</v>
      </c>
      <c r="I3" s="10"/>
      <c r="J3" s="10"/>
      <c r="K3" s="10"/>
      <c r="L3" s="10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CS3" s="10"/>
      <c r="CT3" s="10"/>
      <c r="CU3" s="10"/>
      <c r="CV3" s="10"/>
      <c r="CW3" s="10"/>
      <c r="CX3" s="10"/>
      <c r="CY3" s="10"/>
    </row>
    <row r="4" spans="1:103" ht="30.75" customHeight="1" x14ac:dyDescent="0.4">
      <c r="A4" s="13"/>
      <c r="B4" s="10"/>
      <c r="C4" s="10"/>
      <c r="D4" s="10"/>
      <c r="E4" s="11"/>
      <c r="F4" s="10"/>
      <c r="G4" s="10"/>
      <c r="H4" s="108" t="str">
        <f>hi!$G$5</f>
        <v>2. Quartal 2020</v>
      </c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CS4" s="10"/>
      <c r="CT4" s="10"/>
      <c r="CU4" s="10"/>
      <c r="CV4" s="10"/>
      <c r="CW4" s="10"/>
      <c r="CX4" s="10"/>
      <c r="CY4" s="10"/>
    </row>
    <row r="5" spans="1:103" ht="15" x14ac:dyDescent="0.2">
      <c r="A5" s="13"/>
      <c r="B5" s="10"/>
      <c r="C5" s="10"/>
      <c r="D5" s="10"/>
      <c r="E5" s="127"/>
      <c r="F5" s="10"/>
      <c r="G5" s="128"/>
      <c r="H5" s="127"/>
      <c r="I5" s="129"/>
      <c r="J5" s="129"/>
      <c r="K5" s="129"/>
      <c r="L5" s="129"/>
      <c r="M5" s="130"/>
      <c r="N5" s="130"/>
      <c r="O5" s="11"/>
      <c r="P5" s="11"/>
      <c r="Q5" s="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CS5" s="10"/>
      <c r="CT5" s="10"/>
      <c r="CU5" s="10"/>
      <c r="CV5" s="10"/>
      <c r="CW5" s="10"/>
      <c r="CX5" s="10"/>
      <c r="CY5" s="10"/>
    </row>
    <row r="6" spans="1:103" ht="15" x14ac:dyDescent="0.2">
      <c r="A6" s="13"/>
      <c r="B6" s="10"/>
      <c r="C6" s="10"/>
      <c r="D6" s="10"/>
      <c r="E6" s="129"/>
      <c r="F6" s="129"/>
      <c r="G6" s="129"/>
      <c r="H6" s="129"/>
      <c r="I6" s="129"/>
      <c r="J6" s="129"/>
      <c r="K6" s="129"/>
      <c r="L6" s="130"/>
      <c r="M6" s="130"/>
      <c r="N6" s="11"/>
      <c r="O6" s="11"/>
      <c r="P6" s="11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CS6" s="10"/>
      <c r="CT6" s="10"/>
      <c r="CU6" s="10"/>
      <c r="CV6" s="10"/>
      <c r="CW6" s="10"/>
      <c r="CX6" s="10"/>
      <c r="CY6" s="10"/>
    </row>
    <row r="7" spans="1:103" ht="15" x14ac:dyDescent="0.2">
      <c r="A7" s="13"/>
      <c r="B7" s="10"/>
      <c r="C7" s="10"/>
      <c r="D7" s="10"/>
      <c r="E7" s="129"/>
      <c r="F7" s="129"/>
      <c r="G7" s="10"/>
      <c r="H7" s="10"/>
      <c r="I7" s="10"/>
      <c r="J7" s="10"/>
      <c r="K7" s="129"/>
      <c r="L7" s="130"/>
      <c r="M7" s="130"/>
      <c r="N7" s="11"/>
      <c r="O7" s="11"/>
      <c r="P7" s="11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CS7" s="10"/>
      <c r="CT7" s="10"/>
      <c r="CU7" s="10"/>
      <c r="CV7" s="10"/>
      <c r="CW7" s="10"/>
      <c r="CX7" s="10"/>
      <c r="CY7" s="10"/>
    </row>
    <row r="8" spans="1:103" ht="15" x14ac:dyDescent="0.2">
      <c r="A8" s="13"/>
      <c r="B8" s="10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CS8" s="10"/>
      <c r="CT8" s="10"/>
      <c r="CU8" s="10"/>
      <c r="CV8" s="10"/>
      <c r="CW8" s="10"/>
      <c r="CX8" s="10"/>
      <c r="CY8" s="10"/>
    </row>
    <row r="9" spans="1:103" ht="15" x14ac:dyDescent="0.2">
      <c r="A9" s="13"/>
      <c r="B9" s="10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CS9" s="10"/>
      <c r="CT9" s="10"/>
      <c r="CU9" s="10"/>
      <c r="CV9" s="10"/>
      <c r="CW9" s="10"/>
      <c r="CX9" s="10"/>
      <c r="CY9" s="10"/>
    </row>
    <row r="10" spans="1:103" s="49" customFormat="1" ht="6" customHeight="1" x14ac:dyDescent="0.2">
      <c r="A10" s="47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10"/>
      <c r="W10" s="10"/>
      <c r="X10" s="48"/>
      <c r="Y10" s="48"/>
      <c r="Z10" s="48"/>
      <c r="AA10" s="48"/>
      <c r="AB10" s="48"/>
      <c r="AC10" s="48"/>
      <c r="AD10" s="48"/>
      <c r="AE10" s="13"/>
      <c r="AF10" s="13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</row>
    <row r="11" spans="1:103" x14ac:dyDescent="0.2">
      <c r="A11" s="47"/>
      <c r="B11" s="48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103" s="4" customFormat="1" ht="18" customHeight="1" x14ac:dyDescent="0.25">
      <c r="A12" s="47"/>
      <c r="B12" s="48"/>
      <c r="C12" s="164" t="str">
        <f>te!A101</f>
        <v>FPRE-Regionen</v>
      </c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3"/>
      <c r="AF12" s="13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</row>
    <row r="13" spans="1:103" s="4" customFormat="1" ht="18" customHeight="1" x14ac:dyDescent="0.25">
      <c r="A13" s="47"/>
      <c r="B13" s="48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155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3"/>
      <c r="AF13" s="13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</row>
    <row r="14" spans="1:103" x14ac:dyDescent="0.2">
      <c r="A14" s="47"/>
      <c r="B14" s="48"/>
      <c r="C14" s="227" t="str">
        <f>CONCATENATE(hi!A65,": ",hi!B65)</f>
        <v>1: Region Genfersee</v>
      </c>
      <c r="D14" s="227"/>
      <c r="E14" s="227"/>
      <c r="F14" s="227"/>
      <c r="G14" s="227"/>
      <c r="H14" s="227"/>
      <c r="I14" s="227"/>
      <c r="J14" s="227" t="str">
        <f>CONCATENATE(hi!A66,": ",hi!B66)</f>
        <v>2: Region Jura</v>
      </c>
      <c r="K14" s="227"/>
      <c r="L14" s="227"/>
      <c r="M14" s="227"/>
      <c r="N14" s="227"/>
      <c r="O14" s="227"/>
      <c r="P14" s="156"/>
      <c r="Q14" s="227" t="str">
        <f>CONCATENATE(hi!A67,": ",hi!B67)</f>
        <v>3: Region Mittelland</v>
      </c>
      <c r="R14" s="227"/>
      <c r="S14" s="227"/>
      <c r="T14" s="227"/>
      <c r="U14" s="227"/>
      <c r="V14" s="227"/>
      <c r="W14" s="227"/>
      <c r="X14" s="227" t="str">
        <f>CONCATENATE(hi!A68,": ",hi!B68)</f>
        <v>4: Region Basel</v>
      </c>
      <c r="Y14" s="227"/>
      <c r="Z14" s="227"/>
      <c r="AA14" s="227"/>
      <c r="AB14" s="227"/>
      <c r="AC14" s="227"/>
    </row>
    <row r="15" spans="1:103" x14ac:dyDescent="0.2">
      <c r="A15" s="47"/>
      <c r="B15" s="48"/>
      <c r="C15" s="157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7"/>
      <c r="Q15" s="157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</row>
    <row r="16" spans="1:103" x14ac:dyDescent="0.2">
      <c r="A16" s="47"/>
      <c r="B16" s="48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7"/>
    </row>
    <row r="17" spans="1:30" x14ac:dyDescent="0.2">
      <c r="A17" s="47"/>
      <c r="B17" s="48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7"/>
    </row>
    <row r="18" spans="1:30" x14ac:dyDescent="0.2">
      <c r="A18" s="47"/>
      <c r="B18" s="48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7"/>
    </row>
    <row r="19" spans="1:30" x14ac:dyDescent="0.2">
      <c r="A19" s="47"/>
      <c r="B19" s="48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7"/>
    </row>
    <row r="20" spans="1:30" x14ac:dyDescent="0.2">
      <c r="A20" s="47"/>
      <c r="B20" s="48"/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7"/>
    </row>
    <row r="21" spans="1:30" x14ac:dyDescent="0.2">
      <c r="A21" s="47"/>
      <c r="B21" s="48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</row>
    <row r="22" spans="1:30" x14ac:dyDescent="0.2">
      <c r="A22" s="47"/>
      <c r="B22" s="48"/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</row>
    <row r="23" spans="1:30" x14ac:dyDescent="0.2">
      <c r="A23" s="47"/>
      <c r="B23" s="48"/>
      <c r="C23" s="157"/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</row>
    <row r="24" spans="1:30" x14ac:dyDescent="0.2">
      <c r="A24" s="47"/>
      <c r="B24" s="48"/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8"/>
      <c r="R24" s="156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7"/>
    </row>
    <row r="25" spans="1:30" x14ac:dyDescent="0.2">
      <c r="A25" s="47"/>
      <c r="B25" s="48"/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8"/>
      <c r="R25" s="156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7"/>
    </row>
    <row r="26" spans="1:30" ht="30" customHeight="1" x14ac:dyDescent="0.2">
      <c r="A26" s="47"/>
      <c r="B26" s="48"/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8"/>
      <c r="R26" s="156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7"/>
    </row>
    <row r="27" spans="1:30" x14ac:dyDescent="0.2">
      <c r="A27" s="47"/>
      <c r="B27" s="48"/>
      <c r="C27" s="227" t="str">
        <f>CONCATENATE(hi!A69,": ",hi!B69)</f>
        <v>5: Region Zürich</v>
      </c>
      <c r="D27" s="227"/>
      <c r="E27" s="227"/>
      <c r="F27" s="227"/>
      <c r="G27" s="227"/>
      <c r="H27" s="227"/>
      <c r="I27" s="227"/>
      <c r="J27" s="227" t="str">
        <f>CONCATENATE(hi!A70,": ",hi!B70)</f>
        <v>6: Region Ostschweiz</v>
      </c>
      <c r="K27" s="227"/>
      <c r="L27" s="227"/>
      <c r="M27" s="227"/>
      <c r="N27" s="227"/>
      <c r="O27" s="227"/>
      <c r="P27" s="156"/>
      <c r="Q27" s="227" t="str">
        <f>CONCATENATE(hi!A71,": ",hi!B71)</f>
        <v>7: Region Alpenraum</v>
      </c>
      <c r="R27" s="227"/>
      <c r="S27" s="227"/>
      <c r="T27" s="227"/>
      <c r="U27" s="227"/>
      <c r="V27" s="227"/>
      <c r="W27" s="227"/>
      <c r="X27" s="227" t="str">
        <f>CONCATENATE(hi!A72,": ",hi!B72)</f>
        <v>8: Region Südschweiz</v>
      </c>
      <c r="Y27" s="227"/>
      <c r="Z27" s="227"/>
      <c r="AA27" s="227"/>
      <c r="AB27" s="227"/>
      <c r="AC27" s="227"/>
    </row>
    <row r="28" spans="1:30" x14ac:dyDescent="0.2">
      <c r="A28" s="47"/>
      <c r="B28" s="48"/>
      <c r="C28" s="157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7"/>
      <c r="Q28" s="160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56"/>
    </row>
    <row r="29" spans="1:30" x14ac:dyDescent="0.2">
      <c r="A29" s="47"/>
      <c r="B29" s="48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Q29" s="162"/>
      <c r="R29" s="156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6"/>
    </row>
    <row r="30" spans="1:30" x14ac:dyDescent="0.2">
      <c r="A30" s="47"/>
      <c r="B30" s="48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62"/>
      <c r="R30" s="156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6"/>
    </row>
    <row r="31" spans="1:30" x14ac:dyDescent="0.2">
      <c r="A31" s="47"/>
      <c r="B31" s="48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62"/>
      <c r="R31" s="156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6"/>
    </row>
    <row r="32" spans="1:30" x14ac:dyDescent="0.2">
      <c r="A32" s="47"/>
      <c r="B32" s="48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62"/>
      <c r="R32" s="156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6"/>
    </row>
    <row r="33" spans="1:104" x14ac:dyDescent="0.2">
      <c r="A33" s="47"/>
      <c r="B33" s="48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62"/>
      <c r="R33" s="156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6"/>
    </row>
    <row r="34" spans="1:104" x14ac:dyDescent="0.2">
      <c r="A34" s="47"/>
      <c r="B34" s="48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62"/>
      <c r="R34" s="156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7"/>
    </row>
    <row r="35" spans="1:104" x14ac:dyDescent="0.2">
      <c r="A35" s="47"/>
      <c r="B35" s="48"/>
      <c r="C35" s="158"/>
      <c r="D35" s="156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7"/>
      <c r="Q35" s="162"/>
      <c r="R35" s="156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7"/>
    </row>
    <row r="36" spans="1:104" x14ac:dyDescent="0.2">
      <c r="A36" s="47"/>
      <c r="B36" s="48"/>
      <c r="C36" s="158"/>
      <c r="D36" s="156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7"/>
      <c r="Q36" s="162"/>
      <c r="R36" s="156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7"/>
    </row>
    <row r="37" spans="1:104" x14ac:dyDescent="0.2">
      <c r="A37" s="47"/>
      <c r="B37" s="48"/>
      <c r="C37" s="158"/>
      <c r="D37" s="156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8"/>
      <c r="Q37" s="162"/>
      <c r="R37" s="156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</row>
    <row r="38" spans="1:104" x14ac:dyDescent="0.2">
      <c r="A38" s="47"/>
      <c r="B38" s="48"/>
      <c r="C38" s="158"/>
      <c r="D38" s="156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8"/>
      <c r="Q38" s="162"/>
      <c r="R38" s="156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</row>
    <row r="39" spans="1:104" x14ac:dyDescent="0.2">
      <c r="A39" s="47"/>
      <c r="B39" s="48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58"/>
      <c r="Q39" s="162"/>
      <c r="R39" s="156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</row>
    <row r="40" spans="1:104" x14ac:dyDescent="0.2">
      <c r="A40" s="47"/>
      <c r="B40" s="48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227"/>
      <c r="Q40" s="227"/>
      <c r="R40" s="227"/>
      <c r="S40" s="227"/>
      <c r="T40" s="227"/>
      <c r="U40" s="227"/>
      <c r="V40" s="227"/>
      <c r="W40" s="227"/>
      <c r="X40" s="228"/>
      <c r="Y40" s="10"/>
      <c r="Z40" s="10"/>
      <c r="AA40" s="10"/>
      <c r="AB40" s="10"/>
      <c r="AC40" s="10"/>
    </row>
    <row r="41" spans="1:104" x14ac:dyDescent="0.2">
      <c r="A41" s="47"/>
      <c r="B41" s="48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</row>
    <row r="42" spans="1:104" x14ac:dyDescent="0.2">
      <c r="A42" s="47"/>
      <c r="B42" s="48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</row>
    <row r="43" spans="1:104" x14ac:dyDescent="0.2">
      <c r="A43" s="47"/>
      <c r="B43" s="48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</row>
    <row r="44" spans="1:104" x14ac:dyDescent="0.2">
      <c r="A44" s="47"/>
      <c r="B44" s="48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</row>
    <row r="45" spans="1:104" s="49" customFormat="1" ht="4.5" customHeight="1" x14ac:dyDescent="0.2">
      <c r="A45" s="47"/>
      <c r="B45" s="48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48"/>
      <c r="AE45" s="13"/>
      <c r="AF45" s="13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</row>
    <row r="46" spans="1:104" ht="9.9499999999999993" customHeight="1" x14ac:dyDescent="0.2">
      <c r="A46" s="13"/>
      <c r="B46" s="85"/>
      <c r="C46" s="208" t="s">
        <v>56</v>
      </c>
      <c r="D46" s="208"/>
      <c r="E46" s="208"/>
      <c r="F46" s="146"/>
      <c r="G46" s="146"/>
      <c r="H46" s="142" t="str">
        <f>te!A12</f>
        <v>Transaktionspreis- und Baulandindizes für Wohneigentum</v>
      </c>
      <c r="I46" s="150"/>
      <c r="J46" s="150"/>
      <c r="K46" s="150"/>
      <c r="L46" s="85"/>
      <c r="M46" s="85"/>
      <c r="N46" s="85"/>
      <c r="O46" s="85"/>
      <c r="P46" s="85"/>
      <c r="Q46" s="85"/>
      <c r="R46" s="85"/>
      <c r="S46" s="85"/>
      <c r="T46" s="85"/>
      <c r="U46" s="147"/>
      <c r="V46" s="147"/>
      <c r="W46" s="147"/>
      <c r="X46" s="147"/>
      <c r="Y46" s="147"/>
      <c r="Z46" s="147"/>
      <c r="AA46" s="147"/>
      <c r="AB46" s="147"/>
      <c r="AC46" s="143" t="str">
        <f>hi!$G$5</f>
        <v>2. Quartal 2020</v>
      </c>
      <c r="CS46" s="10"/>
      <c r="CT46" s="10"/>
      <c r="CU46" s="10"/>
      <c r="CV46" s="10"/>
      <c r="CW46" s="10"/>
      <c r="CX46" s="10"/>
      <c r="CY46" s="10"/>
      <c r="CZ46" s="10"/>
    </row>
    <row r="47" spans="1:104" ht="9.9499999999999993" customHeight="1" x14ac:dyDescent="0.2">
      <c r="A47" s="13"/>
      <c r="B47" s="85"/>
      <c r="C47" s="208" t="s">
        <v>0</v>
      </c>
      <c r="D47" s="208"/>
      <c r="E47" s="208"/>
      <c r="F47" s="150"/>
      <c r="G47" s="150"/>
      <c r="H47" s="150"/>
      <c r="I47" s="150"/>
      <c r="J47" s="150"/>
      <c r="K47" s="15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CS47" s="10"/>
      <c r="CT47" s="10"/>
      <c r="CU47" s="10"/>
      <c r="CV47" s="10"/>
      <c r="CW47" s="10"/>
      <c r="CX47" s="10"/>
      <c r="CY47" s="10"/>
      <c r="CZ47" s="10"/>
    </row>
    <row r="48" spans="1:104" ht="8.1" customHeight="1" x14ac:dyDescent="0.2">
      <c r="A48" s="13"/>
      <c r="B48" s="85"/>
      <c r="C48" s="150"/>
      <c r="D48" s="150"/>
      <c r="E48" s="150"/>
      <c r="F48" s="150"/>
      <c r="G48" s="150"/>
      <c r="H48" s="150"/>
      <c r="I48" s="150"/>
      <c r="J48" s="150"/>
      <c r="K48" s="150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CS48" s="10"/>
      <c r="CT48" s="10"/>
      <c r="CU48" s="10"/>
      <c r="CV48" s="10"/>
      <c r="CW48" s="10"/>
      <c r="CX48" s="10"/>
      <c r="CY48" s="10"/>
      <c r="CZ48" s="10"/>
    </row>
    <row r="49" spans="1:30" x14ac:dyDescent="0.2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</row>
    <row r="50" spans="1:30" x14ac:dyDescent="0.2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</row>
    <row r="51" spans="1:30" x14ac:dyDescent="0.2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</row>
    <row r="52" spans="1:30" x14ac:dyDescent="0.2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</row>
    <row r="53" spans="1:30" x14ac:dyDescent="0.2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</row>
    <row r="54" spans="1:30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</row>
    <row r="55" spans="1:30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</row>
    <row r="56" spans="1:30" x14ac:dyDescent="0.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</row>
    <row r="57" spans="1:30" x14ac:dyDescent="0.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</row>
    <row r="58" spans="1:30" x14ac:dyDescent="0.2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</row>
    <row r="59" spans="1:30" x14ac:dyDescent="0.2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</row>
    <row r="60" spans="1:30" x14ac:dyDescent="0.2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</row>
    <row r="61" spans="1:30" x14ac:dyDescent="0.2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</row>
    <row r="62" spans="1:30" x14ac:dyDescent="0.2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</row>
    <row r="63" spans="1:30" x14ac:dyDescent="0.2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</row>
    <row r="64" spans="1:30" x14ac:dyDescent="0.2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</row>
    <row r="65" spans="1:30" x14ac:dyDescent="0.2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</row>
    <row r="66" spans="1:30" x14ac:dyDescent="0.2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</row>
    <row r="67" spans="1:30" x14ac:dyDescent="0.2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</row>
    <row r="68" spans="1:30" x14ac:dyDescent="0.2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</row>
    <row r="69" spans="1:30" x14ac:dyDescent="0.2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</row>
    <row r="70" spans="1:30" x14ac:dyDescent="0.2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</row>
    <row r="71" spans="1:30" x14ac:dyDescent="0.2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</row>
    <row r="72" spans="1:30" x14ac:dyDescent="0.2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</row>
    <row r="73" spans="1:30" x14ac:dyDescent="0.2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</row>
    <row r="74" spans="1:30" x14ac:dyDescent="0.2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</row>
    <row r="75" spans="1:30" x14ac:dyDescent="0.2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</row>
    <row r="76" spans="1:30" x14ac:dyDescent="0.2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</row>
    <row r="77" spans="1:30" x14ac:dyDescent="0.2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</row>
    <row r="78" spans="1:30" x14ac:dyDescent="0.2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</row>
    <row r="79" spans="1:30" x14ac:dyDescent="0.2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</row>
    <row r="80" spans="1:30" x14ac:dyDescent="0.2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</row>
    <row r="81" spans="1:30" x14ac:dyDescent="0.2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</row>
    <row r="82" spans="1:30" x14ac:dyDescent="0.2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</row>
    <row r="83" spans="1:30" x14ac:dyDescent="0.2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</row>
    <row r="84" spans="1:30" x14ac:dyDescent="0.2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</row>
    <row r="85" spans="1:30" x14ac:dyDescent="0.2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</row>
    <row r="86" spans="1:30" x14ac:dyDescent="0.2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</row>
    <row r="87" spans="1:30" x14ac:dyDescent="0.2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</row>
    <row r="88" spans="1:30" x14ac:dyDescent="0.2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</row>
    <row r="89" spans="1:30" x14ac:dyDescent="0.2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</row>
    <row r="90" spans="1:30" x14ac:dyDescent="0.2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</row>
    <row r="91" spans="1:30" x14ac:dyDescent="0.2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</row>
    <row r="92" spans="1:30" x14ac:dyDescent="0.2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</row>
    <row r="93" spans="1:30" x14ac:dyDescent="0.2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</row>
    <row r="94" spans="1:30" x14ac:dyDescent="0.2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</row>
    <row r="95" spans="1:30" x14ac:dyDescent="0.2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</row>
    <row r="96" spans="1:30" x14ac:dyDescent="0.2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</row>
    <row r="97" spans="1:30" x14ac:dyDescent="0.2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</row>
    <row r="98" spans="1:30" x14ac:dyDescent="0.2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</row>
    <row r="99" spans="1:30" x14ac:dyDescent="0.2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</row>
    <row r="100" spans="1:30" x14ac:dyDescent="0.2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</row>
    <row r="101" spans="1:30" x14ac:dyDescent="0.2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</row>
    <row r="102" spans="1:30" x14ac:dyDescent="0.2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</row>
    <row r="103" spans="1:30" x14ac:dyDescent="0.2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</row>
    <row r="104" spans="1:30" x14ac:dyDescent="0.2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</row>
    <row r="105" spans="1:30" x14ac:dyDescent="0.2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</row>
    <row r="106" spans="1:30" x14ac:dyDescent="0.2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</row>
    <row r="107" spans="1:30" x14ac:dyDescent="0.2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</row>
    <row r="108" spans="1:30" x14ac:dyDescent="0.2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</row>
    <row r="109" spans="1:30" x14ac:dyDescent="0.2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</row>
    <row r="110" spans="1:30" x14ac:dyDescent="0.2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</row>
    <row r="111" spans="1:30" x14ac:dyDescent="0.2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</row>
    <row r="112" spans="1:30" x14ac:dyDescent="0.2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</row>
    <row r="113" spans="1:30" x14ac:dyDescent="0.2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</row>
    <row r="114" spans="1:30" x14ac:dyDescent="0.2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</row>
    <row r="115" spans="1:30" x14ac:dyDescent="0.2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</row>
    <row r="116" spans="1:30" x14ac:dyDescent="0.2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</row>
    <row r="117" spans="1:30" x14ac:dyDescent="0.2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</row>
    <row r="118" spans="1:30" x14ac:dyDescent="0.2">
      <c r="A118" s="47"/>
      <c r="B118" s="47"/>
    </row>
    <row r="119" spans="1:30" x14ac:dyDescent="0.2">
      <c r="A119" s="47"/>
      <c r="B119" s="47"/>
    </row>
    <row r="120" spans="1:30" x14ac:dyDescent="0.2">
      <c r="A120" s="47"/>
      <c r="B120" s="47"/>
    </row>
    <row r="121" spans="1:30" x14ac:dyDescent="0.2">
      <c r="A121" s="47"/>
      <c r="B121" s="47"/>
    </row>
    <row r="122" spans="1:30" x14ac:dyDescent="0.2">
      <c r="A122" s="47"/>
      <c r="B122" s="47"/>
    </row>
    <row r="123" spans="1:30" x14ac:dyDescent="0.2">
      <c r="A123" s="47"/>
      <c r="B123" s="47"/>
    </row>
    <row r="124" spans="1:30" x14ac:dyDescent="0.2">
      <c r="A124" s="47"/>
      <c r="B124" s="47"/>
    </row>
    <row r="125" spans="1:30" x14ac:dyDescent="0.2">
      <c r="A125" s="47"/>
      <c r="B125" s="47"/>
    </row>
    <row r="126" spans="1:30" x14ac:dyDescent="0.2">
      <c r="A126" s="47"/>
      <c r="B126" s="47"/>
    </row>
    <row r="127" spans="1:30" x14ac:dyDescent="0.2">
      <c r="A127" s="47"/>
      <c r="B127" s="47"/>
    </row>
    <row r="128" spans="1:30" x14ac:dyDescent="0.2">
      <c r="A128" s="47"/>
      <c r="B128" s="47"/>
    </row>
    <row r="129" spans="1:31" x14ac:dyDescent="0.2">
      <c r="A129" s="47"/>
      <c r="B129" s="47"/>
    </row>
    <row r="130" spans="1:31" x14ac:dyDescent="0.2">
      <c r="A130" s="47"/>
      <c r="B130" s="47"/>
    </row>
    <row r="131" spans="1:31" x14ac:dyDescent="0.2">
      <c r="A131" s="47"/>
      <c r="B131" s="47"/>
    </row>
    <row r="132" spans="1:31" x14ac:dyDescent="0.2">
      <c r="A132" s="47"/>
      <c r="B132" s="47"/>
    </row>
    <row r="133" spans="1:31" x14ac:dyDescent="0.2">
      <c r="A133" s="47"/>
      <c r="B133" s="47"/>
    </row>
    <row r="134" spans="1:31" x14ac:dyDescent="0.2">
      <c r="A134" s="47"/>
      <c r="B134" s="47"/>
    </row>
    <row r="135" spans="1:31" x14ac:dyDescent="0.2">
      <c r="A135" s="47"/>
      <c r="B135" s="47"/>
    </row>
    <row r="136" spans="1:31" x14ac:dyDescent="0.2">
      <c r="A136" s="47"/>
      <c r="B136" s="47"/>
    </row>
    <row r="137" spans="1:31" x14ac:dyDescent="0.2">
      <c r="A137" s="47"/>
      <c r="B137" s="47"/>
    </row>
    <row r="138" spans="1:31" x14ac:dyDescent="0.2">
      <c r="A138" s="47"/>
      <c r="B138" s="47"/>
    </row>
    <row r="139" spans="1:31" x14ac:dyDescent="0.2">
      <c r="A139" s="47"/>
      <c r="B139" s="47"/>
    </row>
    <row r="140" spans="1:31" x14ac:dyDescent="0.2">
      <c r="A140" s="47"/>
      <c r="B140" s="47"/>
    </row>
    <row r="141" spans="1:31" x14ac:dyDescent="0.2">
      <c r="A141" s="47"/>
      <c r="B141" s="47"/>
    </row>
    <row r="142" spans="1:31" x14ac:dyDescent="0.2">
      <c r="A142" s="47"/>
      <c r="B142" s="47"/>
    </row>
    <row r="143" spans="1:31" ht="15" x14ac:dyDescent="0.2">
      <c r="A143" s="47"/>
      <c r="B143" s="47"/>
      <c r="AE143" s="84"/>
    </row>
    <row r="144" spans="1:31" x14ac:dyDescent="0.2">
      <c r="A144" s="47"/>
      <c r="B144" s="47"/>
    </row>
    <row r="145" spans="1:2" x14ac:dyDescent="0.2">
      <c r="A145" s="47"/>
      <c r="B145" s="47"/>
    </row>
    <row r="146" spans="1:2" x14ac:dyDescent="0.2">
      <c r="A146" s="47"/>
      <c r="B146" s="47"/>
    </row>
    <row r="147" spans="1:2" x14ac:dyDescent="0.2">
      <c r="A147" s="47"/>
      <c r="B147" s="47"/>
    </row>
    <row r="148" spans="1:2" x14ac:dyDescent="0.2">
      <c r="A148" s="47"/>
      <c r="B148" s="47"/>
    </row>
    <row r="149" spans="1:2" x14ac:dyDescent="0.2">
      <c r="A149" s="47"/>
      <c r="B149" s="47"/>
    </row>
    <row r="150" spans="1:2" x14ac:dyDescent="0.2">
      <c r="A150" s="47"/>
      <c r="B150" s="47"/>
    </row>
    <row r="151" spans="1:2" x14ac:dyDescent="0.2">
      <c r="A151" s="47"/>
      <c r="B151" s="47"/>
    </row>
    <row r="152" spans="1:2" x14ac:dyDescent="0.2">
      <c r="A152" s="47"/>
      <c r="B152" s="47"/>
    </row>
    <row r="153" spans="1:2" x14ac:dyDescent="0.2">
      <c r="A153" s="47"/>
      <c r="B153" s="47"/>
    </row>
    <row r="154" spans="1:2" x14ac:dyDescent="0.2">
      <c r="A154" s="47"/>
      <c r="B154" s="47"/>
    </row>
    <row r="155" spans="1:2" x14ac:dyDescent="0.2">
      <c r="A155" s="47"/>
      <c r="B155" s="47"/>
    </row>
    <row r="156" spans="1:2" x14ac:dyDescent="0.2">
      <c r="A156" s="47"/>
      <c r="B156" s="47"/>
    </row>
    <row r="157" spans="1:2" x14ac:dyDescent="0.2">
      <c r="A157" s="47"/>
      <c r="B157" s="47"/>
    </row>
    <row r="158" spans="1:2" x14ac:dyDescent="0.2">
      <c r="A158" s="47"/>
      <c r="B158" s="47"/>
    </row>
    <row r="159" spans="1:2" x14ac:dyDescent="0.2">
      <c r="A159" s="47"/>
      <c r="B159" s="47"/>
    </row>
    <row r="160" spans="1:2" x14ac:dyDescent="0.2">
      <c r="A160" s="47"/>
      <c r="B160" s="47"/>
    </row>
    <row r="161" spans="1:2" x14ac:dyDescent="0.2">
      <c r="A161" s="47"/>
      <c r="B161" s="47"/>
    </row>
    <row r="162" spans="1:2" x14ac:dyDescent="0.2">
      <c r="A162" s="47"/>
      <c r="B162" s="47"/>
    </row>
    <row r="163" spans="1:2" x14ac:dyDescent="0.2">
      <c r="A163" s="47"/>
      <c r="B163" s="47"/>
    </row>
    <row r="164" spans="1:2" x14ac:dyDescent="0.2">
      <c r="A164" s="47"/>
      <c r="B164" s="47"/>
    </row>
    <row r="165" spans="1:2" x14ac:dyDescent="0.2">
      <c r="A165" s="47"/>
      <c r="B165" s="47"/>
    </row>
    <row r="166" spans="1:2" x14ac:dyDescent="0.2">
      <c r="A166" s="47"/>
      <c r="B166" s="47"/>
    </row>
    <row r="167" spans="1:2" x14ac:dyDescent="0.2">
      <c r="A167" s="47"/>
      <c r="B167" s="47"/>
    </row>
    <row r="168" spans="1:2" x14ac:dyDescent="0.2">
      <c r="A168" s="47"/>
      <c r="B168" s="47"/>
    </row>
    <row r="169" spans="1:2" x14ac:dyDescent="0.2">
      <c r="A169" s="47"/>
      <c r="B169" s="47"/>
    </row>
    <row r="170" spans="1:2" x14ac:dyDescent="0.2">
      <c r="A170" s="47"/>
      <c r="B170" s="47"/>
    </row>
    <row r="171" spans="1:2" x14ac:dyDescent="0.2">
      <c r="A171" s="47"/>
      <c r="B171" s="47"/>
    </row>
    <row r="172" spans="1:2" x14ac:dyDescent="0.2">
      <c r="A172" s="47"/>
      <c r="B172" s="47"/>
    </row>
    <row r="173" spans="1:2" x14ac:dyDescent="0.2">
      <c r="A173" s="47"/>
      <c r="B173" s="47"/>
    </row>
    <row r="174" spans="1:2" x14ac:dyDescent="0.2">
      <c r="A174" s="47"/>
      <c r="B174" s="47"/>
    </row>
    <row r="175" spans="1:2" x14ac:dyDescent="0.2">
      <c r="A175" s="47"/>
      <c r="B175" s="47"/>
    </row>
    <row r="176" spans="1:2" x14ac:dyDescent="0.2">
      <c r="A176" s="47"/>
      <c r="B176" s="47"/>
    </row>
    <row r="177" spans="1:2" x14ac:dyDescent="0.2">
      <c r="A177" s="47"/>
      <c r="B177" s="47"/>
    </row>
    <row r="178" spans="1:2" x14ac:dyDescent="0.2">
      <c r="A178" s="47"/>
      <c r="B178" s="47"/>
    </row>
    <row r="179" spans="1:2" x14ac:dyDescent="0.2">
      <c r="A179" s="47"/>
      <c r="B179" s="47"/>
    </row>
    <row r="180" spans="1:2" x14ac:dyDescent="0.2">
      <c r="A180" s="47"/>
      <c r="B180" s="47"/>
    </row>
    <row r="181" spans="1:2" x14ac:dyDescent="0.2">
      <c r="A181" s="47"/>
      <c r="B181" s="47"/>
    </row>
    <row r="182" spans="1:2" x14ac:dyDescent="0.2">
      <c r="A182" s="47"/>
      <c r="B182" s="47"/>
    </row>
    <row r="183" spans="1:2" x14ac:dyDescent="0.2">
      <c r="A183" s="47"/>
      <c r="B183" s="47"/>
    </row>
    <row r="184" spans="1:2" x14ac:dyDescent="0.2">
      <c r="A184" s="47"/>
      <c r="B184" s="47"/>
    </row>
    <row r="185" spans="1:2" x14ac:dyDescent="0.2">
      <c r="A185" s="47"/>
      <c r="B185" s="47"/>
    </row>
    <row r="186" spans="1:2" x14ac:dyDescent="0.2">
      <c r="A186" s="47"/>
      <c r="B186" s="47"/>
    </row>
    <row r="187" spans="1:2" x14ac:dyDescent="0.2">
      <c r="A187" s="47"/>
      <c r="B187" s="47"/>
    </row>
    <row r="188" spans="1:2" x14ac:dyDescent="0.2">
      <c r="A188" s="47"/>
      <c r="B188" s="47"/>
    </row>
    <row r="189" spans="1:2" x14ac:dyDescent="0.2">
      <c r="A189" s="47"/>
      <c r="B189" s="47"/>
    </row>
    <row r="190" spans="1:2" x14ac:dyDescent="0.2">
      <c r="A190" s="47"/>
      <c r="B190" s="47"/>
    </row>
    <row r="191" spans="1:2" x14ac:dyDescent="0.2">
      <c r="A191" s="47"/>
      <c r="B191" s="47"/>
    </row>
    <row r="192" spans="1:2" x14ac:dyDescent="0.2">
      <c r="A192" s="47"/>
      <c r="B192" s="47"/>
    </row>
    <row r="193" spans="1:2" x14ac:dyDescent="0.2">
      <c r="A193" s="47"/>
      <c r="B193" s="47"/>
    </row>
    <row r="194" spans="1:2" x14ac:dyDescent="0.2">
      <c r="A194" s="47"/>
      <c r="B194" s="47"/>
    </row>
    <row r="195" spans="1:2" x14ac:dyDescent="0.2">
      <c r="A195" s="47"/>
      <c r="B195" s="47"/>
    </row>
    <row r="196" spans="1:2" x14ac:dyDescent="0.2">
      <c r="A196" s="47"/>
      <c r="B196" s="47"/>
    </row>
    <row r="197" spans="1:2" x14ac:dyDescent="0.2">
      <c r="A197" s="47"/>
      <c r="B197" s="47"/>
    </row>
    <row r="198" spans="1:2" x14ac:dyDescent="0.2">
      <c r="A198" s="47"/>
      <c r="B198" s="47"/>
    </row>
    <row r="199" spans="1:2" x14ac:dyDescent="0.2">
      <c r="A199" s="47"/>
      <c r="B199" s="47"/>
    </row>
    <row r="200" spans="1:2" x14ac:dyDescent="0.2">
      <c r="A200" s="47"/>
      <c r="B200" s="47"/>
    </row>
    <row r="201" spans="1:2" x14ac:dyDescent="0.2">
      <c r="A201" s="47"/>
      <c r="B201" s="47"/>
    </row>
    <row r="202" spans="1:2" x14ac:dyDescent="0.2">
      <c r="A202" s="47"/>
      <c r="B202" s="47"/>
    </row>
    <row r="203" spans="1:2" x14ac:dyDescent="0.2">
      <c r="A203" s="47"/>
      <c r="B203" s="47"/>
    </row>
    <row r="204" spans="1:2" x14ac:dyDescent="0.2">
      <c r="A204" s="47"/>
      <c r="B204" s="47"/>
    </row>
    <row r="205" spans="1:2" x14ac:dyDescent="0.2">
      <c r="A205" s="47"/>
      <c r="B205" s="47"/>
    </row>
    <row r="206" spans="1:2" x14ac:dyDescent="0.2">
      <c r="A206" s="47"/>
      <c r="B206" s="47"/>
    </row>
    <row r="207" spans="1:2" x14ac:dyDescent="0.2">
      <c r="A207" s="47"/>
      <c r="B207" s="47"/>
    </row>
    <row r="208" spans="1:2" x14ac:dyDescent="0.2">
      <c r="A208" s="47"/>
      <c r="B208" s="47"/>
    </row>
    <row r="209" spans="1:2" x14ac:dyDescent="0.2">
      <c r="A209" s="47"/>
      <c r="B209" s="47"/>
    </row>
    <row r="210" spans="1:2" x14ac:dyDescent="0.2">
      <c r="A210" s="47"/>
      <c r="B210" s="47"/>
    </row>
    <row r="211" spans="1:2" x14ac:dyDescent="0.2">
      <c r="A211" s="47"/>
      <c r="B211" s="47"/>
    </row>
    <row r="212" spans="1:2" x14ac:dyDescent="0.2">
      <c r="A212" s="47"/>
      <c r="B212" s="47"/>
    </row>
    <row r="213" spans="1:2" x14ac:dyDescent="0.2">
      <c r="A213" s="47"/>
      <c r="B213" s="47"/>
    </row>
    <row r="214" spans="1:2" x14ac:dyDescent="0.2">
      <c r="A214" s="47"/>
      <c r="B214" s="47"/>
    </row>
    <row r="215" spans="1:2" x14ac:dyDescent="0.2">
      <c r="A215" s="47"/>
      <c r="B215" s="47"/>
    </row>
    <row r="216" spans="1:2" x14ac:dyDescent="0.2">
      <c r="A216" s="47"/>
      <c r="B216" s="47"/>
    </row>
    <row r="217" spans="1:2" x14ac:dyDescent="0.2">
      <c r="A217" s="47"/>
      <c r="B217" s="47"/>
    </row>
    <row r="218" spans="1:2" x14ac:dyDescent="0.2">
      <c r="A218" s="47"/>
      <c r="B218" s="47"/>
    </row>
    <row r="219" spans="1:2" x14ac:dyDescent="0.2">
      <c r="A219" s="47"/>
      <c r="B219" s="47"/>
    </row>
    <row r="220" spans="1:2" x14ac:dyDescent="0.2">
      <c r="A220" s="47"/>
      <c r="B220" s="47"/>
    </row>
    <row r="221" spans="1:2" x14ac:dyDescent="0.2">
      <c r="A221" s="47"/>
      <c r="B221" s="47"/>
    </row>
    <row r="222" spans="1:2" x14ac:dyDescent="0.2">
      <c r="A222" s="47"/>
      <c r="B222" s="47"/>
    </row>
    <row r="223" spans="1:2" x14ac:dyDescent="0.2">
      <c r="A223" s="47"/>
      <c r="B223" s="47"/>
    </row>
    <row r="224" spans="1:2" x14ac:dyDescent="0.2">
      <c r="A224" s="47"/>
      <c r="B224" s="47"/>
    </row>
    <row r="225" spans="1:2" x14ac:dyDescent="0.2">
      <c r="A225" s="47"/>
      <c r="B225" s="47"/>
    </row>
    <row r="226" spans="1:2" x14ac:dyDescent="0.2">
      <c r="A226" s="47"/>
      <c r="B226" s="47"/>
    </row>
    <row r="227" spans="1:2" x14ac:dyDescent="0.2">
      <c r="A227" s="47"/>
      <c r="B227" s="47"/>
    </row>
    <row r="228" spans="1:2" x14ac:dyDescent="0.2">
      <c r="A228" s="47"/>
      <c r="B228" s="47"/>
    </row>
    <row r="229" spans="1:2" x14ac:dyDescent="0.2">
      <c r="A229" s="47"/>
      <c r="B229" s="47"/>
    </row>
    <row r="230" spans="1:2" x14ac:dyDescent="0.2">
      <c r="A230" s="47"/>
      <c r="B230" s="47"/>
    </row>
    <row r="231" spans="1:2" x14ac:dyDescent="0.2">
      <c r="A231" s="47"/>
      <c r="B231" s="47"/>
    </row>
    <row r="232" spans="1:2" x14ac:dyDescent="0.2">
      <c r="A232" s="47"/>
      <c r="B232" s="47"/>
    </row>
    <row r="233" spans="1:2" x14ac:dyDescent="0.2">
      <c r="A233" s="47"/>
      <c r="B233" s="47"/>
    </row>
    <row r="234" spans="1:2" x14ac:dyDescent="0.2">
      <c r="A234" s="47"/>
      <c r="B234" s="47"/>
    </row>
    <row r="235" spans="1:2" x14ac:dyDescent="0.2">
      <c r="A235" s="47"/>
      <c r="B235" s="47"/>
    </row>
    <row r="236" spans="1:2" x14ac:dyDescent="0.2">
      <c r="A236" s="47"/>
      <c r="B236" s="47"/>
    </row>
    <row r="237" spans="1:2" x14ac:dyDescent="0.2">
      <c r="A237" s="47"/>
      <c r="B237" s="47"/>
    </row>
    <row r="238" spans="1:2" x14ac:dyDescent="0.2">
      <c r="A238" s="47"/>
      <c r="B238" s="47"/>
    </row>
    <row r="239" spans="1:2" x14ac:dyDescent="0.2">
      <c r="A239" s="47"/>
      <c r="B239" s="47"/>
    </row>
    <row r="240" spans="1:2" x14ac:dyDescent="0.2">
      <c r="A240" s="47"/>
      <c r="B240" s="47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199"/>
  <sheetViews>
    <sheetView workbookViewId="0">
      <selection activeCell="A9" sqref="A9"/>
    </sheetView>
  </sheetViews>
  <sheetFormatPr baseColWidth="10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0" customFormat="1" ht="5.0999999999999996" customHeight="1" x14ac:dyDescent="0.2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105" ht="5.0999999999999996" customHeight="1" x14ac:dyDescent="0.2">
      <c r="A2" s="13"/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4">
      <c r="A3" s="13"/>
      <c r="B3" s="12"/>
      <c r="C3" s="10"/>
      <c r="D3" s="10"/>
      <c r="E3" s="11"/>
      <c r="F3" s="108" t="str">
        <f>te!A12</f>
        <v>Transaktionspreis- und Baulandindizes für Wohneigentum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4">
      <c r="A4" s="13"/>
      <c r="B4" s="12"/>
      <c r="C4" s="10"/>
      <c r="D4" s="10"/>
      <c r="E4" s="11"/>
      <c r="F4" s="108" t="str">
        <f>hi!D61&amp;", "&amp;hi!$G$5</f>
        <v>Region Zürich, 2. Quartal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">
      <c r="A5" s="13"/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5" customHeight="1" x14ac:dyDescent="0.2">
      <c r="A6" s="13"/>
      <c r="B6" s="12"/>
      <c r="C6" s="10"/>
      <c r="D6" s="10"/>
      <c r="E6" s="129"/>
      <c r="F6" s="129" t="str">
        <f>te!A53</f>
        <v>Index:</v>
      </c>
      <c r="G6" s="129"/>
      <c r="H6" s="129"/>
      <c r="I6" s="129"/>
      <c r="J6" s="129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5" customHeight="1" x14ac:dyDescent="0.2">
      <c r="A7" s="13"/>
      <c r="B7" s="12"/>
      <c r="C7" s="10"/>
      <c r="D7" s="10"/>
      <c r="E7" s="129"/>
      <c r="F7" s="129" t="str">
        <f>te!A22</f>
        <v>Region:</v>
      </c>
      <c r="G7" s="129"/>
      <c r="H7" s="129"/>
      <c r="I7" s="129"/>
      <c r="J7" s="131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.95" customHeight="1" x14ac:dyDescent="0.2">
      <c r="A8" s="13"/>
      <c r="B8" s="12"/>
      <c r="C8" s="81"/>
      <c r="D8" s="81"/>
      <c r="E8" s="131"/>
      <c r="F8" s="10"/>
      <c r="G8" s="10"/>
      <c r="H8" s="10"/>
      <c r="I8" s="10"/>
      <c r="J8" s="10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5.95" customHeight="1" x14ac:dyDescent="0.2">
      <c r="A9" s="13"/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">
      <c r="A10" s="13"/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09" t="str">
        <f>CONCATENATE(te!A97," ",hi!D61," ",te!A100)</f>
        <v>Indexreihen Region Zürich (1. Quartal 2000 = 100)</v>
      </c>
      <c r="D11" s="209"/>
      <c r="E11" s="209"/>
      <c r="F11" s="209"/>
      <c r="G11" s="209"/>
      <c r="H11" s="209"/>
      <c r="I11" s="209"/>
      <c r="J11" s="209"/>
      <c r="K11" s="209"/>
      <c r="L11" s="90"/>
      <c r="M11" s="209" t="str">
        <f>CONCATENATE(te!A97," ",hi!D61," ",te!A99)</f>
        <v>Indexreihen Region Zürich (Jahresmittel 1985 = 100)</v>
      </c>
      <c r="N11" s="209"/>
      <c r="O11" s="209"/>
      <c r="P11" s="209"/>
      <c r="Q11" s="209"/>
      <c r="R11" s="209"/>
      <c r="S11" s="209"/>
      <c r="T11" s="209"/>
      <c r="U11" s="209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33"/>
      <c r="D12" s="133"/>
      <c r="E12" s="133"/>
      <c r="F12" s="133"/>
      <c r="G12" s="133"/>
      <c r="H12" s="133"/>
      <c r="I12" s="133"/>
      <c r="J12" s="133"/>
      <c r="K12" s="133"/>
      <c r="L12" s="90"/>
      <c r="M12" s="133"/>
      <c r="N12" s="133"/>
      <c r="O12" s="133"/>
      <c r="P12" s="133"/>
      <c r="Q12" s="133"/>
      <c r="R12" s="133"/>
      <c r="S12" s="133"/>
      <c r="T12" s="133"/>
      <c r="U12" s="133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10" t="str">
        <f>VLOOKUP(hi!C33,hi!A34:B38,2,FALSE)</f>
        <v>Eigentumswohnungen EWG</v>
      </c>
      <c r="D13" s="210"/>
      <c r="E13" s="210"/>
      <c r="F13" s="210"/>
      <c r="G13" s="210"/>
      <c r="H13" s="210"/>
      <c r="I13" s="210"/>
      <c r="J13" s="210"/>
      <c r="K13" s="210"/>
      <c r="L13" s="90"/>
      <c r="M13" s="210" t="str">
        <f>C54</f>
        <v>Eigentumswohnungen EWG</v>
      </c>
      <c r="N13" s="210"/>
      <c r="O13" s="210"/>
      <c r="P13" s="210"/>
      <c r="Q13" s="210"/>
      <c r="R13" s="210"/>
      <c r="S13" s="210"/>
      <c r="T13" s="210"/>
      <c r="U13" s="210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12" t="str">
        <f>te!$A$11</f>
        <v>Quelle: Transaktionspreisindizes Fahrländer Partner.</v>
      </c>
      <c r="D33" s="212"/>
      <c r="E33" s="212"/>
      <c r="F33" s="212"/>
      <c r="G33" s="212"/>
      <c r="H33" s="212"/>
      <c r="I33" s="10"/>
      <c r="J33" s="10"/>
      <c r="K33" s="10"/>
      <c r="L33" s="11"/>
      <c r="M33" s="212" t="str">
        <f>te!$A$11</f>
        <v>Quelle: Transaktionspreisindizes Fahrländer Partner.</v>
      </c>
      <c r="N33" s="212"/>
      <c r="O33" s="212"/>
      <c r="P33" s="212"/>
      <c r="Q33" s="212"/>
      <c r="R33" s="212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24.95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15" x14ac:dyDescent="0.2">
      <c r="A35" s="13"/>
      <c r="B35" s="12"/>
      <c r="C35" s="11" t="str">
        <f>te!A138</f>
        <v>Veränderungsraten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X35" s="13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</row>
    <row r="36" spans="1:105" ht="15" customHeight="1" x14ac:dyDescent="0.2">
      <c r="A36" s="13"/>
      <c r="B36" s="87"/>
      <c r="C36" s="111"/>
      <c r="D36" s="112"/>
      <c r="E36" s="223" t="str">
        <f>E55</f>
        <v>Marktsegment</v>
      </c>
      <c r="F36" s="223"/>
      <c r="G36" s="223"/>
      <c r="H36" s="223"/>
      <c r="I36" s="223"/>
      <c r="J36" s="113"/>
      <c r="K36" s="113"/>
      <c r="L36" s="22"/>
      <c r="M36" s="111"/>
      <c r="N36" s="112"/>
      <c r="O36" s="223" t="str">
        <f>O55</f>
        <v>Marktsegment</v>
      </c>
      <c r="P36" s="223"/>
      <c r="Q36" s="223"/>
      <c r="R36" s="223"/>
      <c r="S36" s="223"/>
      <c r="T36" s="113"/>
      <c r="U36" s="113"/>
      <c r="V36" s="10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15" customHeight="1" x14ac:dyDescent="0.2">
      <c r="A37" s="13"/>
      <c r="B37" s="87"/>
      <c r="C37" s="111"/>
      <c r="D37" s="112"/>
      <c r="E37" s="113" t="str">
        <f>D56</f>
        <v>Unteres</v>
      </c>
      <c r="F37" s="113"/>
      <c r="G37" s="113" t="str">
        <f t="shared" ref="G37:I37" si="0">F56</f>
        <v>Mittleres</v>
      </c>
      <c r="H37" s="113"/>
      <c r="I37" s="113" t="str">
        <f t="shared" si="0"/>
        <v>Gehobenes</v>
      </c>
      <c r="J37" s="113"/>
      <c r="K37" s="113" t="str">
        <f>J56</f>
        <v>EWG gesamt</v>
      </c>
      <c r="L37" s="22"/>
      <c r="M37" s="22"/>
      <c r="N37" s="10"/>
      <c r="O37" s="126" t="str">
        <f>N56</f>
        <v>Unteres</v>
      </c>
      <c r="P37" s="100"/>
      <c r="Q37" s="126" t="str">
        <f>P56</f>
        <v>Mittleres</v>
      </c>
      <c r="R37" s="100"/>
      <c r="S37" s="126" t="str">
        <f>R56</f>
        <v>Gehobenes</v>
      </c>
      <c r="T37" s="100"/>
      <c r="U37" s="126" t="str">
        <f>T56</f>
        <v>EWG gesamt</v>
      </c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">
      <c r="A38" s="13"/>
      <c r="B38" s="87"/>
      <c r="C38" s="220" t="str">
        <f>C140</f>
        <v>2020:1 - 2020:2</v>
      </c>
      <c r="D38" s="220"/>
      <c r="E38" s="114">
        <f>E140</f>
        <v>2.1099030949305098E-2</v>
      </c>
      <c r="F38" s="115"/>
      <c r="G38" s="114">
        <f>G140</f>
        <v>3.1225935802335902E-2</v>
      </c>
      <c r="H38" s="115"/>
      <c r="I38" s="114">
        <f>I140</f>
        <v>-1.7593891026718711E-2</v>
      </c>
      <c r="J38" s="114"/>
      <c r="K38" s="114">
        <f>K140</f>
        <v>4.9220669270018114E-3</v>
      </c>
      <c r="L38" s="22"/>
      <c r="M38" s="220" t="str">
        <f>M93</f>
        <v>2018 - 2019</v>
      </c>
      <c r="N38" s="220"/>
      <c r="O38" s="114">
        <f>O93</f>
        <v>3.4427487535759527E-2</v>
      </c>
      <c r="P38" s="115"/>
      <c r="Q38" s="114">
        <f>Q93</f>
        <v>3.897380601058531E-2</v>
      </c>
      <c r="R38" s="115"/>
      <c r="S38" s="114">
        <f>S93</f>
        <v>0.11573455238147967</v>
      </c>
      <c r="T38" s="114"/>
      <c r="U38" s="114">
        <f>U93</f>
        <v>7.5448328906115858E-2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</row>
    <row r="39" spans="1:105" ht="15" customHeight="1" x14ac:dyDescent="0.2">
      <c r="A39" s="13"/>
      <c r="B39" s="87"/>
      <c r="C39" s="220" t="str">
        <f>C141</f>
        <v>2019:2 - 2020:2</v>
      </c>
      <c r="D39" s="220"/>
      <c r="E39" s="114">
        <f>E141</f>
        <v>3.04756085711817E-2</v>
      </c>
      <c r="F39" s="115"/>
      <c r="G39" s="114">
        <f>G141</f>
        <v>4.3785811909164529E-2</v>
      </c>
      <c r="H39" s="115"/>
      <c r="I39" s="114">
        <f>I141</f>
        <v>0.1080876220588094</v>
      </c>
      <c r="J39" s="114"/>
      <c r="K39" s="114">
        <f>K141</f>
        <v>7.4227128672981202E-2</v>
      </c>
      <c r="L39" s="22"/>
      <c r="M39" s="220" t="str">
        <f>M94</f>
        <v>2014 - 2019</v>
      </c>
      <c r="N39" s="220"/>
      <c r="O39" s="114">
        <f>O94</f>
        <v>0.21804124798566638</v>
      </c>
      <c r="P39" s="115"/>
      <c r="Q39" s="114">
        <f>Q94</f>
        <v>0.14793608331527541</v>
      </c>
      <c r="R39" s="115"/>
      <c r="S39" s="114">
        <f>S94</f>
        <v>2.5012495521257172E-3</v>
      </c>
      <c r="T39" s="114"/>
      <c r="U39" s="114">
        <f>U94</f>
        <v>7.5863631578274804E-2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4.5" customHeight="1" x14ac:dyDescent="0.2">
      <c r="A40" s="13"/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  <c r="V40" s="10"/>
      <c r="X40" s="13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</row>
    <row r="41" spans="1:105" ht="9.9499999999999993" customHeight="1" x14ac:dyDescent="0.2">
      <c r="A41" s="13"/>
      <c r="B41" s="87"/>
      <c r="C41" s="221" t="str">
        <f>C143</f>
        <v>Quelle: Transaktionspreisindizes Fahrländer Partner.</v>
      </c>
      <c r="D41" s="221"/>
      <c r="E41" s="221"/>
      <c r="F41" s="221"/>
      <c r="G41" s="221"/>
      <c r="H41" s="221"/>
      <c r="I41" s="221"/>
      <c r="J41" s="221"/>
      <c r="K41" s="221"/>
      <c r="L41" s="22"/>
      <c r="M41" s="221" t="str">
        <f>C143</f>
        <v>Quelle: Transaktionspreisindizes Fahrländer Partner.</v>
      </c>
      <c r="N41" s="221"/>
      <c r="O41" s="221"/>
      <c r="P41" s="221"/>
      <c r="Q41" s="221"/>
      <c r="R41" s="221"/>
      <c r="S41" s="221"/>
      <c r="T41" s="221"/>
      <c r="U41" s="221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9.9499999999999993" customHeight="1" x14ac:dyDescent="0.2">
      <c r="A42" s="13"/>
      <c r="B42" s="10"/>
      <c r="C42" s="186"/>
      <c r="D42" s="186"/>
      <c r="E42" s="186"/>
      <c r="F42" s="186"/>
      <c r="G42" s="186"/>
      <c r="H42" s="186"/>
      <c r="I42" s="186"/>
      <c r="J42" s="186"/>
      <c r="K42" s="186"/>
      <c r="L42" s="10"/>
      <c r="M42" s="217"/>
      <c r="N42" s="217"/>
      <c r="O42" s="217"/>
      <c r="P42" s="217"/>
      <c r="Q42" s="217"/>
      <c r="R42" s="217"/>
      <c r="S42" s="217"/>
      <c r="T42" s="217"/>
      <c r="U42" s="217"/>
      <c r="V42" s="8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60" customHeight="1" x14ac:dyDescent="0.2">
      <c r="A43" s="13"/>
      <c r="B43" s="85"/>
      <c r="C43" s="218"/>
      <c r="D43" s="218"/>
      <c r="E43" s="218"/>
      <c r="F43" s="218"/>
      <c r="G43" s="218"/>
      <c r="H43" s="218"/>
      <c r="I43" s="218"/>
      <c r="J43" s="218"/>
      <c r="K43" s="218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</row>
    <row r="44" spans="1:105" s="49" customFormat="1" ht="4.5" customHeight="1" x14ac:dyDescent="0.2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105" ht="9.9499999999999993" customHeight="1" x14ac:dyDescent="0.2">
      <c r="A45" s="13"/>
      <c r="B45" s="85"/>
      <c r="C45" s="208" t="s">
        <v>56</v>
      </c>
      <c r="D45" s="208"/>
      <c r="E45" s="208"/>
      <c r="F45" s="208" t="str">
        <f>te!A12</f>
        <v>Transaktionspreis- und Baulandindizes für Wohneigentum</v>
      </c>
      <c r="G45" s="208"/>
      <c r="H45" s="208"/>
      <c r="I45" s="208"/>
      <c r="J45" s="208"/>
      <c r="K45" s="208"/>
      <c r="L45" s="85"/>
      <c r="M45" s="85"/>
      <c r="N45" s="85"/>
      <c r="O45" s="85"/>
      <c r="P45" s="85"/>
      <c r="Q45" s="85"/>
      <c r="R45" s="85"/>
      <c r="S45" s="85"/>
      <c r="T45" s="85"/>
      <c r="U45" s="147" t="str">
        <f>hi!$G$5</f>
        <v>2. Quartal 2020</v>
      </c>
      <c r="V45" s="146"/>
      <c r="X45" s="13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</row>
    <row r="46" spans="1:105" ht="9.9499999999999993" customHeight="1" x14ac:dyDescent="0.2">
      <c r="A46" s="13"/>
      <c r="B46" s="85"/>
      <c r="C46" s="208" t="s">
        <v>0</v>
      </c>
      <c r="D46" s="208"/>
      <c r="E46" s="208"/>
      <c r="F46" s="150"/>
      <c r="G46" s="150"/>
      <c r="H46" s="150"/>
      <c r="I46" s="150"/>
      <c r="J46" s="150"/>
      <c r="K46" s="150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8.1" customHeight="1" x14ac:dyDescent="0.2">
      <c r="A47" s="13"/>
      <c r="B47" s="85"/>
      <c r="C47" s="150"/>
      <c r="D47" s="150"/>
      <c r="E47" s="150"/>
      <c r="F47" s="150"/>
      <c r="G47" s="150"/>
      <c r="H47" s="150"/>
      <c r="I47" s="150"/>
      <c r="J47" s="150"/>
      <c r="K47" s="15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10.5" customHeight="1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s="4" customFormat="1" ht="5.45" customHeight="1" x14ac:dyDescent="0.25">
      <c r="A49" s="84"/>
      <c r="B49" s="93"/>
      <c r="C49" s="94"/>
      <c r="D49" s="94"/>
      <c r="E49" s="171"/>
      <c r="F49" s="172"/>
      <c r="G49" s="171"/>
      <c r="H49" s="172"/>
      <c r="I49" s="171"/>
      <c r="J49" s="172"/>
      <c r="K49" s="173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0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5" customHeight="1" x14ac:dyDescent="0.2">
      <c r="A50" s="83"/>
      <c r="B50" s="93"/>
      <c r="C50" s="96"/>
      <c r="D50" s="96"/>
      <c r="E50" s="171"/>
      <c r="F50" s="171"/>
      <c r="G50" s="171"/>
      <c r="H50" s="171"/>
      <c r="I50" s="171"/>
      <c r="J50" s="171"/>
      <c r="K50" s="171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0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">
      <c r="A51" s="13"/>
      <c r="B51" s="85"/>
      <c r="C51" s="97"/>
      <c r="D51" s="88"/>
      <c r="E51" s="174" t="str">
        <f>VLOOKUP(hi!$C$33,hi!$A$34:$N$38,11,FALSE)</f>
        <v>EWG (u)</v>
      </c>
      <c r="F51" s="175"/>
      <c r="G51" s="174" t="str">
        <f>VLOOKUP(hi!$C$33,hi!$A$34:$N$38,12,FALSE)</f>
        <v>EWG (m)</v>
      </c>
      <c r="H51" s="175"/>
      <c r="I51" s="174" t="str">
        <f>VLOOKUP(hi!$C$33,hi!$A$34:$N$38,13,FALSE)</f>
        <v>EWG (g)</v>
      </c>
      <c r="J51" s="175"/>
      <c r="K51" s="176" t="str">
        <f>VLOOKUP(hi!$C$33,hi!$A$34:$N$38,14,FALSE)</f>
        <v>EWG (gesamt)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X51" s="13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</row>
    <row r="52" spans="1:104" ht="3" customHeight="1" x14ac:dyDescent="0.2">
      <c r="A52" s="13"/>
      <c r="B52" s="85"/>
      <c r="C52" s="116"/>
      <c r="D52" s="117"/>
      <c r="E52" s="178" t="str">
        <f>VLOOKUP(hi!$C$33,hi!$A$34:$J$38,7,FALSE)</f>
        <v>EWGu</v>
      </c>
      <c r="F52" s="178"/>
      <c r="G52" s="178" t="str">
        <f>VLOOKUP(hi!$C$33,hi!$A$34:$J$38,8,FALSE)</f>
        <v>EWGm</v>
      </c>
      <c r="H52" s="178"/>
      <c r="I52" s="178" t="str">
        <f>VLOOKUP(hi!$C$33,hi!$A$34:$J$38,9,FALSE)</f>
        <v>EWGg</v>
      </c>
      <c r="J52" s="178"/>
      <c r="K52" s="178" t="str">
        <f>VLOOKUP(hi!$C$33,hi!$A$34:$J$38,10,FALSE)</f>
        <v>EWGt</v>
      </c>
      <c r="L52" s="85"/>
      <c r="M52" s="116"/>
      <c r="N52" s="117"/>
      <c r="O52" s="116"/>
      <c r="P52" s="116"/>
      <c r="Q52" s="116"/>
      <c r="R52" s="116"/>
      <c r="S52" s="116"/>
      <c r="T52" s="116"/>
      <c r="U52" s="116"/>
      <c r="V52" s="85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22.5" customHeight="1" x14ac:dyDescent="0.2">
      <c r="A53" s="13"/>
      <c r="B53" s="12"/>
      <c r="C53" s="209" t="str">
        <f>CONCATENATE(te!A97," ",hi!D61," ",te!A100)</f>
        <v>Indexreihen Region Zürich (1. Quartal 2000 = 100)</v>
      </c>
      <c r="D53" s="209"/>
      <c r="E53" s="209"/>
      <c r="F53" s="209"/>
      <c r="G53" s="209"/>
      <c r="H53" s="209"/>
      <c r="I53" s="209"/>
      <c r="J53" s="209"/>
      <c r="K53" s="209"/>
      <c r="L53" s="86"/>
      <c r="M53" s="209" t="str">
        <f>CONCATENATE(te!A97," ",hi!D61," ",te!A99)</f>
        <v>Indexreihen Region Zürich (Jahresmittel 1985 = 100)</v>
      </c>
      <c r="N53" s="209"/>
      <c r="O53" s="209"/>
      <c r="P53" s="209"/>
      <c r="Q53" s="209"/>
      <c r="R53" s="209"/>
      <c r="S53" s="209"/>
      <c r="T53" s="209"/>
      <c r="U53" s="209"/>
      <c r="V53" s="11"/>
      <c r="X53" s="177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15" customHeight="1" x14ac:dyDescent="0.2">
      <c r="A54" s="13"/>
      <c r="B54" s="12"/>
      <c r="C54" s="213" t="str">
        <f>VLOOKUP(hi!C33,hi!A34:B38,2,FALSE)</f>
        <v>Eigentumswohnungen EWG</v>
      </c>
      <c r="D54" s="213"/>
      <c r="E54" s="213"/>
      <c r="F54" s="213"/>
      <c r="G54" s="213"/>
      <c r="H54" s="213"/>
      <c r="I54" s="213"/>
      <c r="J54" s="213"/>
      <c r="K54" s="213"/>
      <c r="L54" s="86"/>
      <c r="M54" s="213" t="str">
        <f>C54</f>
        <v>Eigentumswohnungen EWG</v>
      </c>
      <c r="N54" s="213"/>
      <c r="O54" s="213"/>
      <c r="P54" s="213"/>
      <c r="Q54" s="213"/>
      <c r="R54" s="213"/>
      <c r="S54" s="213"/>
      <c r="T54" s="213"/>
      <c r="U54" s="213"/>
      <c r="V54" s="11"/>
      <c r="X54" s="177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s="103" customFormat="1" ht="15" customHeight="1" x14ac:dyDescent="0.2">
      <c r="A55" s="99"/>
      <c r="B55" s="100"/>
      <c r="C55" s="111"/>
      <c r="D55" s="112"/>
      <c r="E55" s="223" t="str">
        <f>IF(hi!C33=3,"",te!A63)</f>
        <v>Marktsegment</v>
      </c>
      <c r="F55" s="223"/>
      <c r="G55" s="223"/>
      <c r="H55" s="223"/>
      <c r="I55" s="223"/>
      <c r="J55" s="113"/>
      <c r="K55" s="113"/>
      <c r="L55" s="100"/>
      <c r="M55" s="111"/>
      <c r="N55" s="112"/>
      <c r="O55" s="223" t="str">
        <f>E55</f>
        <v>Marktsegment</v>
      </c>
      <c r="P55" s="223"/>
      <c r="Q55" s="223"/>
      <c r="R55" s="223"/>
      <c r="S55" s="223"/>
      <c r="T55" s="113"/>
      <c r="U55" s="113"/>
      <c r="V55" s="100"/>
      <c r="W55" s="99"/>
      <c r="X55" s="177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</row>
    <row r="56" spans="1:104" s="103" customFormat="1" ht="15" customHeight="1" x14ac:dyDescent="0.2">
      <c r="A56" s="99"/>
      <c r="B56" s="104"/>
      <c r="C56" s="102"/>
      <c r="D56" s="216" t="str">
        <f>VLOOKUP(hi!$C$33,hi!$A$34:$R$38,15,FALSE)</f>
        <v>Unteres</v>
      </c>
      <c r="E56" s="216"/>
      <c r="F56" s="216" t="str">
        <f>VLOOKUP(hi!$C$33,hi!$A$34:$R$38,16,FALSE)</f>
        <v>Mittleres</v>
      </c>
      <c r="G56" s="216"/>
      <c r="H56" s="216" t="str">
        <f>VLOOKUP(hi!$C$33,hi!$A$34:$R$38,17,FALSE)</f>
        <v>Gehobenes</v>
      </c>
      <c r="I56" s="216"/>
      <c r="J56" s="226" t="str">
        <f>VLOOKUP(hi!$C$33,hi!$A$34:$R$38,18,FALSE)</f>
        <v>EWG gesamt</v>
      </c>
      <c r="K56" s="226"/>
      <c r="L56" s="100"/>
      <c r="M56" s="124"/>
      <c r="N56" s="215" t="str">
        <f>D56</f>
        <v>Unteres</v>
      </c>
      <c r="O56" s="215"/>
      <c r="P56" s="215" t="str">
        <f>F56</f>
        <v>Mittleres</v>
      </c>
      <c r="Q56" s="215"/>
      <c r="R56" s="215" t="str">
        <f>H56</f>
        <v>Gehobenes</v>
      </c>
      <c r="S56" s="215"/>
      <c r="T56" s="215" t="str">
        <f>J56</f>
        <v>EWG gesamt</v>
      </c>
      <c r="U56" s="215"/>
      <c r="V56" s="100"/>
      <c r="W56" s="99"/>
      <c r="X56" s="177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ht="15" customHeight="1" x14ac:dyDescent="0.2">
      <c r="A57" s="13"/>
      <c r="B57" s="106">
        <v>5</v>
      </c>
      <c r="C57" s="118" t="s">
        <v>16</v>
      </c>
      <c r="D57" s="119"/>
      <c r="E57" s="115">
        <f>VLOOKUP(CONCATENATE($E$52,"_Qu_",hi!$C$61),fpre_reg_dat!$A$2:$CU$4224,FPRE_REG!$B57,0)</f>
        <v>100</v>
      </c>
      <c r="F57" s="120"/>
      <c r="G57" s="120">
        <f>VLOOKUP(CONCATENATE($G$52,"_Qu_",hi!$C$61),fpre_reg_dat!$A$2:$CU$4224,FPRE_REG!$B57,0)</f>
        <v>100</v>
      </c>
      <c r="H57" s="120"/>
      <c r="I57" s="120">
        <f>VLOOKUP(CONCATENATE($I$52,"_Qu_",hi!$C$61),fpre_reg_dat!$A$2:$CU$4224,FPRE_REG!$B57,0)</f>
        <v>100</v>
      </c>
      <c r="J57" s="120"/>
      <c r="K57" s="120">
        <f>VLOOKUP(CONCATENATE($K$52,"_Qu_",hi!$C$61),fpre_reg_dat!$A$2:$CU$4224,FPRE_REG!$B57,0)</f>
        <v>100</v>
      </c>
      <c r="L57" s="106">
        <v>5</v>
      </c>
      <c r="M57" s="118" t="s">
        <v>15</v>
      </c>
      <c r="N57" s="119"/>
      <c r="O57" s="113">
        <f>VLOOKUP(CONCATENATE($E$52,"_Ja_",hi!$C$61),fpre_reg_dat!$A$2:$CU$4224,FPRE_REG!$L57,0)</f>
        <v>100</v>
      </c>
      <c r="P57" s="120"/>
      <c r="Q57" s="120">
        <f>VLOOKUP(CONCATENATE($G$52,"_Ja_",hi!$C$61),fpre_reg_dat!$A$2:$CU$4224,FPRE_REG!$L57,0)</f>
        <v>100</v>
      </c>
      <c r="R57" s="120"/>
      <c r="S57" s="120">
        <f>VLOOKUP(CONCATENATE($I$52,"_Ja_",hi!$C$61),fpre_reg_dat!$A$2:$CU$4224,FPRE_REG!$L57,0)</f>
        <v>100</v>
      </c>
      <c r="T57" s="120"/>
      <c r="U57" s="120">
        <f>VLOOKUP(CONCATENATE($K$52,"_Ja_",hi!$C$61),fpre_reg_dat!$A$2:$CU$4224,FPRE_REG!$L57,0)</f>
        <v>100</v>
      </c>
      <c r="V57" s="80"/>
      <c r="X57" s="177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</row>
    <row r="58" spans="1:104" ht="15" customHeight="1" x14ac:dyDescent="0.2">
      <c r="A58" s="13"/>
      <c r="B58" s="106">
        <f>+B57+1</f>
        <v>6</v>
      </c>
      <c r="C58" s="118" t="s">
        <v>17</v>
      </c>
      <c r="D58" s="119"/>
      <c r="E58" s="115">
        <f>VLOOKUP(CONCATENATE($E$52,"_Qu_",hi!$C$61),fpre_reg_dat!$A$2:$CU$4224,FPRE_REG!$B58,0)</f>
        <v>100.81069704401591</v>
      </c>
      <c r="F58" s="120"/>
      <c r="G58" s="120">
        <f>VLOOKUP(CONCATENATE($G$52,"_Qu_",hi!$C$61),fpre_reg_dat!$A$2:$CU$4224,FPRE_REG!$B58,0)</f>
        <v>101.60688861220717</v>
      </c>
      <c r="H58" s="120"/>
      <c r="I58" s="120">
        <f>VLOOKUP(CONCATENATE($I$52,"_Qu_",hi!$C$61),fpre_reg_dat!$A$2:$CU$4224,FPRE_REG!$B58,0)</f>
        <v>102.08735890616043</v>
      </c>
      <c r="J58" s="120"/>
      <c r="K58" s="120">
        <f>VLOOKUP(CONCATENATE($K$52,"_Qu_",hi!$C$61),fpre_reg_dat!$A$2:$CU$4224,FPRE_REG!$B58,0)</f>
        <v>101.77449690770761</v>
      </c>
      <c r="L58" s="106">
        <f>+L57+1</f>
        <v>6</v>
      </c>
      <c r="M58" s="118">
        <f t="shared" ref="M58:M80" si="1">+M57+1</f>
        <v>1986</v>
      </c>
      <c r="N58" s="119"/>
      <c r="O58" s="115">
        <f>VLOOKUP(CONCATENATE($E$52,"_Ja_",hi!$C$61),fpre_reg_dat!$A$2:$CU$4224,FPRE_REG!$L58,0)</f>
        <v>103.6992561646469</v>
      </c>
      <c r="P58" s="120"/>
      <c r="Q58" s="120">
        <f>VLOOKUP(CONCATENATE($G$52,"_Ja_",hi!$C$61),fpre_reg_dat!$A$2:$CU$4224,FPRE_REG!$L58,0)</f>
        <v>107.254952538494</v>
      </c>
      <c r="R58" s="120"/>
      <c r="S58" s="120">
        <f>VLOOKUP(CONCATENATE($I$52,"_Ja_",hi!$C$61),fpre_reg_dat!$A$2:$CU$4224,FPRE_REG!$L58,0)</f>
        <v>100.72246264279971</v>
      </c>
      <c r="T58" s="120"/>
      <c r="U58" s="120">
        <f>VLOOKUP(CONCATENATE($K$52,"_Ja_",hi!$C$61),fpre_reg_dat!$A$2:$CU$4224,FPRE_REG!$L58,0)</f>
        <v>103.62237119823132</v>
      </c>
      <c r="V58" s="80"/>
      <c r="X58" s="177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4" ht="15" customHeight="1" x14ac:dyDescent="0.2">
      <c r="A59" s="13"/>
      <c r="B59" s="106">
        <f t="shared" ref="B59:B123" si="2">+B58+1</f>
        <v>7</v>
      </c>
      <c r="C59" s="118" t="s">
        <v>18</v>
      </c>
      <c r="D59" s="119"/>
      <c r="E59" s="115">
        <f>VLOOKUP(CONCATENATE($E$52,"_Qu_",hi!$C$61),fpre_reg_dat!$A$2:$CU$4224,FPRE_REG!$B59,0)</f>
        <v>100.08444810895168</v>
      </c>
      <c r="F59" s="120"/>
      <c r="G59" s="120">
        <f>VLOOKUP(CONCATENATE($G$52,"_Qu_",hi!$C$61),fpre_reg_dat!$A$2:$CU$4224,FPRE_REG!$B59,0)</f>
        <v>101.5593245069512</v>
      </c>
      <c r="H59" s="120"/>
      <c r="I59" s="120">
        <f>VLOOKUP(CONCATENATE($I$52,"_Qu_",hi!$C$61),fpre_reg_dat!$A$2:$CU$4224,FPRE_REG!$B59,0)</f>
        <v>102.17584639469848</v>
      </c>
      <c r="J59" s="120"/>
      <c r="K59" s="120">
        <f>VLOOKUP(CONCATENATE($K$52,"_Qu_",hi!$C$61),fpre_reg_dat!$A$2:$CU$4224,FPRE_REG!$B59,0)</f>
        <v>101.73203010183617</v>
      </c>
      <c r="L59" s="106">
        <f t="shared" ref="L59:L91" si="3">+L58+1</f>
        <v>7</v>
      </c>
      <c r="M59" s="118">
        <f t="shared" si="1"/>
        <v>1987</v>
      </c>
      <c r="N59" s="119"/>
      <c r="O59" s="115">
        <f>VLOOKUP(CONCATENATE($E$52,"_Ja_",hi!$C$61),fpre_reg_dat!$A$2:$CU$4224,FPRE_REG!$L59,0)</f>
        <v>97.869781151774731</v>
      </c>
      <c r="P59" s="120"/>
      <c r="Q59" s="120">
        <f>VLOOKUP(CONCATENATE($G$52,"_Ja_",hi!$C$61),fpre_reg_dat!$A$2:$CU$4224,FPRE_REG!$L59,0)</f>
        <v>106.59980049642108</v>
      </c>
      <c r="R59" s="120"/>
      <c r="S59" s="120">
        <f>VLOOKUP(CONCATENATE($I$52,"_Ja_",hi!$C$61),fpre_reg_dat!$A$2:$CU$4224,FPRE_REG!$L59,0)</f>
        <v>97.979218148519905</v>
      </c>
      <c r="T59" s="120"/>
      <c r="U59" s="120">
        <f>VLOOKUP(CONCATENATE($K$52,"_Ja_",hi!$C$61),fpre_reg_dat!$A$2:$CU$4224,FPRE_REG!$L59,0)</f>
        <v>101.39438533524536</v>
      </c>
      <c r="V59" s="80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">
      <c r="A60" s="13"/>
      <c r="B60" s="106">
        <f t="shared" si="2"/>
        <v>8</v>
      </c>
      <c r="C60" s="118" t="s">
        <v>19</v>
      </c>
      <c r="D60" s="119"/>
      <c r="E60" s="115">
        <f>VLOOKUP(CONCATENATE($E$52,"_Qu_",hi!$C$61),fpre_reg_dat!$A$2:$CU$4224,FPRE_REG!$B60,0)</f>
        <v>97.34888083369087</v>
      </c>
      <c r="F60" s="120"/>
      <c r="G60" s="120">
        <f>VLOOKUP(CONCATENATE($G$52,"_Qu_",hi!$C$61),fpre_reg_dat!$A$2:$CU$4224,FPRE_REG!$B60,0)</f>
        <v>99.976169060525748</v>
      </c>
      <c r="H60" s="120"/>
      <c r="I60" s="120">
        <f>VLOOKUP(CONCATENATE($I$52,"_Qu_",hi!$C$61),fpre_reg_dat!$A$2:$CU$4224,FPRE_REG!$B60,0)</f>
        <v>100.66070550658783</v>
      </c>
      <c r="J60" s="120"/>
      <c r="K60" s="120">
        <f>VLOOKUP(CONCATENATE($K$52,"_Qu_",hi!$C$61),fpre_reg_dat!$A$2:$CU$4224,FPRE_REG!$B60,0)</f>
        <v>100.07542078522556</v>
      </c>
      <c r="L60" s="106">
        <f t="shared" si="3"/>
        <v>8</v>
      </c>
      <c r="M60" s="118">
        <f t="shared" si="1"/>
        <v>1988</v>
      </c>
      <c r="N60" s="119"/>
      <c r="O60" s="115">
        <f>VLOOKUP(CONCATENATE($E$52,"_Ja_",hi!$C$61),fpre_reg_dat!$A$2:$CU$4224,FPRE_REG!$L60,0)</f>
        <v>107.2031458099447</v>
      </c>
      <c r="P60" s="120"/>
      <c r="Q60" s="120">
        <f>VLOOKUP(CONCATENATE($G$52,"_Ja_",hi!$C$61),fpre_reg_dat!$A$2:$CU$4224,FPRE_REG!$L60,0)</f>
        <v>119.04061775671153</v>
      </c>
      <c r="R60" s="120"/>
      <c r="S60" s="120">
        <f>VLOOKUP(CONCATENATE($I$52,"_Ja_",hi!$C$61),fpre_reg_dat!$A$2:$CU$4224,FPRE_REG!$L60,0)</f>
        <v>114.08241687564866</v>
      </c>
      <c r="T60" s="120"/>
      <c r="U60" s="120">
        <f>VLOOKUP(CONCATENATE($K$52,"_Ja_",hi!$C$61),fpre_reg_dat!$A$2:$CU$4224,FPRE_REG!$L60,0)</f>
        <v>115.35168688046554</v>
      </c>
      <c r="V60" s="80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">
      <c r="A61" s="13"/>
      <c r="B61" s="106">
        <f t="shared" si="2"/>
        <v>9</v>
      </c>
      <c r="C61" s="118" t="s">
        <v>20</v>
      </c>
      <c r="D61" s="119"/>
      <c r="E61" s="115">
        <f>VLOOKUP(CONCATENATE($E$52,"_Qu_",hi!$C$61),fpre_reg_dat!$A$2:$CU$4224,FPRE_REG!$B61,0)</f>
        <v>97.709821167246048</v>
      </c>
      <c r="F61" s="120"/>
      <c r="G61" s="120">
        <f>VLOOKUP(CONCATENATE($G$52,"_Qu_",hi!$C$61),fpre_reg_dat!$A$2:$CU$4224,FPRE_REG!$B61,0)</f>
        <v>100.6342624377601</v>
      </c>
      <c r="H61" s="120"/>
      <c r="I61" s="120">
        <f>VLOOKUP(CONCATENATE($I$52,"_Qu_",hi!$C$61),fpre_reg_dat!$A$2:$CU$4224,FPRE_REG!$B61,0)</f>
        <v>101.36443295210825</v>
      </c>
      <c r="J61" s="120"/>
      <c r="K61" s="120">
        <f>VLOOKUP(CONCATENATE($K$52,"_Qu_",hi!$C$61),fpre_reg_dat!$A$2:$CU$4224,FPRE_REG!$B61,0)</f>
        <v>100.72872681505845</v>
      </c>
      <c r="L61" s="106">
        <f t="shared" si="3"/>
        <v>9</v>
      </c>
      <c r="M61" s="118">
        <f t="shared" si="1"/>
        <v>1989</v>
      </c>
      <c r="N61" s="119"/>
      <c r="O61" s="115">
        <f>VLOOKUP(CONCATENATE($E$52,"_Ja_",hi!$C$61),fpre_reg_dat!$A$2:$CU$4224,FPRE_REG!$L61,0)</f>
        <v>114.3670015499616</v>
      </c>
      <c r="P61" s="120"/>
      <c r="Q61" s="120">
        <f>VLOOKUP(CONCATENATE($G$52,"_Ja_",hi!$C$61),fpre_reg_dat!$A$2:$CU$4224,FPRE_REG!$L61,0)</f>
        <v>125.15127514847096</v>
      </c>
      <c r="R61" s="120"/>
      <c r="S61" s="120">
        <f>VLOOKUP(CONCATENATE($I$52,"_Ja_",hi!$C$61),fpre_reg_dat!$A$2:$CU$4224,FPRE_REG!$L61,0)</f>
        <v>130.95641625513079</v>
      </c>
      <c r="T61" s="120"/>
      <c r="U61" s="120">
        <f>VLOOKUP(CONCATENATE($K$52,"_Ja_",hi!$C$61),fpre_reg_dat!$A$2:$CU$4224,FPRE_REG!$L61,0)</f>
        <v>126.95765683333013</v>
      </c>
      <c r="V61" s="80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">
      <c r="A62" s="13"/>
      <c r="B62" s="106">
        <f t="shared" si="2"/>
        <v>10</v>
      </c>
      <c r="C62" s="118" t="s">
        <v>21</v>
      </c>
      <c r="D62" s="119"/>
      <c r="E62" s="115">
        <f>VLOOKUP(CONCATENATE($E$52,"_Qu_",hi!$C$61),fpre_reg_dat!$A$2:$CU$4224,FPRE_REG!$B62,0)</f>
        <v>98.653186044061755</v>
      </c>
      <c r="F62" s="120"/>
      <c r="G62" s="120">
        <f>VLOOKUP(CONCATENATE($G$52,"_Qu_",hi!$C$61),fpre_reg_dat!$A$2:$CU$4224,FPRE_REG!$B62,0)</f>
        <v>102.1640270123529</v>
      </c>
      <c r="H62" s="120"/>
      <c r="I62" s="120">
        <f>VLOOKUP(CONCATENATE($I$52,"_Qu_",hi!$C$61),fpre_reg_dat!$A$2:$CU$4224,FPRE_REG!$B62,0)</f>
        <v>103.28049445873097</v>
      </c>
      <c r="J62" s="120"/>
      <c r="K62" s="120">
        <f>VLOOKUP(CONCATENATE($K$52,"_Qu_",hi!$C$61),fpre_reg_dat!$A$2:$CU$4224,FPRE_REG!$B62,0)</f>
        <v>102.39827073484349</v>
      </c>
      <c r="L62" s="106">
        <f t="shared" si="3"/>
        <v>10</v>
      </c>
      <c r="M62" s="118">
        <f t="shared" si="1"/>
        <v>1990</v>
      </c>
      <c r="N62" s="119"/>
      <c r="O62" s="115">
        <f>VLOOKUP(CONCATENATE($E$52,"_Ja_",hi!$C$61),fpre_reg_dat!$A$2:$CU$4224,FPRE_REG!$L62,0)</f>
        <v>127.70294351227287</v>
      </c>
      <c r="P62" s="120"/>
      <c r="Q62" s="120">
        <f>VLOOKUP(CONCATENATE($G$52,"_Ja_",hi!$C$61),fpre_reg_dat!$A$2:$CU$4224,FPRE_REG!$L62,0)</f>
        <v>132.66178130780699</v>
      </c>
      <c r="R62" s="120"/>
      <c r="S62" s="120">
        <f>VLOOKUP(CONCATENATE($I$52,"_Ja_",hi!$C$61),fpre_reg_dat!$A$2:$CU$4224,FPRE_REG!$L62,0)</f>
        <v>129.89605605152192</v>
      </c>
      <c r="T62" s="120"/>
      <c r="U62" s="120">
        <f>VLOOKUP(CONCATENATE($K$52,"_Ja_",hi!$C$61),fpre_reg_dat!$A$2:$CU$4224,FPRE_REG!$L62,0)</f>
        <v>130.77170798076753</v>
      </c>
      <c r="V62" s="80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">
      <c r="A63" s="13"/>
      <c r="B63" s="106">
        <f t="shared" si="2"/>
        <v>11</v>
      </c>
      <c r="C63" s="118" t="s">
        <v>22</v>
      </c>
      <c r="D63" s="119"/>
      <c r="E63" s="115">
        <f>VLOOKUP(CONCATENATE($E$52,"_Qu_",hi!$C$61),fpre_reg_dat!$A$2:$CU$4224,FPRE_REG!$B63,0)</f>
        <v>98.906240245644099</v>
      </c>
      <c r="F63" s="120"/>
      <c r="G63" s="120">
        <f>VLOOKUP(CONCATENATE($G$52,"_Qu_",hi!$C$61),fpre_reg_dat!$A$2:$CU$4224,FPRE_REG!$B63,0)</f>
        <v>102.42293144564978</v>
      </c>
      <c r="H63" s="120"/>
      <c r="I63" s="120">
        <f>VLOOKUP(CONCATENATE($I$52,"_Qu_",hi!$C$61),fpre_reg_dat!$A$2:$CU$4224,FPRE_REG!$B63,0)</f>
        <v>104.08574737044667</v>
      </c>
      <c r="J63" s="120"/>
      <c r="K63" s="120">
        <f>VLOOKUP(CONCATENATE($K$52,"_Qu_",hi!$C$61),fpre_reg_dat!$A$2:$CU$4224,FPRE_REG!$B63,0)</f>
        <v>102.93184080803073</v>
      </c>
      <c r="L63" s="106">
        <f t="shared" si="3"/>
        <v>11</v>
      </c>
      <c r="M63" s="118">
        <f t="shared" si="1"/>
        <v>1991</v>
      </c>
      <c r="N63" s="119"/>
      <c r="O63" s="115">
        <f>VLOOKUP(CONCATENATE($E$52,"_Ja_",hi!$C$61),fpre_reg_dat!$A$2:$CU$4224,FPRE_REG!$L63,0)</f>
        <v>124.7917272489268</v>
      </c>
      <c r="P63" s="120"/>
      <c r="Q63" s="120">
        <f>VLOOKUP(CONCATENATE($G$52,"_Ja_",hi!$C$61),fpre_reg_dat!$A$2:$CU$4224,FPRE_REG!$L63,0)</f>
        <v>132.8019332617973</v>
      </c>
      <c r="R63" s="120"/>
      <c r="S63" s="120">
        <f>VLOOKUP(CONCATENATE($I$52,"_Ja_",hi!$C$61),fpre_reg_dat!$A$2:$CU$4224,FPRE_REG!$L63,0)</f>
        <v>114.73525043992339</v>
      </c>
      <c r="T63" s="120"/>
      <c r="U63" s="120">
        <f>VLOOKUP(CONCATENATE($K$52,"_Ja_",hi!$C$61),fpre_reg_dat!$A$2:$CU$4224,FPRE_REG!$L63,0)</f>
        <v>122.94136826175944</v>
      </c>
      <c r="V63" s="80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">
      <c r="A64" s="13"/>
      <c r="B64" s="106">
        <f t="shared" si="2"/>
        <v>12</v>
      </c>
      <c r="C64" s="118" t="s">
        <v>23</v>
      </c>
      <c r="D64" s="119"/>
      <c r="E64" s="115">
        <f>VLOOKUP(CONCATENATE($E$52,"_Qu_",hi!$C$61),fpre_reg_dat!$A$2:$CU$4224,FPRE_REG!$B64,0)</f>
        <v>98.979214388178406</v>
      </c>
      <c r="F64" s="120"/>
      <c r="G64" s="120">
        <f>VLOOKUP(CONCATENATE($G$52,"_Qu_",hi!$C$61),fpre_reg_dat!$A$2:$CU$4224,FPRE_REG!$B64,0)</f>
        <v>102.85392078707125</v>
      </c>
      <c r="H64" s="120"/>
      <c r="I64" s="120">
        <f>VLOOKUP(CONCATENATE($I$52,"_Qu_",hi!$C$61),fpre_reg_dat!$A$2:$CU$4224,FPRE_REG!$B64,0)</f>
        <v>105.53671337055665</v>
      </c>
      <c r="J64" s="120"/>
      <c r="K64" s="120">
        <f>VLOOKUP(CONCATENATE($K$52,"_Qu_",hi!$C$61),fpre_reg_dat!$A$2:$CU$4224,FPRE_REG!$B64,0)</f>
        <v>103.84316026526943</v>
      </c>
      <c r="L64" s="106">
        <f t="shared" si="3"/>
        <v>12</v>
      </c>
      <c r="M64" s="118">
        <f t="shared" si="1"/>
        <v>1992</v>
      </c>
      <c r="N64" s="119"/>
      <c r="O64" s="115">
        <f>VLOOKUP(CONCATENATE($E$52,"_Ja_",hi!$C$61),fpre_reg_dat!$A$2:$CU$4224,FPRE_REG!$L64,0)</f>
        <v>132.19901043640988</v>
      </c>
      <c r="P64" s="120"/>
      <c r="Q64" s="120">
        <f>VLOOKUP(CONCATENATE($G$52,"_Ja_",hi!$C$61),fpre_reg_dat!$A$2:$CU$4224,FPRE_REG!$L64,0)</f>
        <v>142.46514377749335</v>
      </c>
      <c r="R64" s="120"/>
      <c r="S64" s="120">
        <f>VLOOKUP(CONCATENATE($I$52,"_Ja_",hi!$C$61),fpre_reg_dat!$A$2:$CU$4224,FPRE_REG!$L64,0)</f>
        <v>135.0434454801007</v>
      </c>
      <c r="T64" s="120"/>
      <c r="U64" s="120">
        <f>VLOOKUP(CONCATENATE($K$52,"_Ja_",hi!$C$61),fpre_reg_dat!$A$2:$CU$4224,FPRE_REG!$L64,0)</f>
        <v>137.70324555976529</v>
      </c>
      <c r="V64" s="80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106">
        <f t="shared" si="2"/>
        <v>13</v>
      </c>
      <c r="C65" s="118" t="s">
        <v>24</v>
      </c>
      <c r="D65" s="119"/>
      <c r="E65" s="115">
        <f>VLOOKUP(CONCATENATE($E$52,"_Qu_",hi!$C$61),fpre_reg_dat!$A$2:$CU$4224,FPRE_REG!$B65,0)</f>
        <v>98.839524671777298</v>
      </c>
      <c r="F65" s="120"/>
      <c r="G65" s="120">
        <f>VLOOKUP(CONCATENATE($G$52,"_Qu_",hi!$C$61),fpre_reg_dat!$A$2:$CU$4224,FPRE_REG!$B65,0)</f>
        <v>103.43393045016465</v>
      </c>
      <c r="H65" s="120"/>
      <c r="I65" s="120">
        <f>VLOOKUP(CONCATENATE($I$52,"_Qu_",hi!$C$61),fpre_reg_dat!$A$2:$CU$4224,FPRE_REG!$B65,0)</f>
        <v>105.60718303705865</v>
      </c>
      <c r="J65" s="120"/>
      <c r="K65" s="120">
        <f>VLOOKUP(CONCATENATE($K$52,"_Qu_",hi!$C$61),fpre_reg_dat!$A$2:$CU$4224,FPRE_REG!$B65,0)</f>
        <v>104.09922938541168</v>
      </c>
      <c r="L65" s="106">
        <f t="shared" si="3"/>
        <v>13</v>
      </c>
      <c r="M65" s="118">
        <f t="shared" si="1"/>
        <v>1993</v>
      </c>
      <c r="N65" s="119"/>
      <c r="O65" s="115">
        <f>VLOOKUP(CONCATENATE($E$52,"_Ja_",hi!$C$61),fpre_reg_dat!$A$2:$CU$4224,FPRE_REG!$L65,0)</f>
        <v>128.03396658315594</v>
      </c>
      <c r="P65" s="120"/>
      <c r="Q65" s="120">
        <f>VLOOKUP(CONCATENATE($G$52,"_Ja_",hi!$C$61),fpre_reg_dat!$A$2:$CU$4224,FPRE_REG!$L65,0)</f>
        <v>136.45224531752956</v>
      </c>
      <c r="R65" s="120"/>
      <c r="S65" s="120">
        <f>VLOOKUP(CONCATENATE($I$52,"_Ja_",hi!$C$61),fpre_reg_dat!$A$2:$CU$4224,FPRE_REG!$L65,0)</f>
        <v>134.56769110741448</v>
      </c>
      <c r="T65" s="120"/>
      <c r="U65" s="120">
        <f>VLOOKUP(CONCATENATE($K$52,"_Ja_",hi!$C$61),fpre_reg_dat!$A$2:$CU$4224,FPRE_REG!$L65,0)</f>
        <v>134.6505454324942</v>
      </c>
      <c r="V65" s="80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106">
        <f t="shared" si="2"/>
        <v>14</v>
      </c>
      <c r="C66" s="118" t="s">
        <v>25</v>
      </c>
      <c r="D66" s="119"/>
      <c r="E66" s="115">
        <f>VLOOKUP(CONCATENATE($E$52,"_Qu_",hi!$C$61),fpre_reg_dat!$A$2:$CU$4224,FPRE_REG!$B66,0)</f>
        <v>98.51241972484452</v>
      </c>
      <c r="F66" s="120"/>
      <c r="G66" s="120">
        <f>VLOOKUP(CONCATENATE($G$52,"_Qu_",hi!$C$61),fpre_reg_dat!$A$2:$CU$4224,FPRE_REG!$B66,0)</f>
        <v>103.26026988782611</v>
      </c>
      <c r="H66" s="120"/>
      <c r="I66" s="120">
        <f>VLOOKUP(CONCATENATE($I$52,"_Qu_",hi!$C$61),fpre_reg_dat!$A$2:$CU$4224,FPRE_REG!$B66,0)</f>
        <v>105.67714317469697</v>
      </c>
      <c r="J66" s="120"/>
      <c r="K66" s="120">
        <f>VLOOKUP(CONCATENATE($K$52,"_Qu_",hi!$C$61),fpre_reg_dat!$A$2:$CU$4224,FPRE_REG!$B66,0)</f>
        <v>104.03394572133146</v>
      </c>
      <c r="L66" s="106">
        <f t="shared" si="3"/>
        <v>14</v>
      </c>
      <c r="M66" s="118">
        <f t="shared" si="1"/>
        <v>1994</v>
      </c>
      <c r="N66" s="119"/>
      <c r="O66" s="115">
        <f>VLOOKUP(CONCATENATE($E$52,"_Ja_",hi!$C$61),fpre_reg_dat!$A$2:$CU$4224,FPRE_REG!$L66,0)</f>
        <v>129.09791552175858</v>
      </c>
      <c r="P66" s="120"/>
      <c r="Q66" s="120">
        <f>VLOOKUP(CONCATENATE($G$52,"_Ja_",hi!$C$61),fpre_reg_dat!$A$2:$CU$4224,FPRE_REG!$L66,0)</f>
        <v>134.53509298535104</v>
      </c>
      <c r="R66" s="120"/>
      <c r="S66" s="120">
        <f>VLOOKUP(CONCATENATE($I$52,"_Ja_",hi!$C$61),fpre_reg_dat!$A$2:$CU$4224,FPRE_REG!$L66,0)</f>
        <v>132.05777949887025</v>
      </c>
      <c r="T66" s="120"/>
      <c r="U66" s="120">
        <f>VLOOKUP(CONCATENATE($K$52,"_Ja_",hi!$C$61),fpre_reg_dat!$A$2:$CU$4224,FPRE_REG!$L66,0)</f>
        <v>132.74062173725</v>
      </c>
      <c r="V66" s="80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106">
        <f t="shared" si="2"/>
        <v>15</v>
      </c>
      <c r="C67" s="118" t="s">
        <v>26</v>
      </c>
      <c r="D67" s="119"/>
      <c r="E67" s="115">
        <f>VLOOKUP(CONCATENATE($E$52,"_Qu_",hi!$C$61),fpre_reg_dat!$A$2:$CU$4224,FPRE_REG!$B67,0)</f>
        <v>98.722688944813271</v>
      </c>
      <c r="F67" s="120"/>
      <c r="G67" s="120">
        <f>VLOOKUP(CONCATENATE($G$52,"_Qu_",hi!$C$61),fpre_reg_dat!$A$2:$CU$4224,FPRE_REG!$B67,0)</f>
        <v>103.56602186367722</v>
      </c>
      <c r="H67" s="120"/>
      <c r="I67" s="120">
        <f>VLOOKUP(CONCATENATE($I$52,"_Qu_",hi!$C$61),fpre_reg_dat!$A$2:$CU$4224,FPRE_REG!$B67,0)</f>
        <v>106.11069433989742</v>
      </c>
      <c r="J67" s="120"/>
      <c r="K67" s="120">
        <f>VLOOKUP(CONCATENATE($K$52,"_Qu_",hi!$C$61),fpre_reg_dat!$A$2:$CU$4224,FPRE_REG!$B67,0)</f>
        <v>104.39514937523722</v>
      </c>
      <c r="L67" s="106">
        <f t="shared" si="3"/>
        <v>15</v>
      </c>
      <c r="M67" s="118">
        <f t="shared" si="1"/>
        <v>1995</v>
      </c>
      <c r="N67" s="119"/>
      <c r="O67" s="115">
        <f>VLOOKUP(CONCATENATE($E$52,"_Ja_",hi!$C$61),fpre_reg_dat!$A$2:$CU$4224,FPRE_REG!$L67,0)</f>
        <v>126.91597215077157</v>
      </c>
      <c r="P67" s="120"/>
      <c r="Q67" s="120">
        <f>VLOOKUP(CONCATENATE($G$52,"_Ja_",hi!$C$61),fpre_reg_dat!$A$2:$CU$4224,FPRE_REG!$L67,0)</f>
        <v>132.81905829200349</v>
      </c>
      <c r="R67" s="120"/>
      <c r="S67" s="120">
        <f>VLOOKUP(CONCATENATE($I$52,"_Ja_",hi!$C$61),fpre_reg_dat!$A$2:$CU$4224,FPRE_REG!$L67,0)</f>
        <v>123.57882839235566</v>
      </c>
      <c r="T67" s="120"/>
      <c r="U67" s="120">
        <f>VLOOKUP(CONCATENATE($K$52,"_Ja_",hi!$C$61),fpre_reg_dat!$A$2:$CU$4224,FPRE_REG!$L67,0)</f>
        <v>127.59169303186559</v>
      </c>
      <c r="V67" s="80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106">
        <f t="shared" si="2"/>
        <v>16</v>
      </c>
      <c r="C68" s="118" t="s">
        <v>27</v>
      </c>
      <c r="D68" s="119"/>
      <c r="E68" s="115">
        <f>VLOOKUP(CONCATENATE($E$52,"_Qu_",hi!$C$61),fpre_reg_dat!$A$2:$CU$4224,FPRE_REG!$B68,0)</f>
        <v>99.322129103671216</v>
      </c>
      <c r="F68" s="120"/>
      <c r="G68" s="120">
        <f>VLOOKUP(CONCATENATE($G$52,"_Qu_",hi!$C$61),fpre_reg_dat!$A$2:$CU$4224,FPRE_REG!$B68,0)</f>
        <v>104.22372111564144</v>
      </c>
      <c r="H68" s="120"/>
      <c r="I68" s="120">
        <f>VLOOKUP(CONCATENATE($I$52,"_Qu_",hi!$C$61),fpre_reg_dat!$A$2:$CU$4224,FPRE_REG!$B68,0)</f>
        <v>106.7808894279179</v>
      </c>
      <c r="J68" s="120"/>
      <c r="K68" s="120">
        <f>VLOOKUP(CONCATENATE($K$52,"_Qu_",hi!$C$61),fpre_reg_dat!$A$2:$CU$4224,FPRE_REG!$B68,0)</f>
        <v>105.05369773795108</v>
      </c>
      <c r="L68" s="106">
        <f t="shared" si="3"/>
        <v>16</v>
      </c>
      <c r="M68" s="118">
        <f t="shared" si="1"/>
        <v>1996</v>
      </c>
      <c r="N68" s="119"/>
      <c r="O68" s="115">
        <f>VLOOKUP(CONCATENATE($E$52,"_Ja_",hi!$C$61),fpre_reg_dat!$A$2:$CU$4224,FPRE_REG!$L68,0)</f>
        <v>122.3456809189001</v>
      </c>
      <c r="P68" s="120"/>
      <c r="Q68" s="120">
        <f>VLOOKUP(CONCATENATE($G$52,"_Ja_",hi!$C$61),fpre_reg_dat!$A$2:$CU$4224,FPRE_REG!$L68,0)</f>
        <v>129.88254418751131</v>
      </c>
      <c r="R68" s="120"/>
      <c r="S68" s="120">
        <f>VLOOKUP(CONCATENATE($I$52,"_Ja_",hi!$C$61),fpre_reg_dat!$A$2:$CU$4224,FPRE_REG!$L68,0)</f>
        <v>118.35700360900788</v>
      </c>
      <c r="T68" s="120"/>
      <c r="U68" s="120">
        <f>VLOOKUP(CONCATENATE($K$52,"_Ja_",hi!$C$61),fpre_reg_dat!$A$2:$CU$4224,FPRE_REG!$L68,0)</f>
        <v>123.34461515770867</v>
      </c>
      <c r="V68" s="80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106">
        <f t="shared" si="2"/>
        <v>17</v>
      </c>
      <c r="C69" s="118" t="s">
        <v>28</v>
      </c>
      <c r="D69" s="119"/>
      <c r="E69" s="115">
        <f>VLOOKUP(CONCATENATE($E$52,"_Qu_",hi!$C$61),fpre_reg_dat!$A$2:$CU$4224,FPRE_REG!$B69,0)</f>
        <v>101.88600606625488</v>
      </c>
      <c r="F69" s="120"/>
      <c r="G69" s="120">
        <f>VLOOKUP(CONCATENATE($G$52,"_Qu_",hi!$C$61),fpre_reg_dat!$A$2:$CU$4224,FPRE_REG!$B69,0)</f>
        <v>106.87123555305324</v>
      </c>
      <c r="H69" s="120"/>
      <c r="I69" s="120">
        <f>VLOOKUP(CONCATENATE($I$52,"_Qu_",hi!$C$61),fpre_reg_dat!$A$2:$CU$4224,FPRE_REG!$B69,0)</f>
        <v>110.42326731725937</v>
      </c>
      <c r="J69" s="120"/>
      <c r="K69" s="120">
        <f>VLOOKUP(CONCATENATE($K$52,"_Qu_",hi!$C$61),fpre_reg_dat!$A$2:$CU$4224,FPRE_REG!$B69,0)</f>
        <v>108.19453783639345</v>
      </c>
      <c r="L69" s="106">
        <f t="shared" si="3"/>
        <v>17</v>
      </c>
      <c r="M69" s="118">
        <f t="shared" si="1"/>
        <v>1997</v>
      </c>
      <c r="N69" s="119"/>
      <c r="O69" s="115">
        <f>VLOOKUP(CONCATENATE($E$52,"_Ja_",hi!$C$61),fpre_reg_dat!$A$2:$CU$4224,FPRE_REG!$L69,0)</f>
        <v>118.60508298053728</v>
      </c>
      <c r="P69" s="120"/>
      <c r="Q69" s="120">
        <f>VLOOKUP(CONCATENATE($G$52,"_Ja_",hi!$C$61),fpre_reg_dat!$A$2:$CU$4224,FPRE_REG!$L69,0)</f>
        <v>130.46115904195679</v>
      </c>
      <c r="R69" s="120"/>
      <c r="S69" s="120">
        <f>VLOOKUP(CONCATENATE($I$52,"_Ja_",hi!$C$61),fpre_reg_dat!$A$2:$CU$4224,FPRE_REG!$L69,0)</f>
        <v>118.56256214540635</v>
      </c>
      <c r="T69" s="120"/>
      <c r="U69" s="120">
        <f>VLOOKUP(CONCATENATE($K$52,"_Ja_",hi!$C$61),fpre_reg_dat!$A$2:$CU$4224,FPRE_REG!$L69,0)</f>
        <v>123.29609831433257</v>
      </c>
      <c r="V69" s="80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106">
        <f t="shared" si="2"/>
        <v>18</v>
      </c>
      <c r="C70" s="118" t="s">
        <v>29</v>
      </c>
      <c r="D70" s="119"/>
      <c r="E70" s="115">
        <f>VLOOKUP(CONCATENATE($E$52,"_Qu_",hi!$C$61),fpre_reg_dat!$A$2:$CU$4224,FPRE_REG!$B70,0)</f>
        <v>102.52936462475992</v>
      </c>
      <c r="F70" s="120"/>
      <c r="G70" s="120">
        <f>VLOOKUP(CONCATENATE($G$52,"_Qu_",hi!$C$61),fpre_reg_dat!$A$2:$CU$4224,FPRE_REG!$B70,0)</f>
        <v>107.7773213777871</v>
      </c>
      <c r="H70" s="120"/>
      <c r="I70" s="120">
        <f>VLOOKUP(CONCATENATE($I$52,"_Qu_",hi!$C$61),fpre_reg_dat!$A$2:$CU$4224,FPRE_REG!$B70,0)</f>
        <v>111.65461725403941</v>
      </c>
      <c r="J70" s="120"/>
      <c r="K70" s="120">
        <f>VLOOKUP(CONCATENATE($K$52,"_Qu_",hi!$C$61),fpre_reg_dat!$A$2:$CU$4224,FPRE_REG!$B70,0)</f>
        <v>109.23991227410423</v>
      </c>
      <c r="L70" s="106">
        <f t="shared" si="3"/>
        <v>18</v>
      </c>
      <c r="M70" s="118">
        <f t="shared" si="1"/>
        <v>1998</v>
      </c>
      <c r="N70" s="119"/>
      <c r="O70" s="115">
        <f>VLOOKUP(CONCATENATE($E$52,"_Ja_",hi!$C$61),fpre_reg_dat!$A$2:$CU$4224,FPRE_REG!$L70,0)</f>
        <v>113.23566300387766</v>
      </c>
      <c r="P70" s="120"/>
      <c r="Q70" s="120">
        <f>VLOOKUP(CONCATENATE($G$52,"_Ja_",hi!$C$61),fpre_reg_dat!$A$2:$CU$4224,FPRE_REG!$L70,0)</f>
        <v>125.23467464033385</v>
      </c>
      <c r="R70" s="120"/>
      <c r="S70" s="120">
        <f>VLOOKUP(CONCATENATE($I$52,"_Ja_",hi!$C$61),fpre_reg_dat!$A$2:$CU$4224,FPRE_REG!$L70,0)</f>
        <v>119.39701742129742</v>
      </c>
      <c r="T70" s="120"/>
      <c r="U70" s="120">
        <f>VLOOKUP(CONCATENATE($K$52,"_Ja_",hi!$C$61),fpre_reg_dat!$A$2:$CU$4224,FPRE_REG!$L70,0)</f>
        <v>121.08903372542767</v>
      </c>
      <c r="V70" s="80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106">
        <f t="shared" si="2"/>
        <v>19</v>
      </c>
      <c r="C71" s="118" t="s">
        <v>30</v>
      </c>
      <c r="D71" s="119"/>
      <c r="E71" s="115">
        <f>VLOOKUP(CONCATENATE($E$52,"_Qu_",hi!$C$61),fpre_reg_dat!$A$2:$CU$4224,FPRE_REG!$B71,0)</f>
        <v>104.26685873676618</v>
      </c>
      <c r="F71" s="120"/>
      <c r="G71" s="120">
        <f>VLOOKUP(CONCATENATE($G$52,"_Qu_",hi!$C$61),fpre_reg_dat!$A$2:$CU$4224,FPRE_REG!$B71,0)</f>
        <v>109.81933723321747</v>
      </c>
      <c r="H71" s="120"/>
      <c r="I71" s="120">
        <f>VLOOKUP(CONCATENATE($I$52,"_Qu_",hi!$C$61),fpre_reg_dat!$A$2:$CU$4224,FPRE_REG!$B71,0)</f>
        <v>112.6866581232362</v>
      </c>
      <c r="J71" s="120"/>
      <c r="K71" s="120">
        <f>VLOOKUP(CONCATENATE($K$52,"_Qu_",hi!$C$61),fpre_reg_dat!$A$2:$CU$4224,FPRE_REG!$B71,0)</f>
        <v>110.74470943690409</v>
      </c>
      <c r="L71" s="106">
        <f t="shared" si="3"/>
        <v>19</v>
      </c>
      <c r="M71" s="118">
        <f t="shared" si="1"/>
        <v>1999</v>
      </c>
      <c r="N71" s="119"/>
      <c r="O71" s="115">
        <f>VLOOKUP(CONCATENATE($E$52,"_Ja_",hi!$C$61),fpre_reg_dat!$A$2:$CU$4224,FPRE_REG!$L71,0)</f>
        <v>107.73722714242318</v>
      </c>
      <c r="P71" s="120"/>
      <c r="Q71" s="120">
        <f>VLOOKUP(CONCATENATE($G$52,"_Ja_",hi!$C$61),fpre_reg_dat!$A$2:$CU$4224,FPRE_REG!$L71,0)</f>
        <v>119.05001637386631</v>
      </c>
      <c r="R71" s="120"/>
      <c r="S71" s="120">
        <f>VLOOKUP(CONCATENATE($I$52,"_Ja_",hi!$C$61),fpre_reg_dat!$A$2:$CU$4224,FPRE_REG!$L71,0)</f>
        <v>114.93221056092038</v>
      </c>
      <c r="T71" s="120"/>
      <c r="U71" s="120">
        <f>VLOOKUP(CONCATENATE($K$52,"_Ja_",hi!$C$61),fpre_reg_dat!$A$2:$CU$4224,FPRE_REG!$L71,0)</f>
        <v>115.83526823122622</v>
      </c>
      <c r="V71" s="80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106">
        <f t="shared" si="2"/>
        <v>20</v>
      </c>
      <c r="C72" s="118" t="s">
        <v>31</v>
      </c>
      <c r="D72" s="119"/>
      <c r="E72" s="115">
        <f>VLOOKUP(CONCATENATE($E$52,"_Qu_",hi!$C$61),fpre_reg_dat!$A$2:$CU$4224,FPRE_REG!$B72,0)</f>
        <v>104.65197466700505</v>
      </c>
      <c r="F72" s="120"/>
      <c r="G72" s="120">
        <f>VLOOKUP(CONCATENATE($G$52,"_Qu_",hi!$C$61),fpre_reg_dat!$A$2:$CU$4224,FPRE_REG!$B72,0)</f>
        <v>110.61482953736603</v>
      </c>
      <c r="H72" s="120"/>
      <c r="I72" s="120">
        <f>VLOOKUP(CONCATENATE($I$52,"_Qu_",hi!$C$61),fpre_reg_dat!$A$2:$CU$4224,FPRE_REG!$B72,0)</f>
        <v>112.85814410325034</v>
      </c>
      <c r="J72" s="120"/>
      <c r="K72" s="120">
        <f>VLOOKUP(CONCATENATE($K$52,"_Qu_",hi!$C$61),fpre_reg_dat!$A$2:$CU$4224,FPRE_REG!$B72,0)</f>
        <v>111.1875131443997</v>
      </c>
      <c r="L72" s="106">
        <f t="shared" si="3"/>
        <v>20</v>
      </c>
      <c r="M72" s="118">
        <f t="shared" si="1"/>
        <v>2000</v>
      </c>
      <c r="N72" s="119"/>
      <c r="O72" s="115">
        <f>VLOOKUP(CONCATENATE($E$52,"_Ja_",hi!$C$61),fpre_reg_dat!$A$2:$CU$4224,FPRE_REG!$L72,0)</f>
        <v>107.24565970924107</v>
      </c>
      <c r="P72" s="120"/>
      <c r="Q72" s="120">
        <f>VLOOKUP(CONCATENATE($G$52,"_Ja_",hi!$C$61),fpre_reg_dat!$A$2:$CU$4224,FPRE_REG!$L72,0)</f>
        <v>120.01850810937775</v>
      </c>
      <c r="R72" s="120"/>
      <c r="S72" s="120">
        <f>VLOOKUP(CONCATENATE($I$52,"_Ja_",hi!$C$61),fpre_reg_dat!$A$2:$CU$4224,FPRE_REG!$L72,0)</f>
        <v>119.69859974361383</v>
      </c>
      <c r="T72" s="120"/>
      <c r="U72" s="120">
        <f>VLOOKUP(CONCATENATE($K$52,"_Ja_",hi!$C$61),fpre_reg_dat!$A$2:$CU$4224,FPRE_REG!$L72,0)</f>
        <v>118.5560491539128</v>
      </c>
      <c r="V72" s="80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106">
        <f t="shared" si="2"/>
        <v>21</v>
      </c>
      <c r="C73" s="118" t="s">
        <v>32</v>
      </c>
      <c r="D73" s="119"/>
      <c r="E73" s="115">
        <f>VLOOKUP(CONCATENATE($E$52,"_Qu_",hi!$C$61),fpre_reg_dat!$A$2:$CU$4224,FPRE_REG!$B73,0)</f>
        <v>107.33177730780375</v>
      </c>
      <c r="F73" s="120"/>
      <c r="G73" s="120">
        <f>VLOOKUP(CONCATENATE($G$52,"_Qu_",hi!$C$61),fpre_reg_dat!$A$2:$CU$4224,FPRE_REG!$B73,0)</f>
        <v>113.1061254132004</v>
      </c>
      <c r="H73" s="120"/>
      <c r="I73" s="120">
        <f>VLOOKUP(CONCATENATE($I$52,"_Qu_",hi!$C$61),fpre_reg_dat!$A$2:$CU$4224,FPRE_REG!$B73,0)</f>
        <v>114.22892528152953</v>
      </c>
      <c r="J73" s="120"/>
      <c r="K73" s="120">
        <f>VLOOKUP(CONCATENATE($K$52,"_Qu_",hi!$C$61),fpre_reg_dat!$A$2:$CU$4224,FPRE_REG!$B73,0)</f>
        <v>113.13199101698395</v>
      </c>
      <c r="L73" s="106">
        <f t="shared" si="3"/>
        <v>21</v>
      </c>
      <c r="M73" s="118">
        <f t="shared" si="1"/>
        <v>2001</v>
      </c>
      <c r="N73" s="119"/>
      <c r="O73" s="115">
        <f>VLOOKUP(CONCATENATE($E$52,"_Ja_",hi!$C$61),fpre_reg_dat!$A$2:$CU$4224,FPRE_REG!$L73,0)</f>
        <v>106.16966889881489</v>
      </c>
      <c r="P73" s="120"/>
      <c r="Q73" s="120">
        <f>VLOOKUP(CONCATENATE($G$52,"_Ja_",hi!$C$61),fpre_reg_dat!$A$2:$CU$4224,FPRE_REG!$L73,0)</f>
        <v>121.48702757694032</v>
      </c>
      <c r="R73" s="120"/>
      <c r="S73" s="120">
        <f>VLOOKUP(CONCATENATE($I$52,"_Ja_",hi!$C$61),fpre_reg_dat!$A$2:$CU$4224,FPRE_REG!$L73,0)</f>
        <v>122.46060298671742</v>
      </c>
      <c r="T73" s="120"/>
      <c r="U73" s="120">
        <f>VLOOKUP(CONCATENATE($K$52,"_Ja_",hi!$C$61),fpre_reg_dat!$A$2:$CU$4224,FPRE_REG!$L73,0)</f>
        <v>120.41262440651039</v>
      </c>
      <c r="V73" s="80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106">
        <f t="shared" si="2"/>
        <v>22</v>
      </c>
      <c r="C74" s="118" t="s">
        <v>33</v>
      </c>
      <c r="D74" s="119"/>
      <c r="E74" s="115">
        <f>VLOOKUP(CONCATENATE($E$52,"_Qu_",hi!$C$61),fpre_reg_dat!$A$2:$CU$4224,FPRE_REG!$B74,0)</f>
        <v>106.68247560599666</v>
      </c>
      <c r="F74" s="120"/>
      <c r="G74" s="120">
        <f>VLOOKUP(CONCATENATE($G$52,"_Qu_",hi!$C$61),fpre_reg_dat!$A$2:$CU$4224,FPRE_REG!$B74,0)</f>
        <v>112.50220359145912</v>
      </c>
      <c r="H74" s="120"/>
      <c r="I74" s="120">
        <f>VLOOKUP(CONCATENATE($I$52,"_Qu_",hi!$C$61),fpre_reg_dat!$A$2:$CU$4224,FPRE_REG!$B74,0)</f>
        <v>113.73792460423881</v>
      </c>
      <c r="J74" s="120"/>
      <c r="K74" s="120">
        <f>VLOOKUP(CONCATENATE($K$52,"_Qu_",hi!$C$61),fpre_reg_dat!$A$2:$CU$4224,FPRE_REG!$B74,0)</f>
        <v>112.5807094168071</v>
      </c>
      <c r="L74" s="106">
        <f t="shared" si="3"/>
        <v>22</v>
      </c>
      <c r="M74" s="118">
        <f t="shared" si="1"/>
        <v>2002</v>
      </c>
      <c r="N74" s="119"/>
      <c r="O74" s="115">
        <f>VLOOKUP(CONCATENATE($E$52,"_Ja_",hi!$C$61),fpre_reg_dat!$A$2:$CU$4224,FPRE_REG!$L74,0)</f>
        <v>106.47890205073432</v>
      </c>
      <c r="P74" s="120"/>
      <c r="Q74" s="120">
        <f>VLOOKUP(CONCATENATE($G$52,"_Ja_",hi!$C$61),fpre_reg_dat!$A$2:$CU$4224,FPRE_REG!$L74,0)</f>
        <v>123.39497584767274</v>
      </c>
      <c r="R74" s="120"/>
      <c r="S74" s="120">
        <f>VLOOKUP(CONCATENATE($I$52,"_Ja_",hi!$C$61),fpre_reg_dat!$A$2:$CU$4224,FPRE_REG!$L74,0)</f>
        <v>125.38963769336908</v>
      </c>
      <c r="T74" s="120"/>
      <c r="U74" s="120">
        <f>VLOOKUP(CONCATENATE($K$52,"_Ja_",hi!$C$61),fpre_reg_dat!$A$2:$CU$4224,FPRE_REG!$L74,0)</f>
        <v>122.66870464005959</v>
      </c>
      <c r="V74" s="80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106">
        <f t="shared" si="2"/>
        <v>23</v>
      </c>
      <c r="C75" s="118" t="s">
        <v>34</v>
      </c>
      <c r="D75" s="119"/>
      <c r="E75" s="115">
        <f>VLOOKUP(CONCATENATE($E$52,"_Qu_",hi!$C$61),fpre_reg_dat!$A$2:$CU$4224,FPRE_REG!$B75,0)</f>
        <v>107.45227516566929</v>
      </c>
      <c r="F75" s="120"/>
      <c r="G75" s="120">
        <f>VLOOKUP(CONCATENATE($G$52,"_Qu_",hi!$C$61),fpre_reg_dat!$A$2:$CU$4224,FPRE_REG!$B75,0)</f>
        <v>113.16736455419996</v>
      </c>
      <c r="H75" s="120"/>
      <c r="I75" s="120">
        <f>VLOOKUP(CONCATENATE($I$52,"_Qu_",hi!$C$61),fpre_reg_dat!$A$2:$CU$4224,FPRE_REG!$B75,0)</f>
        <v>116.25060936804137</v>
      </c>
      <c r="J75" s="120"/>
      <c r="K75" s="120">
        <f>VLOOKUP(CONCATENATE($K$52,"_Qu_",hi!$C$61),fpre_reg_dat!$A$2:$CU$4224,FPRE_REG!$B75,0)</f>
        <v>114.18630515690597</v>
      </c>
      <c r="L75" s="106">
        <f t="shared" si="3"/>
        <v>23</v>
      </c>
      <c r="M75" s="118">
        <f t="shared" si="1"/>
        <v>2003</v>
      </c>
      <c r="N75" s="119"/>
      <c r="O75" s="115">
        <f>VLOOKUP(CONCATENATE($E$52,"_Ja_",hi!$C$61),fpre_reg_dat!$A$2:$CU$4224,FPRE_REG!$L75,0)</f>
        <v>111.30938948478905</v>
      </c>
      <c r="P75" s="120"/>
      <c r="Q75" s="120">
        <f>VLOOKUP(CONCATENATE($G$52,"_Ja_",hi!$C$61),fpre_reg_dat!$A$2:$CU$4224,FPRE_REG!$L75,0)</f>
        <v>129.52738712432244</v>
      </c>
      <c r="R75" s="120"/>
      <c r="S75" s="120">
        <f>VLOOKUP(CONCATENATE($I$52,"_Ja_",hi!$C$61),fpre_reg_dat!$A$2:$CU$4224,FPRE_REG!$L75,0)</f>
        <v>132.32068394362588</v>
      </c>
      <c r="T75" s="120"/>
      <c r="U75" s="120">
        <f>VLOOKUP(CONCATENATE($K$52,"_Ja_",hi!$C$61),fpre_reg_dat!$A$2:$CU$4224,FPRE_REG!$L75,0)</f>
        <v>129.0681536398379</v>
      </c>
      <c r="V75" s="80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106">
        <f t="shared" si="2"/>
        <v>24</v>
      </c>
      <c r="C76" s="118" t="s">
        <v>35</v>
      </c>
      <c r="D76" s="119"/>
      <c r="E76" s="115">
        <f>VLOOKUP(CONCATENATE($E$52,"_Qu_",hi!$C$61),fpre_reg_dat!$A$2:$CU$4224,FPRE_REG!$B76,0)</f>
        <v>107.02682009014615</v>
      </c>
      <c r="F76" s="120"/>
      <c r="G76" s="120">
        <f>VLOOKUP(CONCATENATE($G$52,"_Qu_",hi!$C$61),fpre_reg_dat!$A$2:$CU$4224,FPRE_REG!$B76,0)</f>
        <v>113.02716465628986</v>
      </c>
      <c r="H76" s="120"/>
      <c r="I76" s="120">
        <f>VLOOKUP(CONCATENATE($I$52,"_Qu_",hi!$C$61),fpre_reg_dat!$A$2:$CU$4224,FPRE_REG!$B76,0)</f>
        <v>118.94820557747173</v>
      </c>
      <c r="J76" s="120"/>
      <c r="K76" s="120">
        <f>VLOOKUP(CONCATENATE($K$52,"_Qu_",hi!$C$61),fpre_reg_dat!$A$2:$CU$4224,FPRE_REG!$B76,0)</f>
        <v>115.44892749895257</v>
      </c>
      <c r="L76" s="106">
        <f t="shared" si="3"/>
        <v>24</v>
      </c>
      <c r="M76" s="118">
        <f t="shared" si="1"/>
        <v>2004</v>
      </c>
      <c r="N76" s="119"/>
      <c r="O76" s="115">
        <f>VLOOKUP(CONCATENATE($E$52,"_Ja_",hi!$C$61),fpre_reg_dat!$A$2:$CU$4224,FPRE_REG!$L76,0)</f>
        <v>115.39169154294228</v>
      </c>
      <c r="P76" s="120"/>
      <c r="Q76" s="120">
        <f>VLOOKUP(CONCATENATE($G$52,"_Ja_",hi!$C$61),fpre_reg_dat!$A$2:$CU$4224,FPRE_REG!$L76,0)</f>
        <v>134.50509646084922</v>
      </c>
      <c r="R76" s="120"/>
      <c r="S76" s="120">
        <f>VLOOKUP(CONCATENATE($I$52,"_Ja_",hi!$C$61),fpre_reg_dat!$A$2:$CU$4224,FPRE_REG!$L76,0)</f>
        <v>136.91530692537407</v>
      </c>
      <c r="T76" s="120"/>
      <c r="U76" s="120">
        <f>VLOOKUP(CONCATENATE($K$52,"_Ja_",hi!$C$61),fpre_reg_dat!$A$2:$CU$4224,FPRE_REG!$L76,0)</f>
        <v>133.7628014148971</v>
      </c>
      <c r="V76" s="80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106">
        <f t="shared" si="2"/>
        <v>25</v>
      </c>
      <c r="C77" s="118" t="s">
        <v>36</v>
      </c>
      <c r="D77" s="119"/>
      <c r="E77" s="115">
        <f>VLOOKUP(CONCATENATE($E$52,"_Qu_",hi!$C$61),fpre_reg_dat!$A$2:$CU$4224,FPRE_REG!$B77,0)</f>
        <v>109.30349509526019</v>
      </c>
      <c r="F77" s="120"/>
      <c r="G77" s="120">
        <f>VLOOKUP(CONCATENATE($G$52,"_Qu_",hi!$C$61),fpre_reg_dat!$A$2:$CU$4224,FPRE_REG!$B77,0)</f>
        <v>114.9884666704781</v>
      </c>
      <c r="H77" s="120"/>
      <c r="I77" s="120">
        <f>VLOOKUP(CONCATENATE($I$52,"_Qu_",hi!$C$61),fpre_reg_dat!$A$2:$CU$4224,FPRE_REG!$B77,0)</f>
        <v>122.85496965127251</v>
      </c>
      <c r="J77" s="120"/>
      <c r="K77" s="120">
        <f>VLOOKUP(CONCATENATE($K$52,"_Qu_",hi!$C$61),fpre_reg_dat!$A$2:$CU$4224,FPRE_REG!$B77,0)</f>
        <v>118.41969594198557</v>
      </c>
      <c r="L77" s="106">
        <f t="shared" si="3"/>
        <v>25</v>
      </c>
      <c r="M77" s="118">
        <f t="shared" si="1"/>
        <v>2005</v>
      </c>
      <c r="N77" s="119"/>
      <c r="O77" s="115">
        <f>VLOOKUP(CONCATENATE($E$52,"_Ja_",hi!$C$61),fpre_reg_dat!$A$2:$CU$4224,FPRE_REG!$L77,0)</f>
        <v>118.99267984443391</v>
      </c>
      <c r="P77" s="120"/>
      <c r="Q77" s="120">
        <f>VLOOKUP(CONCATENATE($G$52,"_Ja_",hi!$C$61),fpre_reg_dat!$A$2:$CU$4224,FPRE_REG!$L77,0)</f>
        <v>138.18568450760145</v>
      </c>
      <c r="R77" s="120"/>
      <c r="S77" s="120">
        <f>VLOOKUP(CONCATENATE($I$52,"_Ja_",hi!$C$61),fpre_reg_dat!$A$2:$CU$4224,FPRE_REG!$L77,0)</f>
        <v>152.30119147337408</v>
      </c>
      <c r="T77" s="120"/>
      <c r="U77" s="120">
        <f>VLOOKUP(CONCATENATE($K$52,"_Ja_",hi!$C$61),fpre_reg_dat!$A$2:$CU$4224,FPRE_REG!$L77,0)</f>
        <v>143.29472688846437</v>
      </c>
      <c r="V77" s="80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106">
        <f t="shared" si="2"/>
        <v>26</v>
      </c>
      <c r="C78" s="118" t="s">
        <v>37</v>
      </c>
      <c r="D78" s="119"/>
      <c r="E78" s="115">
        <f>VLOOKUP(CONCATENATE($E$52,"_Qu_",hi!$C$61),fpre_reg_dat!$A$2:$CU$4224,FPRE_REG!$B78,0)</f>
        <v>109.81099831285243</v>
      </c>
      <c r="F78" s="120"/>
      <c r="G78" s="120">
        <f>VLOOKUP(CONCATENATE($G$52,"_Qu_",hi!$C$61),fpre_reg_dat!$A$2:$CU$4224,FPRE_REG!$B78,0)</f>
        <v>115.40119145441179</v>
      </c>
      <c r="H78" s="120"/>
      <c r="I78" s="120">
        <f>VLOOKUP(CONCATENATE($I$52,"_Qu_",hi!$C$61),fpre_reg_dat!$A$2:$CU$4224,FPRE_REG!$B78,0)</f>
        <v>127.16320731148191</v>
      </c>
      <c r="J78" s="120"/>
      <c r="K78" s="120">
        <f>VLOOKUP(CONCATENATE($K$52,"_Qu_",hi!$C$61),fpre_reg_dat!$A$2:$CU$4224,FPRE_REG!$B78,0)</f>
        <v>120.80356868173958</v>
      </c>
      <c r="L78" s="106">
        <f t="shared" si="3"/>
        <v>26</v>
      </c>
      <c r="M78" s="118">
        <f t="shared" si="1"/>
        <v>2006</v>
      </c>
      <c r="N78" s="119"/>
      <c r="O78" s="115">
        <f>VLOOKUP(CONCATENATE($E$52,"_Ja_",hi!$C$61),fpre_reg_dat!$A$2:$CU$4224,FPRE_REG!$L78,0)</f>
        <v>123.30564827127984</v>
      </c>
      <c r="P78" s="120"/>
      <c r="Q78" s="120">
        <f>VLOOKUP(CONCATENATE($G$52,"_Ja_",hi!$C$61),fpre_reg_dat!$A$2:$CU$4224,FPRE_REG!$L78,0)</f>
        <v>144.71935886679137</v>
      </c>
      <c r="R78" s="120"/>
      <c r="S78" s="120">
        <f>VLOOKUP(CONCATENATE($I$52,"_Ja_",hi!$C$61),fpre_reg_dat!$A$2:$CU$4224,FPRE_REG!$L78,0)</f>
        <v>165.30700276122852</v>
      </c>
      <c r="T78" s="120"/>
      <c r="U78" s="120">
        <f>VLOOKUP(CONCATENATE($K$52,"_Ja_",hi!$C$61),fpre_reg_dat!$A$2:$CU$4224,FPRE_REG!$L78,0)</f>
        <v>152.84180941605001</v>
      </c>
      <c r="V78" s="80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106">
        <f t="shared" si="2"/>
        <v>27</v>
      </c>
      <c r="C79" s="118" t="s">
        <v>38</v>
      </c>
      <c r="D79" s="119"/>
      <c r="E79" s="115">
        <f>VLOOKUP(CONCATENATE($E$52,"_Qu_",hi!$C$61),fpre_reg_dat!$A$2:$CU$4224,FPRE_REG!$B79,0)</f>
        <v>111.49692877000248</v>
      </c>
      <c r="F79" s="120"/>
      <c r="G79" s="120">
        <f>VLOOKUP(CONCATENATE($G$52,"_Qu_",hi!$C$61),fpre_reg_dat!$A$2:$CU$4224,FPRE_REG!$B79,0)</f>
        <v>116.83907211808284</v>
      </c>
      <c r="H79" s="120"/>
      <c r="I79" s="120">
        <f>VLOOKUP(CONCATENATE($I$52,"_Qu_",hi!$C$61),fpre_reg_dat!$A$2:$CU$4224,FPRE_REG!$B79,0)</f>
        <v>131.7960866139081</v>
      </c>
      <c r="J79" s="120"/>
      <c r="K79" s="120">
        <f>VLOOKUP(CONCATENATE($K$52,"_Qu_",hi!$C$61),fpre_reg_dat!$A$2:$CU$4224,FPRE_REG!$B79,0)</f>
        <v>123.87405296727113</v>
      </c>
      <c r="L79" s="106">
        <f t="shared" si="3"/>
        <v>27</v>
      </c>
      <c r="M79" s="118">
        <f t="shared" si="1"/>
        <v>2007</v>
      </c>
      <c r="N79" s="119"/>
      <c r="O79" s="115">
        <f>VLOOKUP(CONCATENATE($E$52,"_Ja_",hi!$C$61),fpre_reg_dat!$A$2:$CU$4224,FPRE_REG!$L79,0)</f>
        <v>129.92396459493975</v>
      </c>
      <c r="P79" s="120"/>
      <c r="Q79" s="120">
        <f>VLOOKUP(CONCATENATE($G$52,"_Ja_",hi!$C$61),fpre_reg_dat!$A$2:$CU$4224,FPRE_REG!$L79,0)</f>
        <v>151.93996136585051</v>
      </c>
      <c r="R79" s="120"/>
      <c r="S79" s="120">
        <f>VLOOKUP(CONCATENATE($I$52,"_Ja_",hi!$C$61),fpre_reg_dat!$A$2:$CU$4224,FPRE_REG!$L79,0)</f>
        <v>174.00135395551334</v>
      </c>
      <c r="T79" s="120"/>
      <c r="U79" s="120">
        <f>VLOOKUP(CONCATENATE($K$52,"_Ja_",hi!$C$61),fpre_reg_dat!$A$2:$CU$4224,FPRE_REG!$L79,0)</f>
        <v>160.73873400366298</v>
      </c>
      <c r="V79" s="80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106">
        <f t="shared" si="2"/>
        <v>28</v>
      </c>
      <c r="C80" s="118" t="s">
        <v>39</v>
      </c>
      <c r="D80" s="119"/>
      <c r="E80" s="115">
        <f>VLOOKUP(CONCATENATE($E$52,"_Qu_",hi!$C$61),fpre_reg_dat!$A$2:$CU$4224,FPRE_REG!$B80,0)</f>
        <v>111.25376856867241</v>
      </c>
      <c r="F80" s="120"/>
      <c r="G80" s="120">
        <f>VLOOKUP(CONCATENATE($G$52,"_Qu_",hi!$C$61),fpre_reg_dat!$A$2:$CU$4224,FPRE_REG!$B80,0)</f>
        <v>116.93722976675578</v>
      </c>
      <c r="H80" s="120"/>
      <c r="I80" s="120">
        <f>VLOOKUP(CONCATENATE($I$52,"_Qu_",hi!$C$61),fpre_reg_dat!$A$2:$CU$4224,FPRE_REG!$B80,0)</f>
        <v>133.39973394817184</v>
      </c>
      <c r="J80" s="120"/>
      <c r="K80" s="120">
        <f>VLOOKUP(CONCATENATE($K$52,"_Qu_",hi!$C$61),fpre_reg_dat!$A$2:$CU$4224,FPRE_REG!$B80,0)</f>
        <v>124.69866919402138</v>
      </c>
      <c r="L80" s="106">
        <f t="shared" si="3"/>
        <v>28</v>
      </c>
      <c r="M80" s="118">
        <f t="shared" si="1"/>
        <v>2008</v>
      </c>
      <c r="N80" s="119"/>
      <c r="O80" s="115">
        <f>VLOOKUP(CONCATENATE($E$52,"_Ja_",hi!$C$61),fpre_reg_dat!$A$2:$CU$4224,FPRE_REG!$L80,0)</f>
        <v>141.09914809628572</v>
      </c>
      <c r="P80" s="120"/>
      <c r="Q80" s="120">
        <f>VLOOKUP(CONCATENATE($G$52,"_Ja_",hi!$C$61),fpre_reg_dat!$A$2:$CU$4224,FPRE_REG!$L80,0)</f>
        <v>160.48653850266709</v>
      </c>
      <c r="R80" s="120"/>
      <c r="S80" s="120">
        <f>VLOOKUP(CONCATENATE($I$52,"_Ja_",hi!$C$61),fpre_reg_dat!$A$2:$CU$4224,FPRE_REG!$L80,0)</f>
        <v>184.98923458423661</v>
      </c>
      <c r="T80" s="120"/>
      <c r="U80" s="120">
        <f>VLOOKUP(CONCATENATE($K$52,"_Ja_",hi!$C$61),fpre_reg_dat!$A$2:$CU$4224,FPRE_REG!$L80,0)</f>
        <v>170.77539473075473</v>
      </c>
      <c r="V80" s="80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106">
        <f t="shared" si="2"/>
        <v>29</v>
      </c>
      <c r="C81" s="118" t="s">
        <v>40</v>
      </c>
      <c r="D81" s="119"/>
      <c r="E81" s="115">
        <f>VLOOKUP(CONCATENATE($E$52,"_Qu_",hi!$C$61),fpre_reg_dat!$A$2:$CU$4224,FPRE_REG!$B81,0)</f>
        <v>111.8646099234906</v>
      </c>
      <c r="F81" s="120"/>
      <c r="G81" s="120">
        <f>VLOOKUP(CONCATENATE($G$52,"_Qu_",hi!$C$61),fpre_reg_dat!$A$2:$CU$4224,FPRE_REG!$B81,0)</f>
        <v>118.17814530980711</v>
      </c>
      <c r="H81" s="120"/>
      <c r="I81" s="120">
        <f>VLOOKUP(CONCATENATE($I$52,"_Qu_",hi!$C$61),fpre_reg_dat!$A$2:$CU$4224,FPRE_REG!$B81,0)</f>
        <v>135.17075932288719</v>
      </c>
      <c r="J81" s="120"/>
      <c r="K81" s="120">
        <f>VLOOKUP(CONCATENATE($K$52,"_Qu_",hi!$C$61),fpre_reg_dat!$A$2:$CU$4224,FPRE_REG!$B81,0)</f>
        <v>126.14772482792176</v>
      </c>
      <c r="L81" s="106">
        <f t="shared" si="3"/>
        <v>29</v>
      </c>
      <c r="M81" s="118">
        <v>2009</v>
      </c>
      <c r="N81" s="119"/>
      <c r="O81" s="115">
        <f>VLOOKUP(CONCATENATE($E$52,"_Ja_",hi!$C$61),fpre_reg_dat!$A$2:$CU$4224,FPRE_REG!$L81,0)</f>
        <v>148.52198942977759</v>
      </c>
      <c r="P81" s="120"/>
      <c r="Q81" s="120">
        <f>VLOOKUP(CONCATENATE($G$52,"_Ja_",hi!$C$61),fpre_reg_dat!$A$2:$CU$4224,FPRE_REG!$L81,0)</f>
        <v>168.50227942021326</v>
      </c>
      <c r="R81" s="120"/>
      <c r="S81" s="120">
        <f>VLOOKUP(CONCATENATE($I$52,"_Ja_",hi!$C$61),fpre_reg_dat!$A$2:$CU$4224,FPRE_REG!$L81,0)</f>
        <v>194.08831470115859</v>
      </c>
      <c r="T81" s="120"/>
      <c r="U81" s="120">
        <f>VLOOKUP(CONCATENATE($K$52,"_Ja_",hi!$C$61),fpre_reg_dat!$A$2:$CU$4224,FPRE_REG!$L81,0)</f>
        <v>179.27298307103965</v>
      </c>
      <c r="V81" s="80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106">
        <f t="shared" si="2"/>
        <v>30</v>
      </c>
      <c r="C82" s="118" t="s">
        <v>41</v>
      </c>
      <c r="D82" s="119"/>
      <c r="E82" s="115">
        <f>VLOOKUP(CONCATENATE($E$52,"_Qu_",hi!$C$61),fpre_reg_dat!$A$2:$CU$4224,FPRE_REG!$B82,0)</f>
        <v>113.89699762042046</v>
      </c>
      <c r="F82" s="120"/>
      <c r="G82" s="120">
        <f>VLOOKUP(CONCATENATE($G$52,"_Qu_",hi!$C$61),fpre_reg_dat!$A$2:$CU$4224,FPRE_REG!$B82,0)</f>
        <v>121.26366675235293</v>
      </c>
      <c r="H82" s="120"/>
      <c r="I82" s="120">
        <f>VLOOKUP(CONCATENATE($I$52,"_Qu_",hi!$C$61),fpre_reg_dat!$A$2:$CU$4224,FPRE_REG!$B82,0)</f>
        <v>138.76303986978195</v>
      </c>
      <c r="J82" s="120"/>
      <c r="K82" s="120">
        <f>VLOOKUP(CONCATENATE($K$52,"_Qu_",hi!$C$61),fpre_reg_dat!$A$2:$CU$4224,FPRE_REG!$B82,0)</f>
        <v>129.39008089298565</v>
      </c>
      <c r="L82" s="106">
        <f t="shared" si="3"/>
        <v>30</v>
      </c>
      <c r="M82" s="118">
        <v>2010</v>
      </c>
      <c r="N82" s="119"/>
      <c r="O82" s="115">
        <f>VLOOKUP(CONCATENATE($E$52,"_Ja_",hi!$C$61),fpre_reg_dat!$A$2:$CU$4224,FPRE_REG!$L82,0)</f>
        <v>157.71396055980637</v>
      </c>
      <c r="P82" s="120"/>
      <c r="Q82" s="120">
        <f>VLOOKUP(CONCATENATE($G$52,"_Ja_",hi!$C$61),fpre_reg_dat!$A$2:$CU$4224,FPRE_REG!$L82,0)</f>
        <v>187.1780922366039</v>
      </c>
      <c r="R82" s="120"/>
      <c r="S82" s="120">
        <f>VLOOKUP(CONCATENATE($I$52,"_Ja_",hi!$C$61),fpre_reg_dat!$A$2:$CU$4224,FPRE_REG!$L82,0)</f>
        <v>207.15674627460996</v>
      </c>
      <c r="T82" s="120"/>
      <c r="U82" s="120">
        <f>VLOOKUP(CONCATENATE($K$52,"_Ja_",hi!$C$61),fpre_reg_dat!$A$2:$CU$4224,FPRE_REG!$L82,0)</f>
        <v>194.17487340047569</v>
      </c>
      <c r="V82" s="80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106">
        <f t="shared" si="2"/>
        <v>31</v>
      </c>
      <c r="C83" s="118" t="s">
        <v>42</v>
      </c>
      <c r="D83" s="119"/>
      <c r="E83" s="115">
        <f>VLOOKUP(CONCATENATE($E$52,"_Qu_",hi!$C$61),fpre_reg_dat!$A$2:$CU$4224,FPRE_REG!$B83,0)</f>
        <v>114.69712554232794</v>
      </c>
      <c r="F83" s="120"/>
      <c r="G83" s="120">
        <f>VLOOKUP(CONCATENATE($G$52,"_Qu_",hi!$C$61),fpre_reg_dat!$A$2:$CU$4224,FPRE_REG!$B83,0)</f>
        <v>122.17285566817932</v>
      </c>
      <c r="H83" s="120"/>
      <c r="I83" s="120">
        <f>VLOOKUP(CONCATENATE($I$52,"_Qu_",hi!$C$61),fpre_reg_dat!$A$2:$CU$4224,FPRE_REG!$B83,0)</f>
        <v>139.99763378247582</v>
      </c>
      <c r="J83" s="120"/>
      <c r="K83" s="120">
        <f>VLOOKUP(CONCATENATE($K$52,"_Qu_",hi!$C$61),fpre_reg_dat!$A$2:$CU$4224,FPRE_REG!$B83,0)</f>
        <v>130.45299243650496</v>
      </c>
      <c r="L83" s="106">
        <f t="shared" si="3"/>
        <v>31</v>
      </c>
      <c r="M83" s="118">
        <v>2011</v>
      </c>
      <c r="N83" s="119"/>
      <c r="O83" s="115">
        <f>VLOOKUP(CONCATENATE($E$52,"_Ja_",hi!$C$61),fpre_reg_dat!$A$2:$CU$4224,FPRE_REG!$L83,0)</f>
        <v>162.09773273939911</v>
      </c>
      <c r="P83" s="120"/>
      <c r="Q83" s="120">
        <f>VLOOKUP(CONCATENATE($G$52,"_Ja_",hi!$C$61),fpre_reg_dat!$A$2:$CU$4224,FPRE_REG!$L83,0)</f>
        <v>193.44469104665816</v>
      </c>
      <c r="R83" s="120"/>
      <c r="S83" s="120">
        <f>VLOOKUP(CONCATENATE($I$52,"_Ja_",hi!$C$61),fpre_reg_dat!$A$2:$CU$4224,FPRE_REG!$L83,0)</f>
        <v>213.8656448032057</v>
      </c>
      <c r="T83" s="120"/>
      <c r="U83" s="120">
        <f>VLOOKUP(CONCATENATE($K$52,"_Ja_",hi!$C$61),fpre_reg_dat!$A$2:$CU$4224,FPRE_REG!$L83,0)</f>
        <v>200.47090633170134</v>
      </c>
      <c r="V83" s="80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106">
        <f t="shared" si="2"/>
        <v>32</v>
      </c>
      <c r="C84" s="118" t="s">
        <v>43</v>
      </c>
      <c r="D84" s="119"/>
      <c r="E84" s="115">
        <f>VLOOKUP(CONCATENATE($E$52,"_Qu_",hi!$C$61),fpre_reg_dat!$A$2:$CU$4224,FPRE_REG!$B84,0)</f>
        <v>117.42215391265948</v>
      </c>
      <c r="F84" s="120"/>
      <c r="G84" s="120">
        <f>VLOOKUP(CONCATENATE($G$52,"_Qu_",hi!$C$61),fpre_reg_dat!$A$2:$CU$4224,FPRE_REG!$B84,0)</f>
        <v>124.49791607136032</v>
      </c>
      <c r="H84" s="120"/>
      <c r="I84" s="120">
        <f>VLOOKUP(CONCATENATE($I$52,"_Qu_",hi!$C$61),fpre_reg_dat!$A$2:$CU$4224,FPRE_REG!$B84,0)</f>
        <v>145.2794365363446</v>
      </c>
      <c r="J84" s="120"/>
      <c r="K84" s="120">
        <f>VLOOKUP(CONCATENATE($K$52,"_Qu_",hi!$C$61),fpre_reg_dat!$A$2:$CU$4224,FPRE_REG!$B84,0)</f>
        <v>134.30483912825849</v>
      </c>
      <c r="L84" s="106">
        <f t="shared" si="3"/>
        <v>32</v>
      </c>
      <c r="M84" s="118">
        <v>2012</v>
      </c>
      <c r="N84" s="119"/>
      <c r="O84" s="115">
        <f>VLOOKUP(CONCATENATE($E$52,"_Ja_",hi!$C$61),fpre_reg_dat!$A$2:$CU$4224,FPRE_REG!$L84,0)</f>
        <v>170.26030079969331</v>
      </c>
      <c r="P84" s="120"/>
      <c r="Q84" s="120">
        <f>VLOOKUP(CONCATENATE($G$52,"_Ja_",hi!$C$61),fpre_reg_dat!$A$2:$CU$4224,FPRE_REG!$L84,0)</f>
        <v>205.52544530373063</v>
      </c>
      <c r="R84" s="120"/>
      <c r="S84" s="120">
        <f>VLOOKUP(CONCATENATE($I$52,"_Ja_",hi!$C$61),fpre_reg_dat!$A$2:$CU$4224,FPRE_REG!$L84,0)</f>
        <v>229.41947782384472</v>
      </c>
      <c r="T84" s="120"/>
      <c r="U84" s="120">
        <f>VLOOKUP(CONCATENATE($K$52,"_Ja_",hi!$C$61),fpre_reg_dat!$A$2:$CU$4224,FPRE_REG!$L84,0)</f>
        <v>213.89072112210914</v>
      </c>
      <c r="V84" s="80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106">
        <f t="shared" si="2"/>
        <v>33</v>
      </c>
      <c r="C85" s="118" t="s">
        <v>44</v>
      </c>
      <c r="D85" s="119"/>
      <c r="E85" s="115">
        <f>VLOOKUP(CONCATENATE($E$52,"_Qu_",hi!$C$61),fpre_reg_dat!$A$2:$CU$4224,FPRE_REG!$B85,0)</f>
        <v>119.04562179751139</v>
      </c>
      <c r="F85" s="120"/>
      <c r="G85" s="120">
        <f>VLOOKUP(CONCATENATE($G$52,"_Qu_",hi!$C$61),fpre_reg_dat!$A$2:$CU$4224,FPRE_REG!$B85,0)</f>
        <v>126.42880116598457</v>
      </c>
      <c r="H85" s="120"/>
      <c r="I85" s="120">
        <f>VLOOKUP(CONCATENATE($I$52,"_Qu_",hi!$C$61),fpre_reg_dat!$A$2:$CU$4224,FPRE_REG!$B85,0)</f>
        <v>144.97332852648773</v>
      </c>
      <c r="J85" s="120"/>
      <c r="K85" s="120">
        <f>VLOOKUP(CONCATENATE($K$52,"_Qu_",hi!$C$61),fpre_reg_dat!$A$2:$CU$4224,FPRE_REG!$B85,0)</f>
        <v>135.08014830077636</v>
      </c>
      <c r="L85" s="106">
        <f t="shared" si="3"/>
        <v>33</v>
      </c>
      <c r="M85" s="118">
        <v>2013</v>
      </c>
      <c r="N85" s="119"/>
      <c r="O85" s="115">
        <f>VLOOKUP(CONCATENATE($E$52,"_Ja_",hi!$C$61),fpre_reg_dat!$A$2:$CU$4224,FPRE_REG!$L85,0)</f>
        <v>188.75464488993964</v>
      </c>
      <c r="P85" s="120"/>
      <c r="Q85" s="120">
        <f>VLOOKUP(CONCATENATE($G$52,"_Ja_",hi!$C$61),fpre_reg_dat!$A$2:$CU$4224,FPRE_REG!$L85,0)</f>
        <v>225.47665530598465</v>
      </c>
      <c r="R85" s="120"/>
      <c r="S85" s="120">
        <f>VLOOKUP(CONCATENATE($I$52,"_Ja_",hi!$C$61),fpre_reg_dat!$A$2:$CU$4224,FPRE_REG!$L85,0)</f>
        <v>247.65283884112512</v>
      </c>
      <c r="T85" s="120"/>
      <c r="U85" s="120">
        <f>VLOOKUP(CONCATENATE($K$52,"_Ja_",hi!$C$61),fpre_reg_dat!$A$2:$CU$4224,FPRE_REG!$L85,0)</f>
        <v>232.71506342091078</v>
      </c>
      <c r="V85" s="80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106">
        <f t="shared" si="2"/>
        <v>34</v>
      </c>
      <c r="C86" s="118" t="s">
        <v>45</v>
      </c>
      <c r="D86" s="119"/>
      <c r="E86" s="115">
        <f>VLOOKUP(CONCATENATE($E$52,"_Qu_",hi!$C$61),fpre_reg_dat!$A$2:$CU$4224,FPRE_REG!$B86,0)</f>
        <v>120.57803861019416</v>
      </c>
      <c r="F86" s="120"/>
      <c r="G86" s="120">
        <f>VLOOKUP(CONCATENATE($G$52,"_Qu_",hi!$C$61),fpre_reg_dat!$A$2:$CU$4224,FPRE_REG!$B86,0)</f>
        <v>127.51800968929456</v>
      </c>
      <c r="H86" s="120"/>
      <c r="I86" s="120">
        <f>VLOOKUP(CONCATENATE($I$52,"_Qu_",hi!$C$61),fpre_reg_dat!$A$2:$CU$4224,FPRE_REG!$B86,0)</f>
        <v>146.55736653110691</v>
      </c>
      <c r="J86" s="120"/>
      <c r="K86" s="120">
        <f>VLOOKUP(CONCATENATE($K$52,"_Qu_",hi!$C$61),fpre_reg_dat!$A$2:$CU$4224,FPRE_REG!$B86,0)</f>
        <v>136.46004385937519</v>
      </c>
      <c r="L86" s="106">
        <f t="shared" si="3"/>
        <v>34</v>
      </c>
      <c r="M86" s="118">
        <v>2014</v>
      </c>
      <c r="N86" s="119"/>
      <c r="O86" s="115">
        <f>VLOOKUP(CONCATENATE($E$52,"_Ja_",hi!$C$61),fpre_reg_dat!$A$2:$CU$4224,FPRE_REG!$L86,0)</f>
        <v>197.01631544788037</v>
      </c>
      <c r="P86" s="120"/>
      <c r="Q86" s="120">
        <f>VLOOKUP(CONCATENATE($G$52,"_Ja_",hi!$C$61),fpre_reg_dat!$A$2:$CU$4224,FPRE_REG!$L86,0)</f>
        <v>236.33032536743949</v>
      </c>
      <c r="R86" s="120"/>
      <c r="S86" s="120">
        <f>VLOOKUP(CONCATENATE($I$52,"_Ja_",hi!$C$61),fpre_reg_dat!$A$2:$CU$4224,FPRE_REG!$L86,0)</f>
        <v>262.20839195645186</v>
      </c>
      <c r="T86" s="120"/>
      <c r="U86" s="120">
        <f>VLOOKUP(CONCATENATE($K$52,"_Ja_",hi!$C$61),fpre_reg_dat!$A$2:$CU$4224,FPRE_REG!$L86,0)</f>
        <v>245.10995355109065</v>
      </c>
      <c r="V86" s="80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106">
        <f t="shared" si="2"/>
        <v>35</v>
      </c>
      <c r="C87" s="118" t="s">
        <v>46</v>
      </c>
      <c r="D87" s="119"/>
      <c r="E87" s="115">
        <f>VLOOKUP(CONCATENATE($E$52,"_Qu_",hi!$C$61),fpre_reg_dat!$A$2:$CU$4224,FPRE_REG!$B87,0)</f>
        <v>120.46887497868393</v>
      </c>
      <c r="F87" s="120"/>
      <c r="G87" s="120">
        <f>VLOOKUP(CONCATENATE($G$52,"_Qu_",hi!$C$61),fpre_reg_dat!$A$2:$CU$4224,FPRE_REG!$B87,0)</f>
        <v>127.22161888929236</v>
      </c>
      <c r="H87" s="120"/>
      <c r="I87" s="120">
        <f>VLOOKUP(CONCATENATE($I$52,"_Qu_",hi!$C$61),fpre_reg_dat!$A$2:$CU$4224,FPRE_REG!$B87,0)</f>
        <v>147.38842156617977</v>
      </c>
      <c r="J87" s="120"/>
      <c r="K87" s="120">
        <f>VLOOKUP(CONCATENATE($K$52,"_Qu_",hi!$C$61),fpre_reg_dat!$A$2:$CU$4224,FPRE_REG!$B87,0)</f>
        <v>136.74908199783951</v>
      </c>
      <c r="L87" s="106">
        <f t="shared" si="3"/>
        <v>35</v>
      </c>
      <c r="M87" s="118">
        <v>2015</v>
      </c>
      <c r="N87" s="119"/>
      <c r="O87" s="115">
        <f>VLOOKUP(CONCATENATE($E$52,"_Ja_",hi!$C$61),fpre_reg_dat!$A$2:$CU$4224,FPRE_REG!$L87,0)</f>
        <v>195.72719419360777</v>
      </c>
      <c r="P87" s="120"/>
      <c r="Q87" s="120">
        <f>VLOOKUP(CONCATENATE($G$52,"_Ja_",hi!$C$61),fpre_reg_dat!$A$2:$CU$4224,FPRE_REG!$L87,0)</f>
        <v>240.5665600965005</v>
      </c>
      <c r="R87" s="120"/>
      <c r="S87" s="120">
        <f>VLOOKUP(CONCATENATE($I$52,"_Ja_",hi!$C$61),fpre_reg_dat!$A$2:$CU$4224,FPRE_REG!$L87,0)</f>
        <v>253.17411915900593</v>
      </c>
      <c r="T87" s="120"/>
      <c r="U87" s="120">
        <f>VLOOKUP(CONCATENATE($K$52,"_Ja_",hi!$C$61),fpre_reg_dat!$A$2:$CU$4224,FPRE_REG!$L87,0)</f>
        <v>242.132505024419</v>
      </c>
      <c r="V87" s="80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106">
        <f t="shared" si="2"/>
        <v>36</v>
      </c>
      <c r="C88" s="118" t="s">
        <v>47</v>
      </c>
      <c r="D88" s="119"/>
      <c r="E88" s="115">
        <f>VLOOKUP(CONCATENATE($E$52,"_Qu_",hi!$C$61),fpre_reg_dat!$A$2:$CU$4224,FPRE_REG!$B88,0)</f>
        <v>122.3646836070468</v>
      </c>
      <c r="F88" s="120"/>
      <c r="G88" s="120">
        <f>VLOOKUP(CONCATENATE($G$52,"_Qu_",hi!$C$61),fpre_reg_dat!$A$2:$CU$4224,FPRE_REG!$B88,0)</f>
        <v>129.19817069254938</v>
      </c>
      <c r="H88" s="120"/>
      <c r="I88" s="120">
        <f>VLOOKUP(CONCATENATE($I$52,"_Qu_",hi!$C$61),fpre_reg_dat!$A$2:$CU$4224,FPRE_REG!$B88,0)</f>
        <v>149.7035479719014</v>
      </c>
      <c r="J88" s="120"/>
      <c r="K88" s="120">
        <f>VLOOKUP(CONCATENATE($K$52,"_Qu_",hi!$C$61),fpre_reg_dat!$A$2:$CU$4224,FPRE_REG!$B88,0)</f>
        <v>138.88863720312349</v>
      </c>
      <c r="L88" s="106">
        <f t="shared" si="3"/>
        <v>36</v>
      </c>
      <c r="M88" s="118">
        <v>2016</v>
      </c>
      <c r="N88" s="119"/>
      <c r="O88" s="115">
        <f>VLOOKUP(CONCATENATE($E$52,"_Ja_",hi!$C$61),fpre_reg_dat!$A$2:$CU$4224,FPRE_REG!$L88,0)</f>
        <v>212.4288434173379</v>
      </c>
      <c r="P88" s="120"/>
      <c r="Q88" s="120">
        <f>VLOOKUP(CONCATENATE($G$52,"_Ja_",hi!$C$61),fpre_reg_dat!$A$2:$CU$4224,FPRE_REG!$L88,0)</f>
        <v>241.51085351475879</v>
      </c>
      <c r="R88" s="120"/>
      <c r="S88" s="120">
        <f>VLOOKUP(CONCATENATE($I$52,"_Ja_",hi!$C$61),fpre_reg_dat!$A$2:$CU$4224,FPRE_REG!$L88,0)</f>
        <v>253.12853957357598</v>
      </c>
      <c r="T88" s="120"/>
      <c r="U88" s="120">
        <f>VLOOKUP(CONCATENATE($K$52,"_Ja_",hi!$C$61),fpre_reg_dat!$A$2:$CU$4224,FPRE_REG!$L88,0)</f>
        <v>244.20338201470474</v>
      </c>
      <c r="V88" s="80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106">
        <f t="shared" si="2"/>
        <v>37</v>
      </c>
      <c r="C89" s="118" t="s">
        <v>48</v>
      </c>
      <c r="D89" s="119"/>
      <c r="E89" s="115">
        <f>VLOOKUP(CONCATENATE($E$52,"_Qu_",hi!$C$61),fpre_reg_dat!$A$2:$CU$4224,FPRE_REG!$B89,0)</f>
        <v>126.26119607690794</v>
      </c>
      <c r="F89" s="120"/>
      <c r="G89" s="120">
        <f>VLOOKUP(CONCATENATE($G$52,"_Qu_",hi!$C$61),fpre_reg_dat!$A$2:$CU$4224,FPRE_REG!$B89,0)</f>
        <v>132.44011219171921</v>
      </c>
      <c r="H89" s="120"/>
      <c r="I89" s="120">
        <f>VLOOKUP(CONCATENATE($I$52,"_Qu_",hi!$C$61),fpre_reg_dat!$A$2:$CU$4224,FPRE_REG!$B89,0)</f>
        <v>152.27343203712957</v>
      </c>
      <c r="J89" s="120"/>
      <c r="K89" s="120">
        <f>VLOOKUP(CONCATENATE($K$52,"_Qu_",hi!$C$61),fpre_reg_dat!$A$2:$CU$4224,FPRE_REG!$B89,0)</f>
        <v>141.8532249502492</v>
      </c>
      <c r="L89" s="106">
        <f t="shared" si="3"/>
        <v>37</v>
      </c>
      <c r="M89" s="118">
        <v>2017</v>
      </c>
      <c r="N89" s="119"/>
      <c r="O89" s="115">
        <f>VLOOKUP(CONCATENATE($E$52,"_Ja_",hi!$C$61),fpre_reg_dat!$A$2:$CU$4224,FPRE_REG!$L89,0)</f>
        <v>216.53331500790785</v>
      </c>
      <c r="P89" s="120"/>
      <c r="Q89" s="120">
        <f>VLOOKUP(CONCATENATE($G$52,"_Ja_",hi!$C$61),fpre_reg_dat!$A$2:$CU$4224,FPRE_REG!$L89,0)</f>
        <v>238.86181185614382</v>
      </c>
      <c r="R89" s="120"/>
      <c r="S89" s="120">
        <f>VLOOKUP(CONCATENATE($I$52,"_Ja_",hi!$C$61),fpre_reg_dat!$A$2:$CU$4224,FPRE_REG!$L89,0)</f>
        <v>247.67773169742816</v>
      </c>
      <c r="T89" s="120"/>
      <c r="U89" s="120">
        <f>VLOOKUP(CONCATENATE($K$52,"_Ja_",hi!$C$61),fpre_reg_dat!$A$2:$CU$4224,FPRE_REG!$L89,0)</f>
        <v>240.84892808967808</v>
      </c>
      <c r="V89" s="80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106">
        <f t="shared" si="2"/>
        <v>38</v>
      </c>
      <c r="C90" s="118" t="s">
        <v>49</v>
      </c>
      <c r="D90" s="119"/>
      <c r="E90" s="115">
        <f>VLOOKUP(CONCATENATE($E$52,"_Qu_",hi!$C$61),fpre_reg_dat!$A$2:$CU$4224,FPRE_REG!$B90,0)</f>
        <v>129.64696771258727</v>
      </c>
      <c r="F90" s="120"/>
      <c r="G90" s="120">
        <f>VLOOKUP(CONCATENATE($G$52,"_Qu_",hi!$C$61),fpre_reg_dat!$A$2:$CU$4224,FPRE_REG!$B90,0)</f>
        <v>134.37049291487435</v>
      </c>
      <c r="H90" s="120"/>
      <c r="I90" s="120">
        <f>VLOOKUP(CONCATENATE($I$52,"_Qu_",hi!$C$61),fpre_reg_dat!$A$2:$CU$4224,FPRE_REG!$B90,0)</f>
        <v>154.81662180132398</v>
      </c>
      <c r="J90" s="120"/>
      <c r="K90" s="120">
        <f>VLOOKUP(CONCATENATE($K$52,"_Qu_",hi!$C$61),fpre_reg_dat!$A$2:$CU$4224,FPRE_REG!$B90,0)</f>
        <v>144.2283304142608</v>
      </c>
      <c r="L90" s="106">
        <f t="shared" si="3"/>
        <v>38</v>
      </c>
      <c r="M90" s="118">
        <v>2018</v>
      </c>
      <c r="N90" s="119"/>
      <c r="O90" s="115">
        <f>VLOOKUP(CONCATENATE($E$52,"_Ja_",hi!$C$61),fpre_reg_dat!$A$2:$CU$4224,FPRE_REG!$L90,0)</f>
        <v>231.98726023159568</v>
      </c>
      <c r="P90" s="120"/>
      <c r="Q90" s="120">
        <f>VLOOKUP(CONCATENATE($G$52,"_Ja_",hi!$C$61),fpre_reg_dat!$A$2:$CU$4224,FPRE_REG!$L90,0)</f>
        <v>261.1154453572039</v>
      </c>
      <c r="R90" s="120"/>
      <c r="S90" s="120">
        <f>VLOOKUP(CONCATENATE($I$52,"_Ja_",hi!$C$61),fpre_reg_dat!$A$2:$CU$4224,FPRE_REG!$L90,0)</f>
        <v>235.59747255144688</v>
      </c>
      <c r="T90" s="120"/>
      <c r="U90" s="120">
        <f>VLOOKUP(CONCATENATE($K$52,"_Ja_",hi!$C$61),fpre_reg_dat!$A$2:$CU$4224,FPRE_REG!$L90,0)</f>
        <v>245.20460693047346</v>
      </c>
      <c r="V90" s="80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106">
        <f t="shared" si="2"/>
        <v>39</v>
      </c>
      <c r="C91" s="118" t="s">
        <v>50</v>
      </c>
      <c r="D91" s="119"/>
      <c r="E91" s="115">
        <f>VLOOKUP(CONCATENATE($E$52,"_Qu_",hi!$C$61),fpre_reg_dat!$A$2:$CU$4224,FPRE_REG!$B91,0)</f>
        <v>133.45105778565264</v>
      </c>
      <c r="F91" s="120"/>
      <c r="G91" s="120">
        <f>VLOOKUP(CONCATENATE($G$52,"_Qu_",hi!$C$61),fpre_reg_dat!$A$2:$CU$4224,FPRE_REG!$B91,0)</f>
        <v>136.29869153117892</v>
      </c>
      <c r="H91" s="120"/>
      <c r="I91" s="120">
        <f>VLOOKUP(CONCATENATE($I$52,"_Qu_",hi!$C$61),fpre_reg_dat!$A$2:$CU$4224,FPRE_REG!$B91,0)</f>
        <v>159.03599521411354</v>
      </c>
      <c r="J91" s="120"/>
      <c r="K91" s="120">
        <f>VLOOKUP(CONCATENATE($K$52,"_Qu_",hi!$C$61),fpre_reg_dat!$A$2:$CU$4224,FPRE_REG!$B91,0)</f>
        <v>147.48600179116485</v>
      </c>
      <c r="L91" s="106">
        <f t="shared" si="3"/>
        <v>39</v>
      </c>
      <c r="M91" s="118">
        <v>2019</v>
      </c>
      <c r="N91" s="119"/>
      <c r="O91" s="115">
        <f>VLOOKUP(CONCATENATE($E$52,"_Ja_",hi!$C$61),fpre_reg_dat!$A$2:$CU$4224,FPRE_REG!$L91,0)</f>
        <v>239.97399874167394</v>
      </c>
      <c r="P91" s="120"/>
      <c r="Q91" s="120">
        <f>VLOOKUP(CONCATENATE($G$52,"_Ja_",hi!$C$61),fpre_reg_dat!$A$2:$CU$4224,FPRE_REG!$L91,0)</f>
        <v>271.29210807092318</v>
      </c>
      <c r="R91" s="120"/>
      <c r="S91" s="120">
        <f>VLOOKUP(CONCATENATE($I$52,"_Ja_",hi!$C$61),fpre_reg_dat!$A$2:$CU$4224,FPRE_REG!$L91,0)</f>
        <v>262.86424057939655</v>
      </c>
      <c r="T91" s="120"/>
      <c r="U91" s="120">
        <f>VLOOKUP(CONCATENATE($K$52,"_Ja_",hi!$C$61),fpre_reg_dat!$A$2:$CU$4224,FPRE_REG!$L91,0)</f>
        <v>263.70488476345867</v>
      </c>
      <c r="V91" s="80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106">
        <f t="shared" si="2"/>
        <v>40</v>
      </c>
      <c r="C92" s="118" t="s">
        <v>51</v>
      </c>
      <c r="D92" s="119"/>
      <c r="E92" s="115">
        <f>VLOOKUP(CONCATENATE($E$52,"_Qu_",hi!$C$61),fpre_reg_dat!$A$2:$CU$4224,FPRE_REG!$B92,0)</f>
        <v>134.59571472248101</v>
      </c>
      <c r="F92" s="120"/>
      <c r="G92" s="120">
        <f>VLOOKUP(CONCATENATE($G$52,"_Qu_",hi!$C$61),fpre_reg_dat!$A$2:$CU$4224,FPRE_REG!$B92,0)</f>
        <v>135.96527160110315</v>
      </c>
      <c r="H92" s="120"/>
      <c r="I92" s="120">
        <f>VLOOKUP(CONCATENATE($I$52,"_Qu_",hi!$C$61),fpre_reg_dat!$A$2:$CU$4224,FPRE_REG!$B92,0)</f>
        <v>159.66710546695083</v>
      </c>
      <c r="J92" s="120"/>
      <c r="K92" s="120">
        <f>VLOOKUP(CONCATENATE($K$52,"_Qu_",hi!$C$61),fpre_reg_dat!$A$2:$CU$4224,FPRE_REG!$B92,0)</f>
        <v>147.7765997450183</v>
      </c>
      <c r="L92" s="10"/>
      <c r="M92" s="167"/>
      <c r="N92" s="167"/>
      <c r="O92" s="167"/>
      <c r="P92" s="167"/>
      <c r="Q92" s="167"/>
      <c r="R92" s="167"/>
      <c r="S92" s="167"/>
      <c r="T92" s="167"/>
      <c r="U92" s="167"/>
      <c r="V92" s="80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106">
        <f t="shared" si="2"/>
        <v>41</v>
      </c>
      <c r="C93" s="118" t="s">
        <v>52</v>
      </c>
      <c r="D93" s="119"/>
      <c r="E93" s="115">
        <f>VLOOKUP(CONCATENATE($E$52,"_Qu_",hi!$C$61),fpre_reg_dat!$A$2:$CU$4224,FPRE_REG!$B93,0)</f>
        <v>139.63033140147471</v>
      </c>
      <c r="F93" s="120"/>
      <c r="G93" s="120">
        <f>VLOOKUP(CONCATENATE($G$52,"_Qu_",hi!$C$61),fpre_reg_dat!$A$2:$CU$4224,FPRE_REG!$B93,0)</f>
        <v>141.23002745436474</v>
      </c>
      <c r="H93" s="120"/>
      <c r="I93" s="120">
        <f>VLOOKUP(CONCATENATE($I$52,"_Qu_",hi!$C$61),fpre_reg_dat!$A$2:$CU$4224,FPRE_REG!$B93,0)</f>
        <v>166.05594578601568</v>
      </c>
      <c r="J93" s="120"/>
      <c r="K93" s="120">
        <f>VLOOKUP(CONCATENATE($K$52,"_Qu_",hi!$C$61),fpre_reg_dat!$A$2:$CU$4224,FPRE_REG!$B93,0)</f>
        <v>153.58608045965511</v>
      </c>
      <c r="L93" s="10"/>
      <c r="M93" s="119" t="str">
        <f>M90&amp;" - "&amp;M91</f>
        <v>2018 - 2019</v>
      </c>
      <c r="N93" s="119"/>
      <c r="O93" s="114">
        <f>O91/O90-1</f>
        <v>3.4427487535759527E-2</v>
      </c>
      <c r="P93" s="120"/>
      <c r="Q93" s="114">
        <f>Q91/Q90-1</f>
        <v>3.897380601058531E-2</v>
      </c>
      <c r="R93" s="120"/>
      <c r="S93" s="114">
        <f>S91/S90-1</f>
        <v>0.11573455238147967</v>
      </c>
      <c r="T93" s="120"/>
      <c r="U93" s="114">
        <f>U91/U90-1</f>
        <v>7.5448328906115858E-2</v>
      </c>
      <c r="V93" s="80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106">
        <f t="shared" si="2"/>
        <v>42</v>
      </c>
      <c r="C94" s="118" t="s">
        <v>53</v>
      </c>
      <c r="D94" s="119"/>
      <c r="E94" s="115">
        <f>VLOOKUP(CONCATENATE($E$52,"_Qu_",hi!$C$61),fpre_reg_dat!$A$2:$CU$4224,FPRE_REG!$B94,0)</f>
        <v>136.98899428097789</v>
      </c>
      <c r="F94" s="120"/>
      <c r="G94" s="120">
        <f>VLOOKUP(CONCATENATE($G$52,"_Qu_",hi!$C$61),fpre_reg_dat!$A$2:$CU$4224,FPRE_REG!$B94,0)</f>
        <v>139.64824220255892</v>
      </c>
      <c r="H94" s="120"/>
      <c r="I94" s="120">
        <f>VLOOKUP(CONCATENATE($I$52,"_Qu_",hi!$C$61),fpre_reg_dat!$A$2:$CU$4224,FPRE_REG!$B94,0)</f>
        <v>162.58371277905241</v>
      </c>
      <c r="J94" s="120"/>
      <c r="K94" s="120">
        <f>VLOOKUP(CONCATENATE($K$52,"_Qu_",hi!$C$61),fpre_reg_dat!$A$2:$CU$4224,FPRE_REG!$B94,0)</f>
        <v>150.95298344559376</v>
      </c>
      <c r="L94" s="10"/>
      <c r="M94" s="119" t="str">
        <f>M86&amp;" - "&amp;M91</f>
        <v>2014 - 2019</v>
      </c>
      <c r="N94" s="119"/>
      <c r="O94" s="114">
        <f>O91/O86-1</f>
        <v>0.21804124798566638</v>
      </c>
      <c r="P94" s="120"/>
      <c r="Q94" s="114">
        <f>Q91/Q86-1</f>
        <v>0.14793608331527541</v>
      </c>
      <c r="R94" s="120"/>
      <c r="S94" s="114">
        <f>S91/S86-1</f>
        <v>2.5012495521257172E-3</v>
      </c>
      <c r="T94" s="120"/>
      <c r="U94" s="114">
        <f>U91/U86-1</f>
        <v>7.5863631578274804E-2</v>
      </c>
      <c r="V94" s="80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106">
        <f t="shared" si="2"/>
        <v>43</v>
      </c>
      <c r="C95" s="118" t="s">
        <v>54</v>
      </c>
      <c r="D95" s="119"/>
      <c r="E95" s="115">
        <f>VLOOKUP(CONCATENATE($E$52,"_Qu_",hi!$C$61),fpre_reg_dat!$A$2:$CU$4224,FPRE_REG!$B95,0)</f>
        <v>136.88517765091376</v>
      </c>
      <c r="F95" s="120"/>
      <c r="G95" s="120">
        <f>VLOOKUP(CONCATENATE($G$52,"_Qu_",hi!$C$61),fpre_reg_dat!$A$2:$CU$4224,FPRE_REG!$B95,0)</f>
        <v>141.17442314815841</v>
      </c>
      <c r="H95" s="120"/>
      <c r="I95" s="120">
        <f>VLOOKUP(CONCATENATE($I$52,"_Qu_",hi!$C$61),fpre_reg_dat!$A$2:$CU$4224,FPRE_REG!$B95,0)</f>
        <v>163.14772845491044</v>
      </c>
      <c r="J95" s="120"/>
      <c r="K95" s="120">
        <f>VLOOKUP(CONCATENATE($K$52,"_Qu_",hi!$C$61),fpre_reg_dat!$A$2:$CU$4224,FPRE_REG!$B95,0)</f>
        <v>151.8421378959525</v>
      </c>
      <c r="L95" s="10"/>
      <c r="M95" s="211" t="str">
        <f>te!A11</f>
        <v>Quelle: Transaktionspreisindizes Fahrländer Partner.</v>
      </c>
      <c r="N95" s="211"/>
      <c r="O95" s="211"/>
      <c r="P95" s="211"/>
      <c r="Q95" s="211"/>
      <c r="R95" s="211"/>
      <c r="S95" s="211"/>
      <c r="T95" s="211"/>
      <c r="U95" s="211"/>
      <c r="V95" s="80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106">
        <f t="shared" si="2"/>
        <v>44</v>
      </c>
      <c r="C96" s="118" t="s">
        <v>55</v>
      </c>
      <c r="D96" s="119"/>
      <c r="E96" s="115">
        <f>VLOOKUP(CONCATENATE($E$52,"_Qu_",hi!$C$61),fpre_reg_dat!$A$2:$CU$4224,FPRE_REG!$B96,0)</f>
        <v>138.01427307606198</v>
      </c>
      <c r="F96" s="120"/>
      <c r="G96" s="120">
        <f>VLOOKUP(CONCATENATE($G$52,"_Qu_",hi!$C$61),fpre_reg_dat!$A$2:$CU$4224,FPRE_REG!$B96,0)</f>
        <v>143.94676343098268</v>
      </c>
      <c r="H96" s="120"/>
      <c r="I96" s="120">
        <f>VLOOKUP(CONCATENATE($I$52,"_Qu_",hi!$C$61),fpre_reg_dat!$A$2:$CU$4224,FPRE_REG!$B96,0)</f>
        <v>164.78670490052937</v>
      </c>
      <c r="J96" s="120"/>
      <c r="K96" s="120">
        <f>VLOOKUP(CONCATENATE($K$52,"_Qu_",hi!$C$61),fpre_reg_dat!$A$2:$CU$4224,FPRE_REG!$B96,0)</f>
        <v>153.8899755122425</v>
      </c>
      <c r="L96" s="10"/>
      <c r="M96" s="10"/>
      <c r="N96" s="80"/>
      <c r="O96" s="80"/>
      <c r="P96" s="10"/>
      <c r="Q96" s="80"/>
      <c r="R96" s="80"/>
      <c r="S96" s="80"/>
      <c r="T96" s="80"/>
      <c r="U96" s="80"/>
      <c r="V96" s="80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106">
        <f t="shared" si="2"/>
        <v>45</v>
      </c>
      <c r="C97" s="118" t="s">
        <v>68</v>
      </c>
      <c r="D97" s="119"/>
      <c r="E97" s="115">
        <f>VLOOKUP(CONCATENATE($E$52,"_Qu_",hi!$C$61),fpre_reg_dat!$A$2:$CU$4224,FPRE_REG!$B97,0)</f>
        <v>140.53966219160367</v>
      </c>
      <c r="F97" s="120"/>
      <c r="G97" s="120">
        <f>VLOOKUP(CONCATENATE($G$52,"_Qu_",hi!$C$61),fpre_reg_dat!$A$2:$CU$4224,FPRE_REG!$B97,0)</f>
        <v>150.79844653289805</v>
      </c>
      <c r="H97" s="120"/>
      <c r="I97" s="120">
        <f>VLOOKUP(CONCATENATE($I$52,"_Qu_",hi!$C$61),fpre_reg_dat!$A$2:$CU$4224,FPRE_REG!$B97,0)</f>
        <v>171.2056509511232</v>
      </c>
      <c r="J97" s="120"/>
      <c r="K97" s="120">
        <f>VLOOKUP(CONCATENATE($K$52,"_Qu_",hi!$C$61),fpre_reg_dat!$A$2:$CU$4224,FPRE_REG!$B97,0)</f>
        <v>160.11930094833372</v>
      </c>
      <c r="L97" s="10"/>
      <c r="M97" s="10"/>
      <c r="N97" s="80"/>
      <c r="O97" s="80"/>
      <c r="P97" s="10"/>
      <c r="Q97" s="80"/>
      <c r="R97" s="80"/>
      <c r="S97" s="80"/>
      <c r="T97" s="80"/>
      <c r="U97" s="80"/>
      <c r="V97" s="80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106">
        <f t="shared" si="2"/>
        <v>46</v>
      </c>
      <c r="C98" s="118" t="s">
        <v>69</v>
      </c>
      <c r="D98" s="119"/>
      <c r="E98" s="115">
        <f>VLOOKUP(CONCATENATE($E$52,"_Qu_",hi!$C$61),fpre_reg_dat!$A$2:$CU$4224,FPRE_REG!$B98,0)</f>
        <v>143.45466251116227</v>
      </c>
      <c r="F98" s="120"/>
      <c r="G98" s="120">
        <f>VLOOKUP(CONCATENATE($G$52,"_Qu_",hi!$C$61),fpre_reg_dat!$A$2:$CU$4224,FPRE_REG!$B98,0)</f>
        <v>154.27025112268038</v>
      </c>
      <c r="H98" s="120"/>
      <c r="I98" s="120">
        <f>VLOOKUP(CONCATENATE($I$52,"_Qu_",hi!$C$61),fpre_reg_dat!$A$2:$CU$4224,FPRE_REG!$B98,0)</f>
        <v>177.66767770093733</v>
      </c>
      <c r="J98" s="120"/>
      <c r="K98" s="120">
        <f>VLOOKUP(CONCATENATE($K$52,"_Qu_",hi!$C$61),fpre_reg_dat!$A$2:$CU$4224,FPRE_REG!$B98,0)</f>
        <v>165.0453280008073</v>
      </c>
      <c r="L98" s="10"/>
      <c r="M98" s="10"/>
      <c r="N98" s="80"/>
      <c r="O98" s="80"/>
      <c r="P98" s="10"/>
      <c r="Q98" s="80"/>
      <c r="R98" s="80"/>
      <c r="S98" s="80"/>
      <c r="T98" s="80"/>
      <c r="U98" s="80"/>
      <c r="V98" s="80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">
      <c r="A99" s="13"/>
      <c r="B99" s="106">
        <f t="shared" si="2"/>
        <v>47</v>
      </c>
      <c r="C99" s="118" t="s">
        <v>70</v>
      </c>
      <c r="D99" s="119"/>
      <c r="E99" s="115">
        <f>VLOOKUP(CONCATENATE($E$52,"_Qu_",hi!$C$61),fpre_reg_dat!$A$2:$CU$4224,FPRE_REG!$B99,0)</f>
        <v>153.39250581215938</v>
      </c>
      <c r="F99" s="120"/>
      <c r="G99" s="120">
        <f>VLOOKUP(CONCATENATE($G$52,"_Qu_",hi!$C$61),fpre_reg_dat!$A$2:$CU$4224,FPRE_REG!$B99,0)</f>
        <v>164.63807204466278</v>
      </c>
      <c r="H99" s="120"/>
      <c r="I99" s="120">
        <f>VLOOKUP(CONCATENATE($I$52,"_Qu_",hi!$C$61),fpre_reg_dat!$A$2:$CU$4224,FPRE_REG!$B99,0)</f>
        <v>177.89353232852804</v>
      </c>
      <c r="J99" s="120"/>
      <c r="K99" s="120">
        <f>VLOOKUP(CONCATENATE($K$52,"_Qu_",hi!$C$61),fpre_reg_dat!$A$2:$CU$4224,FPRE_REG!$B99,0)</f>
        <v>170.26414037402114</v>
      </c>
      <c r="L99" s="10"/>
      <c r="M99" s="10"/>
      <c r="N99" s="80"/>
      <c r="O99" s="80"/>
      <c r="P99" s="10"/>
      <c r="Q99" s="80"/>
      <c r="R99" s="80"/>
      <c r="S99" s="80"/>
      <c r="T99" s="80"/>
      <c r="U99" s="80"/>
      <c r="V99" s="80"/>
      <c r="X99" s="13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</row>
    <row r="100" spans="1:104" ht="15" customHeight="1" x14ac:dyDescent="0.2">
      <c r="A100" s="13"/>
      <c r="B100" s="106">
        <f t="shared" si="2"/>
        <v>48</v>
      </c>
      <c r="C100" s="118" t="s">
        <v>71</v>
      </c>
      <c r="D100" s="119"/>
      <c r="E100" s="115">
        <f>VLOOKUP(CONCATENATE($E$52,"_Qu_",hi!$C$61),fpre_reg_dat!$A$2:$CU$4224,FPRE_REG!$B100,0)</f>
        <v>148.26523948885787</v>
      </c>
      <c r="F100" s="120"/>
      <c r="G100" s="120">
        <f>VLOOKUP(CONCATENATE($G$52,"_Qu_",hi!$C$61),fpre_reg_dat!$A$2:$CU$4224,FPRE_REG!$B100,0)</f>
        <v>159.02477499904711</v>
      </c>
      <c r="H100" s="120"/>
      <c r="I100" s="120">
        <f>VLOOKUP(CONCATENATE($I$52,"_Qu_",hi!$C$61),fpre_reg_dat!$A$2:$CU$4224,FPRE_REG!$B100,0)</f>
        <v>174.01593874582474</v>
      </c>
      <c r="J100" s="120"/>
      <c r="K100" s="120">
        <f>VLOOKUP(CONCATENATE($K$52,"_Qu_",hi!$C$61),fpre_reg_dat!$A$2:$CU$4224,FPRE_REG!$B100,0)</f>
        <v>165.57059915301281</v>
      </c>
      <c r="L100" s="10"/>
      <c r="M100" s="10"/>
      <c r="N100" s="80"/>
      <c r="O100" s="80"/>
      <c r="P100" s="10"/>
      <c r="Q100" s="80"/>
      <c r="R100" s="80"/>
      <c r="S100" s="80"/>
      <c r="T100" s="80"/>
      <c r="U100" s="80"/>
      <c r="V100" s="80"/>
      <c r="X100" s="13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</row>
    <row r="101" spans="1:104" ht="15" customHeight="1" x14ac:dyDescent="0.2">
      <c r="A101" s="13"/>
      <c r="B101" s="106">
        <f t="shared" si="2"/>
        <v>49</v>
      </c>
      <c r="C101" s="118" t="s">
        <v>74</v>
      </c>
      <c r="D101" s="119"/>
      <c r="E101" s="115">
        <f>VLOOKUP(CONCATENATE($E$52,"_Qu_",hi!$C$61),fpre_reg_dat!$A$2:$CU$4224,FPRE_REG!$B101,0)</f>
        <v>148.74695146017351</v>
      </c>
      <c r="F101" s="120"/>
      <c r="G101" s="120">
        <f>VLOOKUP(CONCATENATE($G$52,"_Qu_",hi!$C$61),fpre_reg_dat!$A$2:$CU$4224,FPRE_REG!$B101,0)</f>
        <v>159.6945857924957</v>
      </c>
      <c r="H101" s="120"/>
      <c r="I101" s="120">
        <f>VLOOKUP(CONCATENATE($I$52,"_Qu_",hi!$C$61),fpre_reg_dat!$A$2:$CU$4224,FPRE_REG!$B101,0)</f>
        <v>174.6358824811563</v>
      </c>
      <c r="J101" s="120"/>
      <c r="K101" s="120">
        <f>VLOOKUP(CONCATENATE($K$52,"_Qu_",hi!$C$61),fpre_reg_dat!$A$2:$CU$4224,FPRE_REG!$B101,0)</f>
        <v>166.19770895670902</v>
      </c>
      <c r="L101" s="10"/>
      <c r="M101" s="10"/>
      <c r="N101" s="80"/>
      <c r="O101" s="80"/>
      <c r="P101" s="10"/>
      <c r="Q101" s="80"/>
      <c r="R101" s="80"/>
      <c r="S101" s="80"/>
      <c r="T101" s="80"/>
      <c r="U101" s="80"/>
      <c r="V101" s="80"/>
      <c r="X101" s="13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</row>
    <row r="102" spans="1:104" ht="15" customHeight="1" x14ac:dyDescent="0.2">
      <c r="A102" s="13"/>
      <c r="B102" s="106">
        <f t="shared" si="2"/>
        <v>50</v>
      </c>
      <c r="C102" s="118" t="s">
        <v>217</v>
      </c>
      <c r="D102" s="119"/>
      <c r="E102" s="115">
        <f>VLOOKUP(CONCATENATE($E$52,"_Qu_",hi!$C$61),fpre_reg_dat!$A$2:$CU$4224,FPRE_REG!$B102,0)</f>
        <v>149.45938007428995</v>
      </c>
      <c r="F102" s="120"/>
      <c r="G102" s="120">
        <f>VLOOKUP(CONCATENATE($G$52,"_Qu_",hi!$C$61),fpre_reg_dat!$A$2:$CU$4224,FPRE_REG!$B102,0)</f>
        <v>161.10911406154926</v>
      </c>
      <c r="H102" s="120"/>
      <c r="I102" s="120">
        <f>VLOOKUP(CONCATENATE($I$52,"_Qu_",hi!$C$61),fpre_reg_dat!$A$2:$CU$4224,FPRE_REG!$B102,0)</f>
        <v>176.35942527152486</v>
      </c>
      <c r="J102" s="120"/>
      <c r="K102" s="120">
        <f>VLOOKUP(CONCATENATE($K$52,"_Qu_",hi!$C$61),fpre_reg_dat!$A$2:$CU$4224,FPRE_REG!$B102,0)</f>
        <v>167.70227268480903</v>
      </c>
      <c r="L102" s="10"/>
      <c r="M102" s="10"/>
      <c r="N102" s="80"/>
      <c r="O102" s="80"/>
      <c r="P102" s="10"/>
      <c r="Q102" s="80"/>
      <c r="R102" s="80"/>
      <c r="S102" s="80"/>
      <c r="T102" s="80"/>
      <c r="U102" s="80"/>
      <c r="V102" s="80"/>
      <c r="X102" s="13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</row>
    <row r="103" spans="1:104" ht="15" customHeight="1" x14ac:dyDescent="0.2">
      <c r="A103" s="13"/>
      <c r="B103" s="106">
        <f t="shared" si="2"/>
        <v>51</v>
      </c>
      <c r="C103" s="118" t="s">
        <v>487</v>
      </c>
      <c r="D103" s="119"/>
      <c r="E103" s="115">
        <f>VLOOKUP(CONCATENATE($E$52,"_Qu_",hi!$C$61),fpre_reg_dat!$A$2:$CU$4224,FPRE_REG!$B103,0)</f>
        <v>151.84964185478145</v>
      </c>
      <c r="F103" s="120"/>
      <c r="G103" s="120">
        <f>VLOOKUP(CONCATENATE($G$52,"_Qu_",hi!$C$61),fpre_reg_dat!$A$2:$CU$4224,FPRE_REG!$B103,0)</f>
        <v>164.96579813573965</v>
      </c>
      <c r="H103" s="120"/>
      <c r="I103" s="120">
        <f>VLOOKUP(CONCATENATE($I$52,"_Qu_",hi!$C$61),fpre_reg_dat!$A$2:$CU$4224,FPRE_REG!$B103,0)</f>
        <v>183.53556097922754</v>
      </c>
      <c r="J103" s="120"/>
      <c r="K103" s="120">
        <f>VLOOKUP(CONCATENATE($K$52,"_Qu_",hi!$C$61),fpre_reg_dat!$A$2:$CU$4224,FPRE_REG!$B103,0)</f>
        <v>173.09400101787392</v>
      </c>
      <c r="L103" s="10"/>
      <c r="M103" s="10"/>
      <c r="N103" s="80"/>
      <c r="O103" s="80"/>
      <c r="P103" s="10"/>
      <c r="Q103" s="80"/>
      <c r="R103" s="80"/>
      <c r="S103" s="80"/>
      <c r="T103" s="80"/>
      <c r="U103" s="80"/>
      <c r="V103" s="80"/>
      <c r="X103" s="13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</row>
    <row r="104" spans="1:104" ht="15" customHeight="1" x14ac:dyDescent="0.2">
      <c r="A104" s="13"/>
      <c r="B104" s="106">
        <f t="shared" si="2"/>
        <v>52</v>
      </c>
      <c r="C104" s="118" t="s">
        <v>488</v>
      </c>
      <c r="D104" s="119"/>
      <c r="E104" s="115">
        <f>VLOOKUP(CONCATENATE($E$52,"_Qu_",hi!$C$61),fpre_reg_dat!$A$2:$CU$4224,FPRE_REG!$B104,0)</f>
        <v>151.87471419722152</v>
      </c>
      <c r="F104" s="120"/>
      <c r="G104" s="120">
        <f>VLOOKUP(CONCATENATE($G$52,"_Qu_",hi!$C$61),fpre_reg_dat!$A$2:$CU$4224,FPRE_REG!$B104,0)</f>
        <v>164.01156325696235</v>
      </c>
      <c r="H104" s="120"/>
      <c r="I104" s="120">
        <f>VLOOKUP(CONCATENATE($I$52,"_Qu_",hi!$C$61),fpre_reg_dat!$A$2:$CU$4224,FPRE_REG!$B104,0)</f>
        <v>188.94721260371355</v>
      </c>
      <c r="J104" s="120"/>
      <c r="K104" s="120">
        <f>VLOOKUP(CONCATENATE($K$52,"_Qu_",hi!$C$61),fpre_reg_dat!$A$2:$CU$4224,FPRE_REG!$B104,0)</f>
        <v>175.43799302576068</v>
      </c>
      <c r="L104" s="10"/>
      <c r="M104" s="10"/>
      <c r="N104" s="80"/>
      <c r="O104" s="80"/>
      <c r="P104" s="10"/>
      <c r="Q104" s="80"/>
      <c r="R104" s="80"/>
      <c r="S104" s="80"/>
      <c r="T104" s="80"/>
      <c r="U104" s="80"/>
      <c r="V104" s="80"/>
      <c r="X104" s="13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</row>
    <row r="105" spans="1:104" ht="15" customHeight="1" x14ac:dyDescent="0.2">
      <c r="A105" s="13"/>
      <c r="B105" s="106">
        <f t="shared" si="2"/>
        <v>53</v>
      </c>
      <c r="C105" s="118" t="s">
        <v>494</v>
      </c>
      <c r="D105" s="119"/>
      <c r="E105" s="115">
        <f>VLOOKUP(CONCATENATE($E$52,"_Qu_",hi!$C$61),fpre_reg_dat!$A$2:$CU$4224,FPRE_REG!$B105,0)</f>
        <v>155.14900634719069</v>
      </c>
      <c r="F105" s="120"/>
      <c r="G105" s="120">
        <f>VLOOKUP(CONCATENATE($G$52,"_Qu_",hi!$C$61),fpre_reg_dat!$A$2:$CU$4224,FPRE_REG!$B105,0)</f>
        <v>166.69129767103158</v>
      </c>
      <c r="H105" s="120"/>
      <c r="I105" s="120">
        <f>VLOOKUP(CONCATENATE($I$52,"_Qu_",hi!$C$61),fpre_reg_dat!$A$2:$CU$4224,FPRE_REG!$B105,0)</f>
        <v>193.02693882284237</v>
      </c>
      <c r="J105" s="120"/>
      <c r="K105" s="120">
        <f>VLOOKUP(CONCATENATE($K$52,"_Qu_",hi!$C$61),fpre_reg_dat!$A$2:$CU$4224,FPRE_REG!$B105,0)</f>
        <v>178.87851894539855</v>
      </c>
      <c r="L105" s="10"/>
      <c r="M105" s="10"/>
      <c r="N105" s="80"/>
      <c r="O105" s="80"/>
      <c r="P105" s="10"/>
      <c r="Q105" s="80"/>
      <c r="R105" s="80"/>
      <c r="S105" s="80"/>
      <c r="T105" s="80"/>
      <c r="U105" s="80"/>
      <c r="V105" s="80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ht="15" customHeight="1" x14ac:dyDescent="0.2">
      <c r="A106" s="13"/>
      <c r="B106" s="106">
        <f t="shared" si="2"/>
        <v>54</v>
      </c>
      <c r="C106" s="118" t="s">
        <v>511</v>
      </c>
      <c r="D106" s="119"/>
      <c r="E106" s="115">
        <f>VLOOKUP(CONCATENATE($E$52,"_Qu_",hi!$C$61),fpre_reg_dat!$A$2:$CU$4224,FPRE_REG!$B106,0)</f>
        <v>156.89170423669083</v>
      </c>
      <c r="F106" s="120"/>
      <c r="G106" s="120">
        <f>VLOOKUP(CONCATENATE($G$52,"_Qu_",hi!$C$61),fpre_reg_dat!$A$2:$CU$4224,FPRE_REG!$B106,0)</f>
        <v>169.42385874800993</v>
      </c>
      <c r="H106" s="120"/>
      <c r="I106" s="120">
        <f>VLOOKUP(CONCATENATE($I$52,"_Qu_",hi!$C$61),fpre_reg_dat!$A$2:$CU$4224,FPRE_REG!$B106,0)</f>
        <v>194.92088133527554</v>
      </c>
      <c r="J106" s="120"/>
      <c r="K106" s="120">
        <f>VLOOKUP(CONCATENATE($K$52,"_Qu_",hi!$C$61),fpre_reg_dat!$A$2:$CU$4224,FPRE_REG!$B106,0)</f>
        <v>181.09612056416449</v>
      </c>
      <c r="L106" s="10"/>
      <c r="M106" s="10"/>
      <c r="N106" s="80"/>
      <c r="O106" s="80"/>
      <c r="P106" s="10"/>
      <c r="Q106" s="80"/>
      <c r="R106" s="80"/>
      <c r="S106" s="80"/>
      <c r="T106" s="80"/>
      <c r="U106" s="80"/>
      <c r="V106" s="80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ht="15" customHeight="1" x14ac:dyDescent="0.2">
      <c r="A107" s="13"/>
      <c r="B107" s="106">
        <f t="shared" si="2"/>
        <v>55</v>
      </c>
      <c r="C107" s="118" t="s">
        <v>518</v>
      </c>
      <c r="D107" s="119"/>
      <c r="E107" s="115">
        <f>VLOOKUP(CONCATENATE($E$52,"_Qu_",hi!$C$61),fpre_reg_dat!$A$2:$CU$4224,FPRE_REG!$B107,0)</f>
        <v>158.28459916592993</v>
      </c>
      <c r="F107" s="120"/>
      <c r="G107" s="120">
        <f>VLOOKUP(CONCATENATE($G$52,"_Qu_",hi!$C$61),fpre_reg_dat!$A$2:$CU$4224,FPRE_REG!$B107,0)</f>
        <v>174.03578461691646</v>
      </c>
      <c r="H107" s="120"/>
      <c r="I107" s="120">
        <f>VLOOKUP(CONCATENATE($I$52,"_Qu_",hi!$C$61),fpre_reg_dat!$A$2:$CU$4224,FPRE_REG!$B107,0)</f>
        <v>193.36425544179087</v>
      </c>
      <c r="J107" s="120"/>
      <c r="K107" s="120">
        <f>VLOOKUP(CONCATENATE($K$52,"_Qu_",hi!$C$61),fpre_reg_dat!$A$2:$CU$4224,FPRE_REG!$B107,0)</f>
        <v>182.29987815802801</v>
      </c>
      <c r="L107" s="10"/>
      <c r="M107" s="10"/>
      <c r="N107" s="80"/>
      <c r="O107" s="80"/>
      <c r="P107" s="10"/>
      <c r="Q107" s="80"/>
      <c r="R107" s="80"/>
      <c r="S107" s="80"/>
      <c r="T107" s="80"/>
      <c r="U107" s="80"/>
      <c r="V107" s="80"/>
      <c r="X107" s="13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</row>
    <row r="108" spans="1:104" ht="15" customHeight="1" x14ac:dyDescent="0.2">
      <c r="A108" s="13"/>
      <c r="B108" s="106">
        <f t="shared" si="2"/>
        <v>56</v>
      </c>
      <c r="C108" s="118" t="s">
        <v>519</v>
      </c>
      <c r="D108" s="119"/>
      <c r="E108" s="115">
        <f>VLOOKUP(CONCATENATE($E$52,"_Qu_",hi!$C$61),fpre_reg_dat!$A$2:$CU$4224,FPRE_REG!$B108,0)</f>
        <v>161.9161053340174</v>
      </c>
      <c r="F108" s="120"/>
      <c r="G108" s="120">
        <f>VLOOKUP(CONCATENATE($G$52,"_Qu_",hi!$C$61),fpre_reg_dat!$A$2:$CU$4224,FPRE_REG!$B108,0)</f>
        <v>180.20939524464538</v>
      </c>
      <c r="H108" s="120"/>
      <c r="I108" s="120">
        <f>VLOOKUP(CONCATENATE($I$52,"_Qu_",hi!$C$61),fpre_reg_dat!$A$2:$CU$4224,FPRE_REG!$B108,0)</f>
        <v>194.7824850283142</v>
      </c>
      <c r="J108" s="120"/>
      <c r="K108" s="120">
        <f>VLOOKUP(CONCATENATE($K$52,"_Qu_",hi!$C$61),fpre_reg_dat!$A$2:$CU$4224,FPRE_REG!$B108,0)</f>
        <v>185.84044957142692</v>
      </c>
      <c r="L108" s="10"/>
      <c r="M108" s="10"/>
      <c r="N108" s="80"/>
      <c r="O108" s="80"/>
      <c r="P108" s="10"/>
      <c r="Q108" s="80"/>
      <c r="R108" s="80"/>
      <c r="S108" s="80"/>
      <c r="T108" s="80"/>
      <c r="U108" s="80"/>
      <c r="V108" s="80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ht="15" customHeight="1" x14ac:dyDescent="0.2">
      <c r="A109" s="13"/>
      <c r="B109" s="106">
        <f t="shared" si="2"/>
        <v>57</v>
      </c>
      <c r="C109" s="118" t="s">
        <v>520</v>
      </c>
      <c r="D109" s="119"/>
      <c r="E109" s="115">
        <f>VLOOKUP(CONCATENATE($E$52,"_Qu_",hi!$C$61),fpre_reg_dat!$A$2:$CU$4224,FPRE_REG!$B109,0)</f>
        <v>171.44069472358044</v>
      </c>
      <c r="F109" s="120"/>
      <c r="G109" s="120">
        <f>VLOOKUP(CONCATENATE($G$52,"_Qu_",hi!$C$61),fpre_reg_dat!$A$2:$CU$4224,FPRE_REG!$B109,0)</f>
        <v>186.55723619288494</v>
      </c>
      <c r="H109" s="120"/>
      <c r="I109" s="120">
        <f>VLOOKUP(CONCATENATE($I$52,"_Qu_",hi!$C$61),fpre_reg_dat!$A$2:$CU$4224,FPRE_REG!$B109,0)</f>
        <v>202.76528224797369</v>
      </c>
      <c r="J109" s="120"/>
      <c r="K109" s="120">
        <f>VLOOKUP(CONCATENATE($K$52,"_Qu_",hi!$C$61),fpre_reg_dat!$A$2:$CU$4224,FPRE_REG!$B109,0)</f>
        <v>193.30879583749189</v>
      </c>
      <c r="L109" s="10"/>
      <c r="M109" s="10"/>
      <c r="N109" s="80"/>
      <c r="O109" s="80"/>
      <c r="P109" s="10"/>
      <c r="Q109" s="80"/>
      <c r="R109" s="80"/>
      <c r="S109" s="80"/>
      <c r="T109" s="80"/>
      <c r="U109" s="80"/>
      <c r="V109" s="80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ht="15" customHeight="1" x14ac:dyDescent="0.2">
      <c r="A110" s="13"/>
      <c r="B110" s="106">
        <f t="shared" si="2"/>
        <v>58</v>
      </c>
      <c r="C110" s="118" t="s">
        <v>521</v>
      </c>
      <c r="D110" s="119"/>
      <c r="E110" s="115">
        <f>VLOOKUP(CONCATENATE($E$52,"_Qu_",hi!$C$61),fpre_reg_dat!$A$2:$CU$4224,FPRE_REG!$B110,0)</f>
        <v>175.10345698299514</v>
      </c>
      <c r="F110" s="120"/>
      <c r="G110" s="120">
        <f>VLOOKUP(CONCATENATE($G$52,"_Qu_",hi!$C$61),fpre_reg_dat!$A$2:$CU$4224,FPRE_REG!$B110,0)</f>
        <v>189.90740183441977</v>
      </c>
      <c r="H110" s="120"/>
      <c r="I110" s="120">
        <f>VLOOKUP(CONCATENATE($I$52,"_Qu_",hi!$C$61),fpre_reg_dat!$A$2:$CU$4224,FPRE_REG!$B110,0)</f>
        <v>208.54789293386</v>
      </c>
      <c r="J110" s="120"/>
      <c r="K110" s="120">
        <f>VLOOKUP(CONCATENATE($K$52,"_Qu_",hi!$C$61),fpre_reg_dat!$A$2:$CU$4224,FPRE_REG!$B110,0)</f>
        <v>197.77850820727963</v>
      </c>
      <c r="L110" s="10"/>
      <c r="M110" s="10"/>
      <c r="N110" s="80"/>
      <c r="O110" s="80"/>
      <c r="P110" s="10"/>
      <c r="Q110" s="80"/>
      <c r="R110" s="80"/>
      <c r="S110" s="80"/>
      <c r="T110" s="80"/>
      <c r="U110" s="80"/>
      <c r="V110" s="80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ht="15" customHeight="1" x14ac:dyDescent="0.2">
      <c r="A111" s="13"/>
      <c r="B111" s="106">
        <f t="shared" si="2"/>
        <v>59</v>
      </c>
      <c r="C111" s="118" t="s">
        <v>522</v>
      </c>
      <c r="D111" s="119"/>
      <c r="E111" s="115">
        <f>VLOOKUP(CONCATENATE($E$52,"_Qu_",hi!$C$61),fpre_reg_dat!$A$2:$CU$4224,FPRE_REG!$B111,0)</f>
        <v>174.88367117971876</v>
      </c>
      <c r="F111" s="120"/>
      <c r="G111" s="120">
        <f>VLOOKUP(CONCATENATE($G$52,"_Qu_",hi!$C$61),fpre_reg_dat!$A$2:$CU$4224,FPRE_REG!$B111,0)</f>
        <v>188.29495916666554</v>
      </c>
      <c r="H111" s="120"/>
      <c r="I111" s="120">
        <f>VLOOKUP(CONCATENATE($I$52,"_Qu_",hi!$C$61),fpre_reg_dat!$A$2:$CU$4224,FPRE_REG!$B111,0)</f>
        <v>215.37138449051753</v>
      </c>
      <c r="J111" s="120"/>
      <c r="K111" s="120">
        <f>VLOOKUP(CONCATENATE($K$52,"_Qu_",hi!$C$61),fpre_reg_dat!$A$2:$CU$4224,FPRE_REG!$B111,0)</f>
        <v>200.54767856387943</v>
      </c>
      <c r="L111" s="10"/>
      <c r="M111" s="10"/>
      <c r="N111" s="80"/>
      <c r="O111" s="80"/>
      <c r="P111" s="10"/>
      <c r="Q111" s="80"/>
      <c r="R111" s="80"/>
      <c r="S111" s="80"/>
      <c r="T111" s="80"/>
      <c r="U111" s="80"/>
      <c r="V111" s="80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ht="15" customHeight="1" x14ac:dyDescent="0.2">
      <c r="A112" s="13"/>
      <c r="B112" s="106">
        <f t="shared" si="2"/>
        <v>60</v>
      </c>
      <c r="C112" s="118" t="s">
        <v>523</v>
      </c>
      <c r="D112" s="119"/>
      <c r="E112" s="115">
        <f>VLOOKUP(CONCATENATE($E$52,"_Qu_",hi!$C$61),fpre_reg_dat!$A$2:$CU$4224,FPRE_REG!$B112,0)</f>
        <v>179.4901434766314</v>
      </c>
      <c r="F112" s="120"/>
      <c r="G112" s="120">
        <f>VLOOKUP(CONCATENATE($G$52,"_Qu_",hi!$C$61),fpre_reg_dat!$A$2:$CU$4224,FPRE_REG!$B112,0)</f>
        <v>192.6168889653313</v>
      </c>
      <c r="H112" s="120"/>
      <c r="I112" s="120">
        <f>VLOOKUP(CONCATENATE($I$52,"_Qu_",hi!$C$61),fpre_reg_dat!$A$2:$CU$4224,FPRE_REG!$B112,0)</f>
        <v>211.09095517000091</v>
      </c>
      <c r="J112" s="120"/>
      <c r="K112" s="120">
        <f>VLOOKUP(CONCATENATE($K$52,"_Qu_",hi!$C$61),fpre_reg_dat!$A$2:$CU$4224,FPRE_REG!$B112,0)</f>
        <v>200.56076992241881</v>
      </c>
      <c r="L112" s="10"/>
      <c r="M112" s="10"/>
      <c r="N112" s="80"/>
      <c r="O112" s="80"/>
      <c r="P112" s="10"/>
      <c r="Q112" s="80"/>
      <c r="R112" s="80"/>
      <c r="S112" s="80"/>
      <c r="T112" s="80"/>
      <c r="U112" s="80"/>
      <c r="V112" s="80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ht="15" customHeight="1" x14ac:dyDescent="0.2">
      <c r="A113" s="13"/>
      <c r="B113" s="106">
        <f t="shared" si="2"/>
        <v>61</v>
      </c>
      <c r="C113" s="118" t="s">
        <v>524</v>
      </c>
      <c r="D113" s="119"/>
      <c r="E113" s="115">
        <f>VLOOKUP(CONCATENATE($E$52,"_Qu_",hi!$C$61),fpre_reg_dat!$A$2:$CU$4224,FPRE_REG!$B113,0)</f>
        <v>185.69819371742869</v>
      </c>
      <c r="F113" s="120"/>
      <c r="G113" s="120">
        <f>VLOOKUP(CONCATENATE($G$52,"_Qu_",hi!$C$61),fpre_reg_dat!$A$2:$CU$4224,FPRE_REG!$B113,0)</f>
        <v>199.71983579897977</v>
      </c>
      <c r="H113" s="120"/>
      <c r="I113" s="120">
        <f>VLOOKUP(CONCATENATE($I$52,"_Qu_",hi!$C$61),fpre_reg_dat!$A$2:$CU$4224,FPRE_REG!$B113,0)</f>
        <v>216.68801822231117</v>
      </c>
      <c r="J113" s="120"/>
      <c r="K113" s="120">
        <f>VLOOKUP(CONCATENATE($K$52,"_Qu_",hi!$C$61),fpre_reg_dat!$A$2:$CU$4224,FPRE_REG!$B113,0)</f>
        <v>206.81622845347655</v>
      </c>
      <c r="L113" s="10"/>
      <c r="M113" s="10"/>
      <c r="N113" s="80"/>
      <c r="O113" s="80"/>
      <c r="P113" s="10"/>
      <c r="Q113" s="80"/>
      <c r="R113" s="80"/>
      <c r="S113" s="80"/>
      <c r="T113" s="80"/>
      <c r="U113" s="80"/>
      <c r="V113" s="80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ht="15" customHeight="1" x14ac:dyDescent="0.2">
      <c r="A114" s="13"/>
      <c r="B114" s="106">
        <f t="shared" si="2"/>
        <v>62</v>
      </c>
      <c r="C114" s="118" t="s">
        <v>579</v>
      </c>
      <c r="D114" s="119"/>
      <c r="E114" s="115">
        <f>VLOOKUP(CONCATENATE($E$52,"_Qu_",hi!$C$61),fpre_reg_dat!$A$2:$CU$4224,FPRE_REG!$B114,0)</f>
        <v>183.01863445083194</v>
      </c>
      <c r="F114" s="120"/>
      <c r="G114" s="120">
        <f>VLOOKUP(CONCATENATE($G$52,"_Qu_",hi!$C$61),fpre_reg_dat!$A$2:$CU$4224,FPRE_REG!$B114,0)</f>
        <v>196.54296344317257</v>
      </c>
      <c r="H114" s="120"/>
      <c r="I114" s="120">
        <f>VLOOKUP(CONCATENATE($I$52,"_Qu_",hi!$C$61),fpre_reg_dat!$A$2:$CU$4224,FPRE_REG!$B114,0)</f>
        <v>220.94331567134282</v>
      </c>
      <c r="J114" s="120"/>
      <c r="K114" s="120">
        <f>VLOOKUP(CONCATENATE($K$52,"_Qu_",hi!$C$61),fpre_reg_dat!$A$2:$CU$4224,FPRE_REG!$B114,0)</f>
        <v>207.43185501630279</v>
      </c>
      <c r="L114" s="10"/>
      <c r="M114" s="10"/>
      <c r="N114" s="80"/>
      <c r="O114" s="80"/>
      <c r="P114" s="10"/>
      <c r="Q114" s="80"/>
      <c r="R114" s="80"/>
      <c r="S114" s="80"/>
      <c r="T114" s="80"/>
      <c r="U114" s="80"/>
      <c r="V114" s="80"/>
      <c r="X114" s="13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</row>
    <row r="115" spans="1:104" ht="15" customHeight="1" x14ac:dyDescent="0.2">
      <c r="A115" s="13"/>
      <c r="B115" s="106">
        <f t="shared" si="2"/>
        <v>63</v>
      </c>
      <c r="C115" s="118" t="s">
        <v>580</v>
      </c>
      <c r="D115" s="119"/>
      <c r="E115" s="115">
        <f>VLOOKUP(CONCATENATE($E$52,"_Qu_",hi!$C$61),fpre_reg_dat!$A$2:$CU$4224,FPRE_REG!$B115,0)</f>
        <v>182.59384797985797</v>
      </c>
      <c r="F115" s="120"/>
      <c r="G115" s="120">
        <f>VLOOKUP(CONCATENATE($G$52,"_Qu_",hi!$C$61),fpre_reg_dat!$A$2:$CU$4224,FPRE_REG!$B115,0)</f>
        <v>198.49940035332398</v>
      </c>
      <c r="H115" s="120"/>
      <c r="I115" s="120">
        <f>VLOOKUP(CONCATENATE($I$52,"_Qu_",hi!$C$61),fpre_reg_dat!$A$2:$CU$4224,FPRE_REG!$B115,0)</f>
        <v>220.561526930643</v>
      </c>
      <c r="J115" s="120"/>
      <c r="K115" s="120">
        <f>VLOOKUP(CONCATENATE($K$52,"_Qu_",hi!$C$61),fpre_reg_dat!$A$2:$CU$4224,FPRE_REG!$B115,0)</f>
        <v>207.9845211544376</v>
      </c>
      <c r="L115" s="10"/>
      <c r="M115" s="10"/>
      <c r="N115" s="80"/>
      <c r="O115" s="80"/>
      <c r="P115" s="10"/>
      <c r="Q115" s="80"/>
      <c r="R115" s="80"/>
      <c r="S115" s="80"/>
      <c r="T115" s="80"/>
      <c r="U115" s="80"/>
      <c r="V115" s="80"/>
      <c r="X115" s="13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</row>
    <row r="116" spans="1:104" ht="15" customHeight="1" x14ac:dyDescent="0.2">
      <c r="A116" s="13"/>
      <c r="B116" s="106">
        <f t="shared" si="2"/>
        <v>64</v>
      </c>
      <c r="C116" s="118" t="s">
        <v>3730</v>
      </c>
      <c r="D116" s="119"/>
      <c r="E116" s="115">
        <f>VLOOKUP(CONCATENATE($E$52,"_Qu_",hi!$C$61),fpre_reg_dat!$A$2:$CU$4224,FPRE_REG!$B116,0)</f>
        <v>180.2860230725272</v>
      </c>
      <c r="F116" s="120"/>
      <c r="G116" s="120">
        <f>VLOOKUP(CONCATENATE($G$52,"_Qu_",hi!$C$61),fpre_reg_dat!$A$2:$CU$4224,FPRE_REG!$B116,0)</f>
        <v>199.07178360236196</v>
      </c>
      <c r="H116" s="120"/>
      <c r="I116" s="120">
        <f>VLOOKUP(CONCATENATE($I$52,"_Qu_",hi!$C$61),fpre_reg_dat!$A$2:$CU$4224,FPRE_REG!$B116,0)</f>
        <v>228.82208960082687</v>
      </c>
      <c r="J116" s="120"/>
      <c r="K116" s="120">
        <f>VLOOKUP(CONCATENATE($K$52,"_Qu_",hi!$C$61),fpre_reg_dat!$A$2:$CU$4224,FPRE_REG!$B116,0)</f>
        <v>212.15714759847515</v>
      </c>
      <c r="L116" s="186"/>
      <c r="M116" s="186"/>
      <c r="N116" s="80"/>
      <c r="O116" s="80"/>
      <c r="P116" s="186"/>
      <c r="Q116" s="80"/>
      <c r="R116" s="80"/>
      <c r="S116" s="80"/>
      <c r="T116" s="80"/>
      <c r="U116" s="80"/>
      <c r="V116" s="80"/>
      <c r="X116" s="13"/>
      <c r="Y116" s="186"/>
      <c r="Z116" s="186"/>
      <c r="AA116" s="186"/>
      <c r="AB116" s="186"/>
      <c r="AC116" s="186"/>
      <c r="AD116" s="186"/>
      <c r="AE116" s="186"/>
      <c r="AF116" s="186"/>
      <c r="AG116" s="186"/>
      <c r="AH116" s="186"/>
      <c r="AI116" s="186"/>
      <c r="AJ116" s="186"/>
      <c r="AK116" s="186"/>
      <c r="AL116" s="186"/>
      <c r="AM116" s="186"/>
      <c r="AN116" s="186"/>
      <c r="AO116" s="186"/>
      <c r="AP116" s="186"/>
      <c r="AQ116" s="186"/>
      <c r="AR116" s="186"/>
      <c r="AS116" s="186"/>
      <c r="AT116" s="186"/>
      <c r="AU116" s="186"/>
      <c r="AV116" s="186"/>
      <c r="AW116" s="186"/>
      <c r="AX116" s="186"/>
      <c r="AY116" s="186"/>
      <c r="AZ116" s="186"/>
      <c r="BA116" s="186"/>
      <c r="BB116" s="186"/>
      <c r="BC116" s="186"/>
      <c r="BD116" s="186"/>
      <c r="BE116" s="186"/>
      <c r="BF116" s="186"/>
      <c r="BG116" s="186"/>
      <c r="BH116" s="186"/>
      <c r="BI116" s="186"/>
      <c r="BJ116" s="186"/>
      <c r="BK116" s="186"/>
      <c r="BL116" s="186"/>
      <c r="BM116" s="186"/>
      <c r="BN116" s="186"/>
      <c r="BO116" s="186"/>
      <c r="BP116" s="186"/>
      <c r="BQ116" s="186"/>
      <c r="BR116" s="186"/>
      <c r="BS116" s="186"/>
      <c r="BT116" s="186"/>
      <c r="BU116" s="186"/>
      <c r="BV116" s="186"/>
      <c r="BW116" s="186"/>
      <c r="BX116" s="186"/>
      <c r="BY116" s="186"/>
      <c r="BZ116" s="186"/>
      <c r="CA116" s="186"/>
      <c r="CB116" s="186"/>
      <c r="CC116" s="186"/>
      <c r="CD116" s="186"/>
      <c r="CE116" s="186"/>
      <c r="CF116" s="186"/>
      <c r="CG116" s="186"/>
      <c r="CH116" s="186"/>
      <c r="CI116" s="186"/>
      <c r="CJ116" s="186"/>
      <c r="CK116" s="186"/>
      <c r="CL116" s="186"/>
      <c r="CM116" s="186"/>
      <c r="CN116" s="186"/>
      <c r="CO116" s="186"/>
      <c r="CP116" s="186"/>
      <c r="CQ116" s="186"/>
      <c r="CR116" s="186"/>
      <c r="CS116" s="186"/>
      <c r="CT116" s="186"/>
      <c r="CU116" s="186"/>
      <c r="CV116" s="186"/>
      <c r="CW116" s="186"/>
      <c r="CX116" s="186"/>
      <c r="CY116" s="186"/>
      <c r="CZ116" s="186"/>
    </row>
    <row r="117" spans="1:104" ht="15" customHeight="1" x14ac:dyDescent="0.2">
      <c r="A117" s="13"/>
      <c r="B117" s="106">
        <f t="shared" si="2"/>
        <v>65</v>
      </c>
      <c r="C117" s="118" t="s">
        <v>3731</v>
      </c>
      <c r="D117" s="119"/>
      <c r="E117" s="115">
        <f>VLOOKUP(CONCATENATE($E$52,"_Qu_",hi!$C$61),fpre_reg_dat!$A$2:$CU$4224,FPRE_REG!$B117,0)</f>
        <v>183.26465908925104</v>
      </c>
      <c r="F117" s="120"/>
      <c r="G117" s="120">
        <f>VLOOKUP(CONCATENATE($G$52,"_Qu_",hi!$C$61),fpre_reg_dat!$A$2:$CU$4224,FPRE_REG!$B117,0)</f>
        <v>201.11859579239183</v>
      </c>
      <c r="H117" s="120"/>
      <c r="I117" s="120">
        <f>VLOOKUP(CONCATENATE($I$52,"_Qu_",hi!$C$61),fpre_reg_dat!$A$2:$CU$4224,FPRE_REG!$B117,0)</f>
        <v>220.61886738163076</v>
      </c>
      <c r="J117" s="120"/>
      <c r="K117" s="120">
        <f>VLOOKUP(CONCATENATE($K$52,"_Qu_",hi!$C$61),fpre_reg_dat!$A$2:$CU$4224,FPRE_REG!$B117,0)</f>
        <v>209.12774288937675</v>
      </c>
      <c r="L117" s="186"/>
      <c r="M117" s="186"/>
      <c r="N117" s="80"/>
      <c r="O117" s="80"/>
      <c r="P117" s="186"/>
      <c r="Q117" s="80"/>
      <c r="R117" s="80"/>
      <c r="S117" s="80"/>
      <c r="T117" s="80"/>
      <c r="U117" s="80"/>
      <c r="V117" s="80"/>
      <c r="X117" s="13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  <c r="AT117" s="186"/>
      <c r="AU117" s="186"/>
      <c r="AV117" s="186"/>
      <c r="AW117" s="186"/>
      <c r="AX117" s="186"/>
      <c r="AY117" s="186"/>
      <c r="AZ117" s="186"/>
      <c r="BA117" s="186"/>
      <c r="BB117" s="186"/>
      <c r="BC117" s="186"/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186"/>
      <c r="BV117" s="186"/>
      <c r="BW117" s="186"/>
      <c r="BX117" s="186"/>
      <c r="BY117" s="186"/>
      <c r="BZ117" s="186"/>
      <c r="CA117" s="186"/>
      <c r="CB117" s="186"/>
      <c r="CC117" s="186"/>
      <c r="CD117" s="186"/>
      <c r="CE117" s="186"/>
      <c r="CF117" s="186"/>
      <c r="CG117" s="186"/>
      <c r="CH117" s="186"/>
      <c r="CI117" s="186"/>
      <c r="CJ117" s="186"/>
      <c r="CK117" s="186"/>
      <c r="CL117" s="186"/>
      <c r="CM117" s="186"/>
      <c r="CN117" s="186"/>
      <c r="CO117" s="186"/>
      <c r="CP117" s="186"/>
      <c r="CQ117" s="186"/>
      <c r="CR117" s="186"/>
      <c r="CS117" s="186"/>
      <c r="CT117" s="186"/>
      <c r="CU117" s="186"/>
      <c r="CV117" s="186"/>
      <c r="CW117" s="186"/>
      <c r="CX117" s="186"/>
      <c r="CY117" s="186"/>
      <c r="CZ117" s="186"/>
    </row>
    <row r="118" spans="1:104" ht="15" customHeight="1" x14ac:dyDescent="0.2">
      <c r="A118" s="13"/>
      <c r="B118" s="106">
        <f t="shared" si="2"/>
        <v>66</v>
      </c>
      <c r="C118" s="118" t="s">
        <v>3732</v>
      </c>
      <c r="D118" s="119"/>
      <c r="E118" s="115">
        <f>VLOOKUP(CONCATENATE($E$52,"_Qu_",hi!$C$61),fpre_reg_dat!$A$2:$CU$4224,FPRE_REG!$B118,0)</f>
        <v>178.20612330362115</v>
      </c>
      <c r="F118" s="120"/>
      <c r="G118" s="120">
        <f>VLOOKUP(CONCATENATE($G$52,"_Qu_",hi!$C$61),fpre_reg_dat!$A$2:$CU$4224,FPRE_REG!$B118,0)</f>
        <v>201.87328647665854</v>
      </c>
      <c r="H118" s="120"/>
      <c r="I118" s="120">
        <f>VLOOKUP(CONCATENATE($I$52,"_Qu_",hi!$C$61),fpre_reg_dat!$A$2:$CU$4224,FPRE_REG!$B118,0)</f>
        <v>211.5193935038055</v>
      </c>
      <c r="J118" s="120"/>
      <c r="K118" s="120">
        <f>VLOOKUP(CONCATENATE($K$52,"_Qu_",hi!$C$61),fpre_reg_dat!$A$2:$CU$4224,FPRE_REG!$B118,0)</f>
        <v>204.36972498991085</v>
      </c>
      <c r="L118" s="186"/>
      <c r="M118" s="186"/>
      <c r="N118" s="80"/>
      <c r="O118" s="80"/>
      <c r="P118" s="186"/>
      <c r="Q118" s="80"/>
      <c r="R118" s="80"/>
      <c r="S118" s="80"/>
      <c r="T118" s="80"/>
      <c r="U118" s="80"/>
      <c r="V118" s="80"/>
      <c r="X118" s="13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  <c r="AT118" s="186"/>
      <c r="AU118" s="186"/>
      <c r="AV118" s="186"/>
      <c r="AW118" s="186"/>
      <c r="AX118" s="186"/>
      <c r="AY118" s="186"/>
      <c r="AZ118" s="186"/>
      <c r="BA118" s="186"/>
      <c r="BB118" s="186"/>
      <c r="BC118" s="186"/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6"/>
      <c r="BR118" s="186"/>
      <c r="BS118" s="186"/>
      <c r="BT118" s="186"/>
      <c r="BU118" s="186"/>
      <c r="BV118" s="186"/>
      <c r="BW118" s="186"/>
      <c r="BX118" s="186"/>
      <c r="BY118" s="186"/>
      <c r="BZ118" s="186"/>
      <c r="CA118" s="186"/>
      <c r="CB118" s="186"/>
      <c r="CC118" s="186"/>
      <c r="CD118" s="186"/>
      <c r="CE118" s="186"/>
      <c r="CF118" s="186"/>
      <c r="CG118" s="186"/>
      <c r="CH118" s="186"/>
      <c r="CI118" s="186"/>
      <c r="CJ118" s="186"/>
      <c r="CK118" s="186"/>
      <c r="CL118" s="186"/>
      <c r="CM118" s="186"/>
      <c r="CN118" s="186"/>
      <c r="CO118" s="186"/>
      <c r="CP118" s="186"/>
      <c r="CQ118" s="186"/>
      <c r="CR118" s="186"/>
      <c r="CS118" s="186"/>
      <c r="CT118" s="186"/>
      <c r="CU118" s="186"/>
      <c r="CV118" s="186"/>
      <c r="CW118" s="186"/>
      <c r="CX118" s="186"/>
      <c r="CY118" s="186"/>
      <c r="CZ118" s="186"/>
    </row>
    <row r="119" spans="1:104" ht="15" customHeight="1" x14ac:dyDescent="0.2">
      <c r="A119" s="13"/>
      <c r="B119" s="106">
        <f t="shared" si="2"/>
        <v>67</v>
      </c>
      <c r="C119" s="118" t="s">
        <v>3734</v>
      </c>
      <c r="D119" s="119"/>
      <c r="E119" s="115">
        <f>VLOOKUP(CONCATENATE($E$52,"_Qu_",hi!$C$61),fpre_reg_dat!$A$2:$CU$4224,FPRE_REG!$B119,0)</f>
        <v>182.51614656353945</v>
      </c>
      <c r="F119" s="120"/>
      <c r="G119" s="120">
        <f>VLOOKUP(CONCATENATE($G$52,"_Qu_",hi!$C$61),fpre_reg_dat!$A$2:$CU$4224,FPRE_REG!$B119,0)</f>
        <v>202.97527078019871</v>
      </c>
      <c r="H119" s="120"/>
      <c r="I119" s="120">
        <f>VLOOKUP(CONCATENATE($I$52,"_Qu_",hi!$C$61),fpre_reg_dat!$A$2:$CU$4224,FPRE_REG!$B119,0)</f>
        <v>210.94362465481723</v>
      </c>
      <c r="J119" s="120"/>
      <c r="K119" s="120">
        <f>VLOOKUP(CONCATENATE($K$52,"_Qu_",hi!$C$61),fpre_reg_dat!$A$2:$CU$4224,FPRE_REG!$B119,0)</f>
        <v>204.92876357235659</v>
      </c>
      <c r="L119" s="186"/>
      <c r="M119" s="186"/>
      <c r="N119" s="80"/>
      <c r="O119" s="80"/>
      <c r="P119" s="186"/>
      <c r="Q119" s="80"/>
      <c r="R119" s="80"/>
      <c r="S119" s="80"/>
      <c r="T119" s="80"/>
      <c r="U119" s="80"/>
      <c r="V119" s="80"/>
      <c r="X119" s="13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  <c r="AT119" s="186"/>
      <c r="AU119" s="186"/>
      <c r="AV119" s="186"/>
      <c r="AW119" s="186"/>
      <c r="AX119" s="186"/>
      <c r="AY119" s="186"/>
      <c r="AZ119" s="186"/>
      <c r="BA119" s="186"/>
      <c r="BB119" s="186"/>
      <c r="BC119" s="186"/>
      <c r="BD119" s="186"/>
      <c r="BE119" s="186"/>
      <c r="BF119" s="186"/>
      <c r="BG119" s="186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6"/>
      <c r="BR119" s="186"/>
      <c r="BS119" s="186"/>
      <c r="BT119" s="186"/>
      <c r="BU119" s="186"/>
      <c r="BV119" s="186"/>
      <c r="BW119" s="186"/>
      <c r="BX119" s="186"/>
      <c r="BY119" s="186"/>
      <c r="BZ119" s="186"/>
      <c r="CA119" s="186"/>
      <c r="CB119" s="186"/>
      <c r="CC119" s="186"/>
      <c r="CD119" s="186"/>
      <c r="CE119" s="186"/>
      <c r="CF119" s="186"/>
      <c r="CG119" s="186"/>
      <c r="CH119" s="186"/>
      <c r="CI119" s="186"/>
      <c r="CJ119" s="186"/>
      <c r="CK119" s="186"/>
      <c r="CL119" s="186"/>
      <c r="CM119" s="186"/>
      <c r="CN119" s="186"/>
      <c r="CO119" s="186"/>
      <c r="CP119" s="186"/>
      <c r="CQ119" s="186"/>
      <c r="CR119" s="186"/>
      <c r="CS119" s="186"/>
      <c r="CT119" s="186"/>
      <c r="CU119" s="186"/>
      <c r="CV119" s="186"/>
      <c r="CW119" s="186"/>
      <c r="CX119" s="186"/>
      <c r="CY119" s="186"/>
      <c r="CZ119" s="186"/>
    </row>
    <row r="120" spans="1:104" ht="15" customHeight="1" x14ac:dyDescent="0.2">
      <c r="A120" s="13"/>
      <c r="B120" s="106">
        <f t="shared" si="2"/>
        <v>68</v>
      </c>
      <c r="C120" s="118" t="s">
        <v>3735</v>
      </c>
      <c r="D120" s="119"/>
      <c r="E120" s="115">
        <f>VLOOKUP(CONCATENATE($E$52,"_Qu_",hi!$C$61),fpre_reg_dat!$A$2:$CU$4224,FPRE_REG!$B120,0)</f>
        <v>182.82277152061738</v>
      </c>
      <c r="F120" s="120"/>
      <c r="G120" s="120">
        <f>VLOOKUP(CONCATENATE($G$52,"_Qu_",hi!$C$61),fpre_reg_dat!$A$2:$CU$4224,FPRE_REG!$B120,0)</f>
        <v>202.09635013720256</v>
      </c>
      <c r="H120" s="120"/>
      <c r="I120" s="120">
        <f>VLOOKUP(CONCATENATE($I$52,"_Qu_",hi!$C$61),fpre_reg_dat!$A$2:$CU$4224,FPRE_REG!$B120,0)</f>
        <v>213.37136173814392</v>
      </c>
      <c r="J120" s="120"/>
      <c r="K120" s="120">
        <f>VLOOKUP(CONCATENATE($K$52,"_Qu_",hi!$C$61),fpre_reg_dat!$A$2:$CU$4224,FPRE_REG!$B120,0)</f>
        <v>205.82785511393081</v>
      </c>
      <c r="L120" s="186"/>
      <c r="M120" s="186"/>
      <c r="N120" s="80"/>
      <c r="O120" s="80"/>
      <c r="P120" s="186"/>
      <c r="Q120" s="80"/>
      <c r="R120" s="80"/>
      <c r="S120" s="80"/>
      <c r="T120" s="80"/>
      <c r="U120" s="80"/>
      <c r="V120" s="80"/>
      <c r="X120" s="13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</row>
    <row r="121" spans="1:104" ht="15" customHeight="1" x14ac:dyDescent="0.2">
      <c r="A121" s="13"/>
      <c r="B121" s="106">
        <f t="shared" si="2"/>
        <v>69</v>
      </c>
      <c r="C121" s="118" t="s">
        <v>3802</v>
      </c>
      <c r="D121" s="119"/>
      <c r="E121" s="115">
        <f>VLOOKUP(CONCATENATE($E$52,"_Qu_",hi!$C$61),fpre_reg_dat!$A$2:$CU$4224,FPRE_REG!$B121,0)</f>
        <v>192.24400958107157</v>
      </c>
      <c r="F121" s="120"/>
      <c r="G121" s="120">
        <f>VLOOKUP(CONCATENATE($G$52,"_Qu_",hi!$C$61),fpre_reg_dat!$A$2:$CU$4224,FPRE_REG!$B121,0)</f>
        <v>207.61143051535683</v>
      </c>
      <c r="H121" s="120"/>
      <c r="I121" s="120">
        <f>VLOOKUP(CONCATENATE($I$52,"_Qu_",hi!$C$61),fpre_reg_dat!$A$2:$CU$4224,FPRE_REG!$B121,0)</f>
        <v>218.38636475963514</v>
      </c>
      <c r="J121" s="120"/>
      <c r="K121" s="120">
        <f>VLOOKUP(CONCATENATE($K$52,"_Qu_",hi!$C$61),fpre_reg_dat!$A$2:$CU$4224,FPRE_REG!$B121,0)</f>
        <v>211.45627627935428</v>
      </c>
      <c r="L121" s="186"/>
      <c r="M121" s="186"/>
      <c r="N121" s="80"/>
      <c r="O121" s="80"/>
      <c r="P121" s="186"/>
      <c r="Q121" s="80"/>
      <c r="R121" s="80"/>
      <c r="S121" s="80"/>
      <c r="T121" s="80"/>
      <c r="U121" s="80"/>
      <c r="V121" s="80"/>
      <c r="X121" s="13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</row>
    <row r="122" spans="1:104" ht="15" customHeight="1" x14ac:dyDescent="0.2">
      <c r="A122" s="13"/>
      <c r="B122" s="106">
        <f t="shared" si="2"/>
        <v>70</v>
      </c>
      <c r="C122" s="118" t="s">
        <v>3819</v>
      </c>
      <c r="D122" s="119"/>
      <c r="E122" s="115">
        <f>VLOOKUP(CONCATENATE($E$52,"_Qu_",hi!$C$61),fpre_reg_dat!$A$2:$CU$4224,FPRE_REG!$B122,0)</f>
        <v>194.56570631753783</v>
      </c>
      <c r="F122" s="120"/>
      <c r="G122" s="120">
        <f>VLOOKUP(CONCATENATE($G$52,"_Qu_",hi!$C$61),fpre_reg_dat!$A$2:$CU$4224,FPRE_REG!$B122,0)</f>
        <v>200.56280551804576</v>
      </c>
      <c r="H122" s="120"/>
      <c r="I122" s="120">
        <f>VLOOKUP(CONCATENATE($I$52,"_Qu_",hi!$C$61),fpre_reg_dat!$A$2:$CU$4224,FPRE_REG!$B122,0)</f>
        <v>210.99523265086452</v>
      </c>
      <c r="J122" s="120"/>
      <c r="K122" s="120">
        <f>VLOOKUP(CONCATENATE($K$52,"_Qu_",hi!$C$61),fpre_reg_dat!$A$2:$CU$4224,FPRE_REG!$B122,0)</f>
        <v>205.12413253231415</v>
      </c>
      <c r="L122" s="186"/>
      <c r="M122" s="186"/>
      <c r="N122" s="80"/>
      <c r="O122" s="80"/>
      <c r="P122" s="186"/>
      <c r="Q122" s="80"/>
      <c r="R122" s="80"/>
      <c r="S122" s="80"/>
      <c r="T122" s="80"/>
      <c r="U122" s="80"/>
      <c r="V122" s="80"/>
      <c r="X122" s="13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6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6"/>
      <c r="BB122" s="186"/>
      <c r="BC122" s="186"/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6"/>
      <c r="BY122" s="186"/>
      <c r="BZ122" s="186"/>
      <c r="CA122" s="186"/>
      <c r="CB122" s="186"/>
      <c r="CC122" s="186"/>
      <c r="CD122" s="186"/>
      <c r="CE122" s="186"/>
      <c r="CF122" s="186"/>
      <c r="CG122" s="186"/>
      <c r="CH122" s="186"/>
      <c r="CI122" s="186"/>
      <c r="CJ122" s="186"/>
      <c r="CK122" s="186"/>
      <c r="CL122" s="186"/>
      <c r="CM122" s="186"/>
      <c r="CN122" s="186"/>
      <c r="CO122" s="186"/>
      <c r="CP122" s="186"/>
      <c r="CQ122" s="186"/>
      <c r="CR122" s="186"/>
      <c r="CS122" s="186"/>
      <c r="CT122" s="186"/>
      <c r="CU122" s="186"/>
      <c r="CV122" s="186"/>
      <c r="CW122" s="186"/>
      <c r="CX122" s="186"/>
      <c r="CY122" s="186"/>
      <c r="CZ122" s="186"/>
    </row>
    <row r="123" spans="1:104" ht="15" customHeight="1" x14ac:dyDescent="0.2">
      <c r="A123" s="13"/>
      <c r="B123" s="106">
        <f t="shared" si="2"/>
        <v>71</v>
      </c>
      <c r="C123" s="118" t="s">
        <v>3820</v>
      </c>
      <c r="D123" s="119"/>
      <c r="E123" s="115">
        <f>VLOOKUP(CONCATENATE($E$52,"_Qu_",hi!$C$61),fpre_reg_dat!$A$2:$CU$4224,FPRE_REG!$B123,0)</f>
        <v>201.1914477847275</v>
      </c>
      <c r="F123" s="120"/>
      <c r="G123" s="120">
        <f>VLOOKUP(CONCATENATE($G$52,"_Qu_",hi!$C$61),fpre_reg_dat!$A$2:$CU$4224,FPRE_REG!$B123,0)</f>
        <v>201.97892783999819</v>
      </c>
      <c r="H123" s="120"/>
      <c r="I123" s="120">
        <f>VLOOKUP(CONCATENATE($I$52,"_Qu_",hi!$C$61),fpre_reg_dat!$A$2:$CU$4224,FPRE_REG!$B123,0)</f>
        <v>215.16100675009079</v>
      </c>
      <c r="J123" s="120"/>
      <c r="K123" s="120">
        <f>VLOOKUP(CONCATENATE($K$52,"_Qu_",hi!$C$61),fpre_reg_dat!$A$2:$CU$4224,FPRE_REG!$B123,0)</f>
        <v>208.41610815880767</v>
      </c>
      <c r="L123" s="186"/>
      <c r="M123" s="186"/>
      <c r="N123" s="80"/>
      <c r="O123" s="80"/>
      <c r="P123" s="186"/>
      <c r="Q123" s="80"/>
      <c r="R123" s="80"/>
      <c r="S123" s="80"/>
      <c r="T123" s="80"/>
      <c r="U123" s="80"/>
      <c r="V123" s="80"/>
      <c r="X123" s="13"/>
      <c r="Y123" s="186"/>
      <c r="Z123" s="186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  <c r="AM123" s="186"/>
      <c r="AN123" s="186"/>
      <c r="AO123" s="186"/>
      <c r="AP123" s="186"/>
      <c r="AQ123" s="186"/>
      <c r="AR123" s="186"/>
      <c r="AS123" s="186"/>
      <c r="AT123" s="186"/>
      <c r="AU123" s="186"/>
      <c r="AV123" s="186"/>
      <c r="AW123" s="186"/>
      <c r="AX123" s="186"/>
      <c r="AY123" s="186"/>
      <c r="AZ123" s="186"/>
      <c r="BA123" s="186"/>
      <c r="BB123" s="186"/>
      <c r="BC123" s="186"/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6"/>
      <c r="BW123" s="186"/>
      <c r="BX123" s="186"/>
      <c r="BY123" s="186"/>
      <c r="BZ123" s="186"/>
      <c r="CA123" s="186"/>
      <c r="CB123" s="186"/>
      <c r="CC123" s="186"/>
      <c r="CD123" s="186"/>
      <c r="CE123" s="186"/>
      <c r="CF123" s="186"/>
      <c r="CG123" s="186"/>
      <c r="CH123" s="186"/>
      <c r="CI123" s="186"/>
      <c r="CJ123" s="186"/>
      <c r="CK123" s="186"/>
      <c r="CL123" s="186"/>
      <c r="CM123" s="186"/>
      <c r="CN123" s="186"/>
      <c r="CO123" s="186"/>
      <c r="CP123" s="186"/>
      <c r="CQ123" s="186"/>
      <c r="CR123" s="186"/>
      <c r="CS123" s="186"/>
      <c r="CT123" s="186"/>
      <c r="CU123" s="186"/>
      <c r="CV123" s="186"/>
      <c r="CW123" s="186"/>
      <c r="CX123" s="186"/>
      <c r="CY123" s="186"/>
      <c r="CZ123" s="186"/>
    </row>
    <row r="124" spans="1:104" ht="15" customHeight="1" x14ac:dyDescent="0.2">
      <c r="A124" s="13"/>
      <c r="B124" s="106">
        <f t="shared" ref="B124:B138" si="4">+B123+1</f>
        <v>72</v>
      </c>
      <c r="C124" s="118" t="s">
        <v>3821</v>
      </c>
      <c r="D124" s="119"/>
      <c r="E124" s="115">
        <f>VLOOKUP(CONCATENATE($E$52,"_Qu_",hi!$C$61),fpre_reg_dat!$A$2:$CU$4224,FPRE_REG!$B124,0)</f>
        <v>200.82812850032136</v>
      </c>
      <c r="F124" s="120"/>
      <c r="G124" s="120">
        <f>VLOOKUP(CONCATENATE($G$52,"_Qu_",hi!$C$61),fpre_reg_dat!$A$2:$CU$4224,FPRE_REG!$B124,0)</f>
        <v>201.08222258430706</v>
      </c>
      <c r="H124" s="120"/>
      <c r="I124" s="120">
        <f>VLOOKUP(CONCATENATE($I$52,"_Qu_",hi!$C$61),fpre_reg_dat!$A$2:$CU$4224,FPRE_REG!$B124,0)</f>
        <v>211.75645364504092</v>
      </c>
      <c r="J124" s="120"/>
      <c r="K124" s="120">
        <f>VLOOKUP(CONCATENATE($K$52,"_Qu_",hi!$C$61),fpre_reg_dat!$A$2:$CU$4224,FPRE_REG!$B124,0)</f>
        <v>206.30713455064026</v>
      </c>
      <c r="L124" s="186"/>
      <c r="M124" s="186"/>
      <c r="N124" s="80"/>
      <c r="O124" s="80"/>
      <c r="P124" s="186"/>
      <c r="Q124" s="80"/>
      <c r="R124" s="80"/>
      <c r="S124" s="80"/>
      <c r="T124" s="80"/>
      <c r="U124" s="80"/>
      <c r="V124" s="80"/>
      <c r="X124" s="13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6"/>
      <c r="AS124" s="186"/>
      <c r="AT124" s="186"/>
      <c r="AU124" s="186"/>
      <c r="AV124" s="186"/>
      <c r="AW124" s="186"/>
      <c r="AX124" s="186"/>
      <c r="AY124" s="186"/>
      <c r="AZ124" s="186"/>
      <c r="BA124" s="186"/>
      <c r="BB124" s="186"/>
      <c r="BC124" s="186"/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6"/>
      <c r="CG124" s="186"/>
      <c r="CH124" s="186"/>
      <c r="CI124" s="186"/>
      <c r="CJ124" s="186"/>
      <c r="CK124" s="186"/>
      <c r="CL124" s="186"/>
      <c r="CM124" s="186"/>
      <c r="CN124" s="186"/>
      <c r="CO124" s="186"/>
      <c r="CP124" s="186"/>
      <c r="CQ124" s="186"/>
      <c r="CR124" s="186"/>
      <c r="CS124" s="186"/>
      <c r="CT124" s="186"/>
      <c r="CU124" s="186"/>
      <c r="CV124" s="186"/>
      <c r="CW124" s="186"/>
      <c r="CX124" s="186"/>
      <c r="CY124" s="186"/>
      <c r="CZ124" s="186"/>
    </row>
    <row r="125" spans="1:104" ht="15" customHeight="1" x14ac:dyDescent="0.2">
      <c r="A125" s="13"/>
      <c r="B125" s="106">
        <f t="shared" si="4"/>
        <v>73</v>
      </c>
      <c r="C125" s="118" t="s">
        <v>3824</v>
      </c>
      <c r="D125" s="119"/>
      <c r="E125" s="115">
        <f>VLOOKUP(CONCATENATE($E$52,"_Qu_",hi!$C$61),fpre_reg_dat!$A$2:$CU$4224,FPRE_REG!$B125,0)</f>
        <v>195.98038092876934</v>
      </c>
      <c r="F125" s="120"/>
      <c r="G125" s="120">
        <f>VLOOKUP(CONCATENATE($G$52,"_Qu_",hi!$C$61),fpre_reg_dat!$A$2:$CU$4224,FPRE_REG!$B125,0)</f>
        <v>193.86141371050698</v>
      </c>
      <c r="H125" s="120"/>
      <c r="I125" s="120">
        <f>VLOOKUP(CONCATENATE($I$52,"_Qu_",hi!$C$61),fpre_reg_dat!$A$2:$CU$4224,FPRE_REG!$B125,0)</f>
        <v>210.93332756266437</v>
      </c>
      <c r="J125" s="120"/>
      <c r="K125" s="120">
        <f>VLOOKUP(CONCATENATE($K$52,"_Qu_",hi!$C$61),fpre_reg_dat!$A$2:$CU$4224,FPRE_REG!$B125,0)</f>
        <v>202.53762139838898</v>
      </c>
      <c r="L125" s="186"/>
      <c r="M125" s="186"/>
      <c r="N125" s="80"/>
      <c r="O125" s="80"/>
      <c r="P125" s="186"/>
      <c r="Q125" s="80"/>
      <c r="R125" s="80"/>
      <c r="S125" s="80"/>
      <c r="T125" s="80"/>
      <c r="U125" s="80"/>
      <c r="V125" s="80"/>
      <c r="X125" s="13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6"/>
      <c r="AS125" s="186"/>
      <c r="AT125" s="186"/>
      <c r="AU125" s="186"/>
      <c r="AV125" s="186"/>
      <c r="AW125" s="186"/>
      <c r="AX125" s="186"/>
      <c r="AY125" s="186"/>
      <c r="AZ125" s="186"/>
      <c r="BA125" s="186"/>
      <c r="BB125" s="186"/>
      <c r="BC125" s="186"/>
      <c r="BD125" s="186"/>
      <c r="BE125" s="186"/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186"/>
      <c r="BW125" s="186"/>
      <c r="BX125" s="186"/>
      <c r="BY125" s="186"/>
      <c r="BZ125" s="186"/>
      <c r="CA125" s="186"/>
      <c r="CB125" s="186"/>
      <c r="CC125" s="186"/>
      <c r="CD125" s="186"/>
      <c r="CE125" s="186"/>
      <c r="CF125" s="186"/>
      <c r="CG125" s="186"/>
      <c r="CH125" s="186"/>
      <c r="CI125" s="186"/>
      <c r="CJ125" s="186"/>
      <c r="CK125" s="186"/>
      <c r="CL125" s="186"/>
      <c r="CM125" s="186"/>
      <c r="CN125" s="186"/>
      <c r="CO125" s="186"/>
      <c r="CP125" s="186"/>
      <c r="CQ125" s="186"/>
      <c r="CR125" s="186"/>
      <c r="CS125" s="186"/>
      <c r="CT125" s="186"/>
      <c r="CU125" s="186"/>
      <c r="CV125" s="186"/>
      <c r="CW125" s="186"/>
      <c r="CX125" s="186"/>
      <c r="CY125" s="186"/>
      <c r="CZ125" s="186"/>
    </row>
    <row r="126" spans="1:104" ht="15" customHeight="1" x14ac:dyDescent="0.2">
      <c r="A126" s="13"/>
      <c r="B126" s="106">
        <f t="shared" si="4"/>
        <v>74</v>
      </c>
      <c r="C126" s="118" t="s">
        <v>3829</v>
      </c>
      <c r="D126" s="119"/>
      <c r="E126" s="115">
        <f>VLOOKUP(CONCATENATE($E$52,"_Qu_",hi!$C$61),fpre_reg_dat!$A$2:$CU$4224,FPRE_REG!$B126,0)</f>
        <v>197.52579950088219</v>
      </c>
      <c r="F126" s="120"/>
      <c r="G126" s="120">
        <f>VLOOKUP(CONCATENATE($G$52,"_Qu_",hi!$C$61),fpre_reg_dat!$A$2:$CU$4224,FPRE_REG!$B126,0)</f>
        <v>195.4036272628492</v>
      </c>
      <c r="H126" s="120"/>
      <c r="I126" s="120">
        <f>VLOOKUP(CONCATENATE($I$52,"_Qu_",hi!$C$61),fpre_reg_dat!$A$2:$CU$4224,FPRE_REG!$B126,0)</f>
        <v>209.53090096254505</v>
      </c>
      <c r="J126" s="120"/>
      <c r="K126" s="120">
        <f>VLOOKUP(CONCATENATE($K$52,"_Qu_",hi!$C$61),fpre_reg_dat!$A$2:$CU$4224,FPRE_REG!$B126,0)</f>
        <v>202.59593568918001</v>
      </c>
      <c r="L126" s="186"/>
      <c r="M126" s="186"/>
      <c r="N126" s="80"/>
      <c r="O126" s="80"/>
      <c r="P126" s="186"/>
      <c r="Q126" s="80"/>
      <c r="R126" s="80"/>
      <c r="S126" s="80"/>
      <c r="T126" s="80"/>
      <c r="U126" s="80"/>
      <c r="V126" s="80"/>
      <c r="X126" s="13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6"/>
      <c r="BR126" s="186"/>
      <c r="BS126" s="186"/>
      <c r="BT126" s="186"/>
      <c r="BU126" s="186"/>
      <c r="BV126" s="186"/>
      <c r="BW126" s="186"/>
      <c r="BX126" s="186"/>
      <c r="BY126" s="186"/>
      <c r="BZ126" s="186"/>
      <c r="CA126" s="186"/>
      <c r="CB126" s="186"/>
      <c r="CC126" s="186"/>
      <c r="CD126" s="186"/>
      <c r="CE126" s="186"/>
      <c r="CF126" s="186"/>
      <c r="CG126" s="186"/>
      <c r="CH126" s="186"/>
      <c r="CI126" s="186"/>
      <c r="CJ126" s="186"/>
      <c r="CK126" s="186"/>
      <c r="CL126" s="186"/>
      <c r="CM126" s="186"/>
      <c r="CN126" s="186"/>
      <c r="CO126" s="186"/>
      <c r="CP126" s="186"/>
      <c r="CQ126" s="186"/>
      <c r="CR126" s="186"/>
      <c r="CS126" s="186"/>
      <c r="CT126" s="186"/>
      <c r="CU126" s="186"/>
      <c r="CV126" s="186"/>
      <c r="CW126" s="186"/>
      <c r="CX126" s="186"/>
      <c r="CY126" s="186"/>
      <c r="CZ126" s="186"/>
    </row>
    <row r="127" spans="1:104" ht="15" customHeight="1" x14ac:dyDescent="0.2">
      <c r="A127" s="13"/>
      <c r="B127" s="106">
        <f t="shared" si="4"/>
        <v>75</v>
      </c>
      <c r="C127" s="118" t="s">
        <v>3830</v>
      </c>
      <c r="D127" s="119"/>
      <c r="E127" s="115">
        <f>VLOOKUP(CONCATENATE($E$52,"_Qu_",hi!$C$61),fpre_reg_dat!$A$2:$CU$4224,FPRE_REG!$B127,0)</f>
        <v>201.35158801812852</v>
      </c>
      <c r="F127" s="120"/>
      <c r="G127" s="120">
        <f>VLOOKUP(CONCATENATE($G$52,"_Qu_",hi!$C$61),fpre_reg_dat!$A$2:$CU$4224,FPRE_REG!$B127,0)</f>
        <v>202.18162948731026</v>
      </c>
      <c r="H127" s="120"/>
      <c r="I127" s="120">
        <f>VLOOKUP(CONCATENATE($I$52,"_Qu_",hi!$C$61),fpre_reg_dat!$A$2:$CU$4224,FPRE_REG!$B127,0)</f>
        <v>209.21129959752932</v>
      </c>
      <c r="J127" s="120"/>
      <c r="K127" s="120">
        <f>VLOOKUP(CONCATENATE($K$52,"_Qu_",hi!$C$61),fpre_reg_dat!$A$2:$CU$4224,FPRE_REG!$B127,0)</f>
        <v>205.51585572702433</v>
      </c>
      <c r="L127" s="186"/>
      <c r="M127" s="186"/>
      <c r="N127" s="80"/>
      <c r="O127" s="80"/>
      <c r="P127" s="186"/>
      <c r="Q127" s="80"/>
      <c r="R127" s="80"/>
      <c r="S127" s="80"/>
      <c r="T127" s="80"/>
      <c r="U127" s="80"/>
      <c r="V127" s="80"/>
      <c r="X127" s="13"/>
      <c r="Y127" s="186"/>
      <c r="Z127" s="186"/>
      <c r="AA127" s="186"/>
      <c r="AB127" s="186"/>
      <c r="AC127" s="186"/>
      <c r="AD127" s="186"/>
      <c r="AE127" s="186"/>
      <c r="AF127" s="186"/>
      <c r="AG127" s="186"/>
      <c r="AH127" s="186"/>
      <c r="AI127" s="186"/>
      <c r="AJ127" s="186"/>
      <c r="AK127" s="186"/>
      <c r="AL127" s="186"/>
      <c r="AM127" s="186"/>
      <c r="AN127" s="186"/>
      <c r="AO127" s="186"/>
      <c r="AP127" s="186"/>
      <c r="AQ127" s="186"/>
      <c r="AR127" s="186"/>
      <c r="AS127" s="186"/>
      <c r="AT127" s="186"/>
      <c r="AU127" s="186"/>
      <c r="AV127" s="186"/>
      <c r="AW127" s="186"/>
      <c r="AX127" s="186"/>
      <c r="AY127" s="186"/>
      <c r="AZ127" s="186"/>
      <c r="BA127" s="186"/>
      <c r="BB127" s="186"/>
      <c r="BC127" s="186"/>
      <c r="BD127" s="186"/>
      <c r="BE127" s="186"/>
      <c r="BF127" s="186"/>
      <c r="BG127" s="186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6"/>
      <c r="BR127" s="186"/>
      <c r="BS127" s="186"/>
      <c r="BT127" s="186"/>
      <c r="BU127" s="186"/>
      <c r="BV127" s="186"/>
      <c r="BW127" s="186"/>
      <c r="BX127" s="186"/>
      <c r="BY127" s="186"/>
      <c r="BZ127" s="186"/>
      <c r="CA127" s="186"/>
      <c r="CB127" s="186"/>
      <c r="CC127" s="186"/>
      <c r="CD127" s="186"/>
      <c r="CE127" s="186"/>
      <c r="CF127" s="186"/>
      <c r="CG127" s="186"/>
      <c r="CH127" s="186"/>
      <c r="CI127" s="186"/>
      <c r="CJ127" s="186"/>
      <c r="CK127" s="186"/>
      <c r="CL127" s="186"/>
      <c r="CM127" s="186"/>
      <c r="CN127" s="186"/>
      <c r="CO127" s="186"/>
      <c r="CP127" s="186"/>
      <c r="CQ127" s="186"/>
      <c r="CR127" s="186"/>
      <c r="CS127" s="186"/>
      <c r="CT127" s="186"/>
      <c r="CU127" s="186"/>
      <c r="CV127" s="186"/>
      <c r="CW127" s="186"/>
      <c r="CX127" s="186"/>
      <c r="CY127" s="186"/>
      <c r="CZ127" s="186"/>
    </row>
    <row r="128" spans="1:104" ht="15" customHeight="1" x14ac:dyDescent="0.2">
      <c r="A128" s="13"/>
      <c r="B128" s="106">
        <f t="shared" si="4"/>
        <v>76</v>
      </c>
      <c r="C128" s="118" t="s">
        <v>3927</v>
      </c>
      <c r="D128" s="119"/>
      <c r="E128" s="115">
        <f>VLOOKUP(CONCATENATE($E$52,"_Qu_",hi!$C$61),fpre_reg_dat!$A$2:$CU$4224,FPRE_REG!$B128,0)</f>
        <v>209.21299173754889</v>
      </c>
      <c r="F128" s="120"/>
      <c r="G128" s="120">
        <f>VLOOKUP(CONCATENATE($G$52,"_Qu_",hi!$C$61),fpre_reg_dat!$A$2:$CU$4224,FPRE_REG!$B128,0)</f>
        <v>210.89058035471194</v>
      </c>
      <c r="H128" s="120"/>
      <c r="I128" s="120">
        <f>VLOOKUP(CONCATENATE($I$52,"_Qu_",hi!$C$61),fpre_reg_dat!$A$2:$CU$4224,FPRE_REG!$B128,0)</f>
        <v>208.18419583105663</v>
      </c>
      <c r="J128" s="120"/>
      <c r="K128" s="120">
        <f>VLOOKUP(CONCATENATE($K$52,"_Qu_",hi!$C$61),fpre_reg_dat!$A$2:$CU$4224,FPRE_REG!$B128,0)</f>
        <v>209.2351921162261</v>
      </c>
      <c r="L128" s="186"/>
      <c r="M128" s="186"/>
      <c r="N128" s="80"/>
      <c r="O128" s="80"/>
      <c r="P128" s="186"/>
      <c r="Q128" s="80"/>
      <c r="R128" s="80"/>
      <c r="S128" s="80"/>
      <c r="T128" s="80"/>
      <c r="U128" s="80"/>
      <c r="V128" s="80"/>
      <c r="X128" s="13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6"/>
      <c r="BF128" s="186"/>
      <c r="BG128" s="186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6"/>
      <c r="BW128" s="186"/>
      <c r="BX128" s="186"/>
      <c r="BY128" s="186"/>
      <c r="BZ128" s="186"/>
      <c r="CA128" s="186"/>
      <c r="CB128" s="186"/>
      <c r="CC128" s="186"/>
      <c r="CD128" s="186"/>
      <c r="CE128" s="186"/>
      <c r="CF128" s="186"/>
      <c r="CG128" s="186"/>
      <c r="CH128" s="186"/>
      <c r="CI128" s="186"/>
      <c r="CJ128" s="186"/>
      <c r="CK128" s="186"/>
      <c r="CL128" s="186"/>
      <c r="CM128" s="186"/>
      <c r="CN128" s="186"/>
      <c r="CO128" s="186"/>
      <c r="CP128" s="186"/>
      <c r="CQ128" s="186"/>
      <c r="CR128" s="186"/>
      <c r="CS128" s="186"/>
      <c r="CT128" s="186"/>
      <c r="CU128" s="186"/>
      <c r="CV128" s="186"/>
      <c r="CW128" s="186"/>
      <c r="CX128" s="186"/>
      <c r="CY128" s="186"/>
      <c r="CZ128" s="186"/>
    </row>
    <row r="129" spans="1:105" ht="15" customHeight="1" x14ac:dyDescent="0.2">
      <c r="A129" s="13"/>
      <c r="B129" s="106">
        <f t="shared" si="4"/>
        <v>77</v>
      </c>
      <c r="C129" s="118" t="s">
        <v>3929</v>
      </c>
      <c r="D129" s="119"/>
      <c r="E129" s="115">
        <f>VLOOKUP(CONCATENATE($E$52,"_Qu_",hi!$C$61),fpre_reg_dat!$A$2:$CU$4224,FPRE_REG!$B129,0)</f>
        <v>212.50338823981249</v>
      </c>
      <c r="F129" s="120"/>
      <c r="G129" s="120">
        <f>VLOOKUP(CONCATENATE($G$52,"_Qu_",hi!$C$61),fpre_reg_dat!$A$2:$CU$4224,FPRE_REG!$B129,0)</f>
        <v>217.40478573624543</v>
      </c>
      <c r="H129" s="120"/>
      <c r="I129" s="120">
        <f>VLOOKUP(CONCATENATE($I$52,"_Qu_",hi!$C$61),fpre_reg_dat!$A$2:$CU$4224,FPRE_REG!$B129,0)</f>
        <v>206.49923984295521</v>
      </c>
      <c r="J129" s="120"/>
      <c r="K129" s="120">
        <f>VLOOKUP(CONCATENATE($K$52,"_Qu_",hi!$C$61),fpre_reg_dat!$A$2:$CU$4224,FPRE_REG!$B129,0)</f>
        <v>211.31098547051809</v>
      </c>
      <c r="L129" s="186"/>
      <c r="M129" s="186"/>
      <c r="N129" s="80"/>
      <c r="O129" s="80"/>
      <c r="P129" s="186"/>
      <c r="Q129" s="80"/>
      <c r="R129" s="80"/>
      <c r="S129" s="80"/>
      <c r="T129" s="80"/>
      <c r="U129" s="80"/>
      <c r="V129" s="80"/>
      <c r="X129" s="13"/>
      <c r="Y129" s="186"/>
      <c r="Z129" s="186"/>
      <c r="AA129" s="186"/>
      <c r="AB129" s="186"/>
      <c r="AC129" s="186"/>
      <c r="AD129" s="186"/>
      <c r="AE129" s="186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86"/>
      <c r="BK129" s="186"/>
      <c r="BL129" s="186"/>
      <c r="BM129" s="186"/>
      <c r="BN129" s="186"/>
      <c r="BO129" s="186"/>
      <c r="BP129" s="186"/>
      <c r="BQ129" s="186"/>
      <c r="BR129" s="186"/>
      <c r="BS129" s="186"/>
      <c r="BT129" s="186"/>
      <c r="BU129" s="186"/>
      <c r="BV129" s="186"/>
      <c r="BW129" s="186"/>
      <c r="BX129" s="186"/>
      <c r="BY129" s="186"/>
      <c r="BZ129" s="186"/>
      <c r="CA129" s="186"/>
      <c r="CB129" s="186"/>
      <c r="CC129" s="186"/>
      <c r="CD129" s="186"/>
      <c r="CE129" s="186"/>
      <c r="CF129" s="186"/>
      <c r="CG129" s="186"/>
      <c r="CH129" s="186"/>
      <c r="CI129" s="186"/>
      <c r="CJ129" s="186"/>
      <c r="CK129" s="186"/>
      <c r="CL129" s="186"/>
      <c r="CM129" s="186"/>
      <c r="CN129" s="186"/>
      <c r="CO129" s="186"/>
      <c r="CP129" s="186"/>
      <c r="CQ129" s="186"/>
      <c r="CR129" s="186"/>
      <c r="CS129" s="186"/>
      <c r="CT129" s="186"/>
      <c r="CU129" s="186"/>
      <c r="CV129" s="186"/>
      <c r="CW129" s="186"/>
      <c r="CX129" s="186"/>
      <c r="CY129" s="186"/>
      <c r="CZ129" s="186"/>
    </row>
    <row r="130" spans="1:105" ht="15" customHeight="1" x14ac:dyDescent="0.2">
      <c r="A130" s="13"/>
      <c r="B130" s="106">
        <f t="shared" si="4"/>
        <v>78</v>
      </c>
      <c r="C130" s="118" t="s">
        <v>3930</v>
      </c>
      <c r="D130" s="119"/>
      <c r="E130" s="115">
        <f>VLOOKUP(CONCATENATE($E$52,"_Qu_",hi!$C$61),fpre_reg_dat!$A$2:$CU$4224,FPRE_REG!$B130,0)</f>
        <v>215.57703309690854</v>
      </c>
      <c r="F130" s="120"/>
      <c r="G130" s="120">
        <f>VLOOKUP(CONCATENATE($G$52,"_Qu_",hi!$C$61),fpre_reg_dat!$A$2:$CU$4224,FPRE_REG!$B130,0)</f>
        <v>220.60665488982866</v>
      </c>
      <c r="H130" s="120"/>
      <c r="I130" s="120">
        <f>VLOOKUP(CONCATENATE($I$52,"_Qu_",hi!$C$61),fpre_reg_dat!$A$2:$CU$4224,FPRE_REG!$B130,0)</f>
        <v>192.2871431350344</v>
      </c>
      <c r="J130" s="120"/>
      <c r="K130" s="120">
        <f>VLOOKUP(CONCATENATE($K$52,"_Qu_",hi!$C$61),fpre_reg_dat!$A$2:$CU$4224,FPRE_REG!$B130,0)</f>
        <v>205.72725587045207</v>
      </c>
      <c r="L130" s="186"/>
      <c r="M130" s="186"/>
      <c r="N130" s="80"/>
      <c r="O130" s="80"/>
      <c r="P130" s="186"/>
      <c r="Q130" s="80"/>
      <c r="R130" s="80"/>
      <c r="S130" s="80"/>
      <c r="T130" s="80"/>
      <c r="U130" s="80"/>
      <c r="V130" s="80"/>
      <c r="X130" s="13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186"/>
      <c r="BW130" s="186"/>
      <c r="BX130" s="186"/>
      <c r="BY130" s="186"/>
      <c r="BZ130" s="186"/>
      <c r="CA130" s="186"/>
      <c r="CB130" s="186"/>
      <c r="CC130" s="186"/>
      <c r="CD130" s="186"/>
      <c r="CE130" s="186"/>
      <c r="CF130" s="186"/>
      <c r="CG130" s="186"/>
      <c r="CH130" s="186"/>
      <c r="CI130" s="186"/>
      <c r="CJ130" s="186"/>
      <c r="CK130" s="186"/>
      <c r="CL130" s="186"/>
      <c r="CM130" s="186"/>
      <c r="CN130" s="186"/>
      <c r="CO130" s="186"/>
      <c r="CP130" s="186"/>
      <c r="CQ130" s="186"/>
      <c r="CR130" s="186"/>
      <c r="CS130" s="186"/>
      <c r="CT130" s="186"/>
      <c r="CU130" s="186"/>
      <c r="CV130" s="186"/>
      <c r="CW130" s="186"/>
      <c r="CX130" s="186"/>
      <c r="CY130" s="186"/>
      <c r="CZ130" s="186"/>
    </row>
    <row r="131" spans="1:105" ht="15" customHeight="1" x14ac:dyDescent="0.2">
      <c r="A131" s="13"/>
      <c r="B131" s="106">
        <f t="shared" si="4"/>
        <v>79</v>
      </c>
      <c r="C131" s="118" t="s">
        <v>3931</v>
      </c>
      <c r="D131" s="119"/>
      <c r="E131" s="115">
        <f>VLOOKUP(CONCATENATE($E$52,"_Qu_",hi!$C$61),fpre_reg_dat!$A$2:$CU$4224,FPRE_REG!$B131,0)</f>
        <v>218.25510364664379</v>
      </c>
      <c r="F131" s="120"/>
      <c r="G131" s="120">
        <f>VLOOKUP(CONCATENATE($G$52,"_Qu_",hi!$C$61),fpre_reg_dat!$A$2:$CU$4224,FPRE_REG!$B131,0)</f>
        <v>220.67412217350847</v>
      </c>
      <c r="H131" s="120"/>
      <c r="I131" s="120">
        <f>VLOOKUP(CONCATENATE($I$52,"_Qu_",hi!$C$61),fpre_reg_dat!$A$2:$CU$4224,FPRE_REG!$B131,0)</f>
        <v>194.42756950262705</v>
      </c>
      <c r="J131" s="120"/>
      <c r="K131" s="120">
        <f>VLOOKUP(CONCATENATE($K$52,"_Qu_",hi!$C$61),fpre_reg_dat!$A$2:$CU$4224,FPRE_REG!$B131,0)</f>
        <v>207.08528560852915</v>
      </c>
      <c r="L131" s="186"/>
      <c r="M131" s="186"/>
      <c r="N131" s="80"/>
      <c r="O131" s="80"/>
      <c r="P131" s="186"/>
      <c r="Q131" s="80"/>
      <c r="R131" s="80"/>
      <c r="S131" s="80"/>
      <c r="T131" s="80"/>
      <c r="U131" s="80"/>
      <c r="V131" s="80"/>
      <c r="X131" s="13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6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6"/>
      <c r="BF131" s="186"/>
      <c r="BG131" s="186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6"/>
      <c r="BR131" s="186"/>
      <c r="BS131" s="186"/>
      <c r="BT131" s="186"/>
      <c r="BU131" s="186"/>
      <c r="BV131" s="186"/>
      <c r="BW131" s="186"/>
      <c r="BX131" s="186"/>
      <c r="BY131" s="186"/>
      <c r="BZ131" s="186"/>
      <c r="CA131" s="186"/>
      <c r="CB131" s="186"/>
      <c r="CC131" s="186"/>
      <c r="CD131" s="186"/>
      <c r="CE131" s="186"/>
      <c r="CF131" s="186"/>
      <c r="CG131" s="186"/>
      <c r="CH131" s="186"/>
      <c r="CI131" s="186"/>
      <c r="CJ131" s="186"/>
      <c r="CK131" s="186"/>
      <c r="CL131" s="186"/>
      <c r="CM131" s="186"/>
      <c r="CN131" s="186"/>
      <c r="CO131" s="186"/>
      <c r="CP131" s="186"/>
      <c r="CQ131" s="186"/>
      <c r="CR131" s="186"/>
      <c r="CS131" s="186"/>
      <c r="CT131" s="186"/>
      <c r="CU131" s="186"/>
      <c r="CV131" s="186"/>
      <c r="CW131" s="186"/>
      <c r="CX131" s="186"/>
      <c r="CY131" s="186"/>
      <c r="CZ131" s="186"/>
    </row>
    <row r="132" spans="1:105" ht="15" customHeight="1" x14ac:dyDescent="0.2">
      <c r="A132" s="13"/>
      <c r="B132" s="106">
        <f t="shared" si="4"/>
        <v>80</v>
      </c>
      <c r="C132" s="118" t="s">
        <v>3932</v>
      </c>
      <c r="D132" s="119"/>
      <c r="E132" s="115">
        <f>VLOOKUP(CONCATENATE($E$52,"_Qu_",hi!$C$61),fpre_reg_dat!$A$2:$CU$4224,FPRE_REG!$B132,0)</f>
        <v>215.12162622183695</v>
      </c>
      <c r="F132" s="120"/>
      <c r="G132" s="120">
        <f>VLOOKUP(CONCATENATE($G$52,"_Qu_",hi!$C$61),fpre_reg_dat!$A$2:$CU$4224,FPRE_REG!$B132,0)</f>
        <v>218.40168252160134</v>
      </c>
      <c r="H132" s="120"/>
      <c r="I132" s="120">
        <f>VLOOKUP(CONCATENATE($I$52,"_Qu_",hi!$C$61),fpre_reg_dat!$A$2:$CU$4224,FPRE_REG!$B132,0)</f>
        <v>203.7799151687974</v>
      </c>
      <c r="J132" s="120"/>
      <c r="K132" s="120">
        <f>VLOOKUP(CONCATENATE($K$52,"_Qu_",hi!$C$61),fpre_reg_dat!$A$2:$CU$4224,FPRE_REG!$B132,0)</f>
        <v>210.58843907408522</v>
      </c>
      <c r="L132" s="186"/>
      <c r="M132" s="186"/>
      <c r="N132" s="80"/>
      <c r="O132" s="80"/>
      <c r="P132" s="186"/>
      <c r="Q132" s="80"/>
      <c r="R132" s="80"/>
      <c r="S132" s="80"/>
      <c r="T132" s="80"/>
      <c r="U132" s="80"/>
      <c r="V132" s="80"/>
      <c r="X132" s="13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186"/>
      <c r="BW132" s="186"/>
      <c r="BX132" s="186"/>
      <c r="BY132" s="186"/>
      <c r="BZ132" s="186"/>
      <c r="CA132" s="186"/>
      <c r="CB132" s="186"/>
      <c r="CC132" s="186"/>
      <c r="CD132" s="186"/>
      <c r="CE132" s="186"/>
      <c r="CF132" s="186"/>
      <c r="CG132" s="186"/>
      <c r="CH132" s="186"/>
      <c r="CI132" s="186"/>
      <c r="CJ132" s="186"/>
      <c r="CK132" s="186"/>
      <c r="CL132" s="186"/>
      <c r="CM132" s="186"/>
      <c r="CN132" s="186"/>
      <c r="CO132" s="186"/>
      <c r="CP132" s="186"/>
      <c r="CQ132" s="186"/>
      <c r="CR132" s="186"/>
      <c r="CS132" s="186"/>
      <c r="CT132" s="186"/>
      <c r="CU132" s="186"/>
      <c r="CV132" s="186"/>
      <c r="CW132" s="186"/>
      <c r="CX132" s="186"/>
      <c r="CY132" s="186"/>
      <c r="CZ132" s="186"/>
    </row>
    <row r="133" spans="1:105" ht="15" customHeight="1" x14ac:dyDescent="0.2">
      <c r="A133" s="13"/>
      <c r="B133" s="106">
        <f t="shared" si="4"/>
        <v>81</v>
      </c>
      <c r="C133" s="118" t="s">
        <v>3937</v>
      </c>
      <c r="D133" s="119"/>
      <c r="E133" s="115">
        <f>VLOOKUP(CONCATENATE($E$52,"_Qu_",hi!$C$61),fpre_reg_dat!$A$2:$CU$4224,FPRE_REG!$B133,0)</f>
        <v>219.14866972760311</v>
      </c>
      <c r="F133" s="120"/>
      <c r="G133" s="120">
        <f>VLOOKUP(CONCATENATE($G$52,"_Qu_",hi!$C$61),fpre_reg_dat!$A$2:$CU$4224,FPRE_REG!$B133,0)</f>
        <v>221.04225548839054</v>
      </c>
      <c r="H133" s="120"/>
      <c r="I133" s="120">
        <f>VLOOKUP(CONCATENATE($I$52,"_Qu_",hi!$C$61),fpre_reg_dat!$A$2:$CU$4224,FPRE_REG!$B133,0)</f>
        <v>210.91386962362489</v>
      </c>
      <c r="J133" s="120"/>
      <c r="K133" s="120">
        <f>VLOOKUP(CONCATENATE($K$52,"_Qu_",hi!$C$61),fpre_reg_dat!$A$2:$CU$4224,FPRE_REG!$B133,0)</f>
        <v>215.62155292736276</v>
      </c>
      <c r="L133" s="186"/>
      <c r="M133" s="186"/>
      <c r="N133" s="80"/>
      <c r="O133" s="80"/>
      <c r="P133" s="186"/>
      <c r="Q133" s="80"/>
      <c r="R133" s="80"/>
      <c r="S133" s="80"/>
      <c r="T133" s="80"/>
      <c r="U133" s="80"/>
      <c r="V133" s="80"/>
      <c r="X133" s="13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6"/>
      <c r="CO133" s="186"/>
      <c r="CP133" s="186"/>
      <c r="CQ133" s="186"/>
      <c r="CR133" s="186"/>
      <c r="CS133" s="186"/>
      <c r="CT133" s="186"/>
      <c r="CU133" s="186"/>
      <c r="CV133" s="186"/>
      <c r="CW133" s="186"/>
      <c r="CX133" s="186"/>
      <c r="CY133" s="186"/>
      <c r="CZ133" s="186"/>
    </row>
    <row r="134" spans="1:105" ht="15" customHeight="1" x14ac:dyDescent="0.2">
      <c r="A134" s="13"/>
      <c r="B134" s="106">
        <f t="shared" si="4"/>
        <v>82</v>
      </c>
      <c r="C134" s="118" t="s">
        <v>3938</v>
      </c>
      <c r="D134" s="119"/>
      <c r="E134" s="115">
        <f>VLOOKUP(CONCATENATE($E$52,"_Qu_",hi!$C$61),fpre_reg_dat!$A$2:$CU$4224,FPRE_REG!$B134,0)</f>
        <v>223.59712867040011</v>
      </c>
      <c r="F134" s="120"/>
      <c r="G134" s="120">
        <f>VLOOKUP(CONCATENATE($G$52,"_Qu_",hi!$C$61),fpre_reg_dat!$A$2:$CU$4224,FPRE_REG!$B134,0)</f>
        <v>228.73919802156649</v>
      </c>
      <c r="H134" s="120"/>
      <c r="I134" s="120">
        <f>VLOOKUP(CONCATENATE($I$52,"_Qu_",hi!$C$61),fpre_reg_dat!$A$2:$CU$4224,FPRE_REG!$B134,0)</f>
        <v>217.96564195647545</v>
      </c>
      <c r="J134" s="120"/>
      <c r="K134" s="120">
        <f>VLOOKUP(CONCATENATE($K$52,"_Qu_",hi!$C$61),fpre_reg_dat!$A$2:$CU$4224,FPRE_REG!$B134,0)</f>
        <v>222.68196973483802</v>
      </c>
      <c r="L134" s="186"/>
      <c r="M134" s="186"/>
      <c r="N134" s="80"/>
      <c r="O134" s="80"/>
      <c r="P134" s="186"/>
      <c r="Q134" s="80"/>
      <c r="R134" s="80"/>
      <c r="S134" s="80"/>
      <c r="T134" s="80"/>
      <c r="U134" s="80"/>
      <c r="V134" s="80"/>
      <c r="X134" s="13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</row>
    <row r="135" spans="1:105" ht="15" customHeight="1" x14ac:dyDescent="0.2">
      <c r="A135" s="13"/>
      <c r="B135" s="106">
        <f t="shared" si="4"/>
        <v>83</v>
      </c>
      <c r="C135" s="118" t="s">
        <v>3939</v>
      </c>
      <c r="D135" s="119"/>
      <c r="E135" s="115">
        <f>VLOOKUP(CONCATENATE($E$52,"_Qu_",hi!$C$61),fpre_reg_dat!$A$2:$CU$4224,FPRE_REG!$B135,0)</f>
        <v>222.66094127659599</v>
      </c>
      <c r="F135" s="120"/>
      <c r="G135" s="120">
        <f>VLOOKUP(CONCATENATE($G$52,"_Qu_",hi!$C$61),fpre_reg_dat!$A$2:$CU$4224,FPRE_REG!$B135,0)</f>
        <v>228.77897945434174</v>
      </c>
      <c r="H135" s="120"/>
      <c r="I135" s="120">
        <f>VLOOKUP(CONCATENATE($I$52,"_Qu_",hi!$C$61),fpre_reg_dat!$A$2:$CU$4224,FPRE_REG!$B135,0)</f>
        <v>221.56430707410979</v>
      </c>
      <c r="J135" s="120"/>
      <c r="K135" s="120">
        <f>VLOOKUP(CONCATENATE($K$52,"_Qu_",hi!$C$61),fpre_reg_dat!$A$2:$CU$4224,FPRE_REG!$B135,0)</f>
        <v>224.4222105428729</v>
      </c>
      <c r="L135" s="195"/>
      <c r="M135" s="195"/>
      <c r="N135" s="80"/>
      <c r="O135" s="80"/>
      <c r="P135" s="195"/>
      <c r="Q135" s="80"/>
      <c r="R135" s="80"/>
      <c r="S135" s="80"/>
      <c r="T135" s="80"/>
      <c r="U135" s="80"/>
      <c r="V135" s="80"/>
      <c r="X135" s="13"/>
      <c r="Y135" s="195"/>
      <c r="Z135" s="195"/>
      <c r="AA135" s="195"/>
      <c r="AB135" s="195"/>
      <c r="AC135" s="195"/>
      <c r="AD135" s="195"/>
      <c r="AE135" s="195"/>
      <c r="AF135" s="195"/>
      <c r="AG135" s="195"/>
      <c r="AH135" s="195"/>
      <c r="AI135" s="195"/>
      <c r="AJ135" s="195"/>
      <c r="AK135" s="195"/>
      <c r="AL135" s="195"/>
      <c r="AM135" s="195"/>
      <c r="AN135" s="195"/>
      <c r="AO135" s="195"/>
      <c r="AP135" s="195"/>
      <c r="AQ135" s="195"/>
      <c r="AR135" s="195"/>
      <c r="AS135" s="195"/>
      <c r="AT135" s="195"/>
      <c r="AU135" s="195"/>
      <c r="AV135" s="195"/>
      <c r="AW135" s="195"/>
      <c r="AX135" s="195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195"/>
      <c r="BQ135" s="195"/>
      <c r="BR135" s="195"/>
      <c r="BS135" s="195"/>
      <c r="BT135" s="195"/>
      <c r="BU135" s="195"/>
      <c r="BV135" s="195"/>
      <c r="BW135" s="195"/>
      <c r="BX135" s="195"/>
      <c r="BY135" s="195"/>
      <c r="BZ135" s="195"/>
      <c r="CA135" s="195"/>
      <c r="CB135" s="195"/>
      <c r="CC135" s="195"/>
      <c r="CD135" s="195"/>
      <c r="CE135" s="195"/>
      <c r="CF135" s="195"/>
      <c r="CG135" s="195"/>
      <c r="CH135" s="195"/>
      <c r="CI135" s="195"/>
      <c r="CJ135" s="195"/>
      <c r="CK135" s="195"/>
      <c r="CL135" s="195"/>
      <c r="CM135" s="195"/>
      <c r="CN135" s="195"/>
      <c r="CO135" s="195"/>
      <c r="CP135" s="195"/>
      <c r="CQ135" s="195"/>
      <c r="CR135" s="195"/>
      <c r="CS135" s="195"/>
      <c r="CT135" s="195"/>
      <c r="CU135" s="195"/>
      <c r="CV135" s="195"/>
      <c r="CW135" s="195"/>
      <c r="CX135" s="195"/>
      <c r="CY135" s="195"/>
      <c r="CZ135" s="195"/>
    </row>
    <row r="136" spans="1:105" ht="15" customHeight="1" x14ac:dyDescent="0.2">
      <c r="A136" s="13"/>
      <c r="B136" s="106">
        <f t="shared" si="4"/>
        <v>84</v>
      </c>
      <c r="C136" s="118" t="s">
        <v>4009</v>
      </c>
      <c r="D136" s="119"/>
      <c r="E136" s="115">
        <f>VLOOKUP(CONCATENATE($E$52,"_Qu_",hi!$C$61),fpre_reg_dat!$A$2:$CU$4224,FPRE_REG!$B136,0)</f>
        <v>225.70821686631027</v>
      </c>
      <c r="F136" s="120"/>
      <c r="G136" s="120">
        <f>VLOOKUP(CONCATENATE($G$52,"_Qu_",hi!$C$61),fpre_reg_dat!$A$2:$CU$4224,FPRE_REG!$B136,0)</f>
        <v>232.7102405103918</v>
      </c>
      <c r="H136" s="120"/>
      <c r="I136" s="120">
        <f>VLOOKUP(CONCATENATE($I$52,"_Qu_",hi!$C$61),fpre_reg_dat!$A$2:$CU$4224,FPRE_REG!$B136,0)</f>
        <v>238.78977751839318</v>
      </c>
      <c r="J136" s="120"/>
      <c r="K136" s="120">
        <f>VLOOKUP(CONCATENATE($K$52,"_Qu_",hi!$C$61),fpre_reg_dat!$A$2:$CU$4224,FPRE_REG!$B136,0)</f>
        <v>234.9638557729287</v>
      </c>
      <c r="L136" s="195"/>
      <c r="M136" s="195"/>
      <c r="N136" s="80"/>
      <c r="O136" s="80"/>
      <c r="P136" s="195"/>
      <c r="Q136" s="80"/>
      <c r="R136" s="80"/>
      <c r="S136" s="80"/>
      <c r="T136" s="80"/>
      <c r="U136" s="80"/>
      <c r="V136" s="80"/>
      <c r="X136" s="13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1:105" ht="15" customHeight="1" x14ac:dyDescent="0.2">
      <c r="A137" s="13"/>
      <c r="B137" s="106">
        <f t="shared" si="4"/>
        <v>85</v>
      </c>
      <c r="C137" s="118" t="s">
        <v>4010</v>
      </c>
      <c r="D137" s="119"/>
      <c r="E137" s="115">
        <f>VLOOKUP(CONCATENATE($E$52,"_Qu_",hi!$C$61),fpre_reg_dat!$A$2:$CU$4224,FPRE_REG!$B137,0)</f>
        <v>225.65038283033948</v>
      </c>
      <c r="F137" s="120"/>
      <c r="G137" s="120">
        <f>VLOOKUP(CONCATENATE($G$52,"_Qu_",hi!$C$61),fpre_reg_dat!$A$2:$CU$4224,FPRE_REG!$B137,0)</f>
        <v>231.52514035309926</v>
      </c>
      <c r="H137" s="120"/>
      <c r="I137" s="120">
        <f>VLOOKUP(CONCATENATE($I$52,"_Qu_",hi!$C$61),fpre_reg_dat!$A$2:$CU$4224,FPRE_REG!$B137,0)</f>
        <v>245.85049673448393</v>
      </c>
      <c r="J137" s="120"/>
      <c r="K137" s="120">
        <f>VLOOKUP(CONCATENATE($K$52,"_Qu_",hi!$C$61),fpre_reg_dat!$A$2:$CU$4224,FPRE_REG!$B137,0)</f>
        <v>238.0393672585908</v>
      </c>
      <c r="L137" s="195"/>
      <c r="M137" s="195"/>
      <c r="N137" s="80"/>
      <c r="O137" s="80"/>
      <c r="P137" s="195"/>
      <c r="Q137" s="80"/>
      <c r="R137" s="80"/>
      <c r="S137" s="80"/>
      <c r="T137" s="80"/>
      <c r="U137" s="80"/>
      <c r="V137" s="80"/>
      <c r="X137" s="13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1:105" ht="15" customHeight="1" x14ac:dyDescent="0.2">
      <c r="A138" s="13"/>
      <c r="B138" s="106">
        <f t="shared" si="4"/>
        <v>86</v>
      </c>
      <c r="C138" s="118" t="s">
        <v>4011</v>
      </c>
      <c r="D138" s="119"/>
      <c r="E138" s="115">
        <f>VLOOKUP(CONCATENATE($E$52,"_Qu_",hi!$C$61),fpre_reg_dat!$A$2:$CU$4224,FPRE_REG!$B138,0)</f>
        <v>230.41138724139935</v>
      </c>
      <c r="F138" s="120"/>
      <c r="G138" s="120">
        <f>VLOOKUP(CONCATENATE($G$52,"_Qu_",hi!$C$61),fpre_reg_dat!$A$2:$CU$4224,FPRE_REG!$B138,0)</f>
        <v>238.75472952239193</v>
      </c>
      <c r="H138" s="120"/>
      <c r="I138" s="120">
        <f>VLOOKUP(CONCATENATE($I$52,"_Qu_",hi!$C$61),fpre_reg_dat!$A$2:$CU$4224,FPRE_REG!$B138,0)</f>
        <v>241.52502988607276</v>
      </c>
      <c r="J138" s="120"/>
      <c r="K138" s="120">
        <f>VLOOKUP(CONCATENATE($K$52,"_Qu_",hi!$C$61),fpre_reg_dat!$A$2:$CU$4224,FPRE_REG!$B138,0)</f>
        <v>239.21101295549875</v>
      </c>
      <c r="L138" s="186"/>
      <c r="M138" s="186"/>
      <c r="N138" s="80"/>
      <c r="O138" s="80"/>
      <c r="P138" s="186"/>
      <c r="Q138" s="80"/>
      <c r="R138" s="80"/>
      <c r="S138" s="80"/>
      <c r="T138" s="80"/>
      <c r="U138" s="80"/>
      <c r="V138" s="80"/>
      <c r="X138" s="13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6"/>
      <c r="BW138" s="186"/>
      <c r="BX138" s="186"/>
      <c r="BY138" s="186"/>
      <c r="BZ138" s="186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6"/>
      <c r="CL138" s="186"/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  <c r="CZ138" s="186"/>
    </row>
    <row r="139" spans="1:105" ht="15" customHeight="1" x14ac:dyDescent="0.2">
      <c r="A139" s="13"/>
      <c r="B139" s="106"/>
      <c r="C139" s="118"/>
      <c r="D139" s="119"/>
      <c r="E139" s="120"/>
      <c r="F139" s="120"/>
      <c r="G139" s="120"/>
      <c r="H139" s="120"/>
      <c r="I139" s="120"/>
      <c r="J139" s="120"/>
      <c r="K139" s="120"/>
      <c r="L139" s="167"/>
      <c r="M139" s="167"/>
      <c r="N139" s="80"/>
      <c r="O139" s="80"/>
      <c r="P139" s="167"/>
      <c r="Q139" s="80"/>
      <c r="R139" s="80"/>
      <c r="S139" s="80"/>
      <c r="T139" s="80"/>
      <c r="U139" s="80"/>
      <c r="V139" s="80"/>
      <c r="X139" s="13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</row>
    <row r="140" spans="1:105" ht="15" customHeight="1" x14ac:dyDescent="0.2">
      <c r="A140" s="13"/>
      <c r="B140" s="106"/>
      <c r="C140" s="224" t="str">
        <f>C137&amp;" - "&amp;C138</f>
        <v>2020:1 - 2020:2</v>
      </c>
      <c r="D140" s="224"/>
      <c r="E140" s="114">
        <f>E138/E137-1</f>
        <v>2.1099030949305098E-2</v>
      </c>
      <c r="F140" s="169"/>
      <c r="G140" s="114">
        <f>G138/G137-1</f>
        <v>3.1225935802335902E-2</v>
      </c>
      <c r="H140" s="169"/>
      <c r="I140" s="114">
        <f>I138/I137-1</f>
        <v>-1.7593891026718711E-2</v>
      </c>
      <c r="J140" s="169"/>
      <c r="K140" s="114">
        <f>K138/K137-1</f>
        <v>4.9220669270018114E-3</v>
      </c>
      <c r="L140" s="186"/>
      <c r="M140" s="186"/>
      <c r="N140" s="80"/>
      <c r="O140" s="80"/>
      <c r="P140" s="186"/>
      <c r="Q140" s="80"/>
      <c r="R140" s="80"/>
      <c r="S140" s="80"/>
      <c r="T140" s="80"/>
      <c r="U140" s="80"/>
      <c r="V140" s="80"/>
      <c r="X140" s="13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</row>
    <row r="141" spans="1:105" ht="15" customHeight="1" x14ac:dyDescent="0.2">
      <c r="A141" s="13"/>
      <c r="B141" s="106"/>
      <c r="C141" s="224" t="str">
        <f>C134&amp;" - "&amp;C138</f>
        <v>2019:2 - 2020:2</v>
      </c>
      <c r="D141" s="224"/>
      <c r="E141" s="114">
        <f>E138/E134-1</f>
        <v>3.04756085711817E-2</v>
      </c>
      <c r="F141" s="169"/>
      <c r="G141" s="114">
        <f>G138/G134-1</f>
        <v>4.3785811909164529E-2</v>
      </c>
      <c r="H141" s="169"/>
      <c r="I141" s="114">
        <f>I138/I134-1</f>
        <v>0.1080876220588094</v>
      </c>
      <c r="J141" s="169"/>
      <c r="K141" s="114">
        <f>K138/K134-1</f>
        <v>7.4227128672981202E-2</v>
      </c>
      <c r="L141" s="186"/>
      <c r="M141" s="186"/>
      <c r="N141" s="80"/>
      <c r="O141" s="80"/>
      <c r="P141" s="186"/>
      <c r="Q141" s="80"/>
      <c r="R141" s="80"/>
      <c r="S141" s="80"/>
      <c r="T141" s="80"/>
      <c r="U141" s="80"/>
      <c r="V141" s="80"/>
      <c r="X141" s="13"/>
      <c r="Y141" s="186"/>
      <c r="Z141" s="186"/>
      <c r="AA141" s="186"/>
      <c r="AB141" s="186"/>
      <c r="AC141" s="186"/>
      <c r="AD141" s="186"/>
      <c r="AE141" s="186"/>
      <c r="AF141" s="186"/>
      <c r="AG141" s="186"/>
      <c r="AH141" s="186"/>
      <c r="AI141" s="186"/>
      <c r="AJ141" s="186"/>
      <c r="AK141" s="186"/>
      <c r="AL141" s="186"/>
      <c r="AM141" s="186"/>
      <c r="AN141" s="186"/>
      <c r="AO141" s="186"/>
      <c r="AP141" s="186"/>
      <c r="AQ141" s="186"/>
      <c r="AR141" s="186"/>
      <c r="AS141" s="186"/>
      <c r="AT141" s="186"/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6"/>
      <c r="BW141" s="186"/>
      <c r="BX141" s="186"/>
      <c r="BY141" s="186"/>
      <c r="BZ141" s="186"/>
      <c r="CA141" s="186"/>
      <c r="CB141" s="186"/>
      <c r="CC141" s="186"/>
      <c r="CD141" s="186"/>
      <c r="CE141" s="186"/>
      <c r="CF141" s="186"/>
      <c r="CG141" s="186"/>
      <c r="CH141" s="186"/>
      <c r="CI141" s="186"/>
      <c r="CJ141" s="186"/>
      <c r="CK141" s="186"/>
      <c r="CL141" s="186"/>
      <c r="CM141" s="186"/>
      <c r="CN141" s="186"/>
      <c r="CO141" s="186"/>
      <c r="CP141" s="186"/>
      <c r="CQ141" s="186"/>
      <c r="CR141" s="186"/>
      <c r="CS141" s="186"/>
      <c r="CT141" s="186"/>
      <c r="CU141" s="186"/>
      <c r="CV141" s="186"/>
      <c r="CW141" s="186"/>
      <c r="CX141" s="186"/>
      <c r="CY141" s="186"/>
      <c r="CZ141" s="186"/>
    </row>
    <row r="142" spans="1:105" ht="4.5" customHeight="1" x14ac:dyDescent="0.2">
      <c r="A142" s="13"/>
      <c r="B142" s="87"/>
      <c r="C142" s="91"/>
      <c r="D142" s="91"/>
      <c r="E142" s="92"/>
      <c r="F142" s="89"/>
      <c r="G142" s="92"/>
      <c r="H142" s="89"/>
      <c r="I142" s="92"/>
      <c r="J142" s="92"/>
      <c r="K142" s="92"/>
      <c r="L142" s="22"/>
      <c r="M142" s="91"/>
      <c r="N142" s="91"/>
      <c r="O142" s="92"/>
      <c r="P142" s="89"/>
      <c r="Q142" s="92"/>
      <c r="R142" s="89"/>
      <c r="S142" s="92"/>
      <c r="T142" s="92"/>
      <c r="U142" s="92"/>
      <c r="V142" s="186"/>
      <c r="X142" s="13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  <c r="DA142" s="186"/>
    </row>
    <row r="143" spans="1:105" x14ac:dyDescent="0.2">
      <c r="A143" s="13"/>
      <c r="B143" s="106"/>
      <c r="C143" s="231" t="str">
        <f>te!A11</f>
        <v>Quelle: Transaktionspreisindizes Fahrländer Partner.</v>
      </c>
      <c r="D143" s="231"/>
      <c r="E143" s="231"/>
      <c r="F143" s="231"/>
      <c r="G143" s="231"/>
      <c r="H143" s="231"/>
      <c r="I143" s="231"/>
      <c r="J143" s="231"/>
      <c r="K143" s="231"/>
      <c r="L143" s="10"/>
      <c r="M143" s="10"/>
      <c r="N143" s="80"/>
      <c r="O143" s="80"/>
      <c r="P143" s="10"/>
      <c r="Q143" s="80"/>
      <c r="R143" s="80"/>
      <c r="S143" s="80"/>
      <c r="T143" s="80"/>
      <c r="U143" s="80"/>
      <c r="V143" s="80"/>
      <c r="X143" s="13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</row>
    <row r="144" spans="1:105" x14ac:dyDescent="0.2">
      <c r="A144" s="13"/>
      <c r="B144" s="10"/>
      <c r="C144" s="186"/>
      <c r="D144" s="186"/>
      <c r="E144" s="186"/>
      <c r="F144" s="186"/>
      <c r="G144" s="186"/>
      <c r="H144" s="186"/>
      <c r="I144" s="186"/>
      <c r="J144" s="186"/>
      <c r="K144" s="186"/>
      <c r="L144" s="10"/>
      <c r="M144" s="10"/>
      <c r="N144" s="80"/>
      <c r="O144" s="80"/>
      <c r="P144" s="10"/>
      <c r="Q144" s="80"/>
      <c r="R144" s="80"/>
      <c r="S144" s="80"/>
      <c r="T144" s="80"/>
      <c r="U144" s="80"/>
      <c r="V144" s="80"/>
      <c r="X144" s="13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</row>
    <row r="145" spans="1:104" ht="30" customHeight="1" x14ac:dyDescent="0.2">
      <c r="A145" s="13"/>
      <c r="B145" s="10"/>
      <c r="C145" s="219"/>
      <c r="D145" s="219"/>
      <c r="E145" s="219"/>
      <c r="F145" s="219"/>
      <c r="G145" s="219"/>
      <c r="H145" s="219"/>
      <c r="I145" s="219"/>
      <c r="J145" s="219"/>
      <c r="K145" s="219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X145" s="13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</row>
    <row r="146" spans="1:104" ht="4.5" customHeight="1" x14ac:dyDescent="0.2">
      <c r="A146" s="13"/>
      <c r="B146" s="10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0"/>
      <c r="X146" s="13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</row>
    <row r="147" spans="1:104" ht="9.9499999999999993" customHeight="1" x14ac:dyDescent="0.2">
      <c r="A147" s="13"/>
      <c r="B147" s="11"/>
      <c r="C147" s="208" t="s">
        <v>56</v>
      </c>
      <c r="D147" s="208"/>
      <c r="E147" s="208"/>
      <c r="F147" s="208" t="str">
        <f>te!A12</f>
        <v>Transaktionspreis- und Baulandindizes für Wohneigentum</v>
      </c>
      <c r="G147" s="208"/>
      <c r="H147" s="208"/>
      <c r="I147" s="208"/>
      <c r="J147" s="208"/>
      <c r="K147" s="208"/>
      <c r="L147" s="208"/>
      <c r="M147" s="10"/>
      <c r="N147" s="10"/>
      <c r="O147" s="10"/>
      <c r="P147" s="10"/>
      <c r="Q147" s="10"/>
      <c r="R147" s="10"/>
      <c r="S147" s="10"/>
      <c r="T147" s="10"/>
      <c r="U147" s="148" t="str">
        <f>hi!$G$5</f>
        <v>2. Quartal 2020</v>
      </c>
      <c r="V147" s="10"/>
      <c r="X147" s="13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</row>
    <row r="148" spans="1:104" s="11" customFormat="1" ht="9.9499999999999993" customHeight="1" x14ac:dyDescent="0.2">
      <c r="A148" s="84"/>
      <c r="C148" s="208" t="s">
        <v>0</v>
      </c>
      <c r="D148" s="208"/>
      <c r="E148" s="208"/>
      <c r="W148" s="84"/>
      <c r="X148" s="13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</row>
    <row r="149" spans="1:104" s="10" customFormat="1" ht="8.1" customHeight="1" x14ac:dyDescent="0.2">
      <c r="A149" s="13"/>
      <c r="W149" s="13"/>
      <c r="X149" s="13"/>
    </row>
    <row r="150" spans="1:10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10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10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10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10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10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10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10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10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10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10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104" s="10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104" s="10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104" s="10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104" s="10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104" s="10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104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X198" s="13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</row>
    <row r="199" spans="1:104" x14ac:dyDescent="0.2">
      <c r="A199" s="1"/>
      <c r="B199" s="230"/>
      <c r="C199" s="230"/>
      <c r="D199" s="230"/>
      <c r="E199" s="230"/>
      <c r="F199" s="230"/>
      <c r="G199" s="230"/>
      <c r="H199" s="230"/>
      <c r="I199" s="230"/>
      <c r="J199" s="230"/>
      <c r="K199" s="1"/>
      <c r="L199" s="1"/>
      <c r="M199" s="1"/>
      <c r="N199" s="1"/>
      <c r="O199" s="1"/>
      <c r="P199" s="1"/>
      <c r="Q199" s="1"/>
      <c r="R199" s="1"/>
    </row>
  </sheetData>
  <sheetProtection sheet="1" scenarios="1"/>
  <mergeCells count="42">
    <mergeCell ref="M95:U95"/>
    <mergeCell ref="J56:K56"/>
    <mergeCell ref="N56:O56"/>
    <mergeCell ref="P56:Q56"/>
    <mergeCell ref="R56:S56"/>
    <mergeCell ref="T56:U56"/>
    <mergeCell ref="M53:U53"/>
    <mergeCell ref="C54:K54"/>
    <mergeCell ref="M54:U54"/>
    <mergeCell ref="E55:I55"/>
    <mergeCell ref="O55:S55"/>
    <mergeCell ref="M41:U41"/>
    <mergeCell ref="C41:K41"/>
    <mergeCell ref="M42:U42"/>
    <mergeCell ref="C39:D39"/>
    <mergeCell ref="E36:I36"/>
    <mergeCell ref="O36:S36"/>
    <mergeCell ref="C38:D38"/>
    <mergeCell ref="M38:N38"/>
    <mergeCell ref="M39:N39"/>
    <mergeCell ref="C11:K11"/>
    <mergeCell ref="M11:U11"/>
    <mergeCell ref="C13:K13"/>
    <mergeCell ref="M13:U13"/>
    <mergeCell ref="C33:H33"/>
    <mergeCell ref="M33:R33"/>
    <mergeCell ref="F45:K45"/>
    <mergeCell ref="F147:L147"/>
    <mergeCell ref="B199:J199"/>
    <mergeCell ref="C143:K143"/>
    <mergeCell ref="C43:K43"/>
    <mergeCell ref="C53:K53"/>
    <mergeCell ref="D56:E56"/>
    <mergeCell ref="F56:G56"/>
    <mergeCell ref="H56:I56"/>
    <mergeCell ref="C45:E45"/>
    <mergeCell ref="C46:E46"/>
    <mergeCell ref="C145:K145"/>
    <mergeCell ref="C147:E147"/>
    <mergeCell ref="C148:E148"/>
    <mergeCell ref="C140:D140"/>
    <mergeCell ref="C141:D141"/>
  </mergeCells>
  <conditionalFormatting sqref="E38:K40">
    <cfRule type="expression" dxfId="737" priority="163" stopIfTrue="1">
      <formula>#N/A</formula>
    </cfRule>
  </conditionalFormatting>
  <conditionalFormatting sqref="E38:K40">
    <cfRule type="containsErrors" dxfId="736" priority="162">
      <formula>ISERROR(E38)</formula>
    </cfRule>
  </conditionalFormatting>
  <conditionalFormatting sqref="E38:K40">
    <cfRule type="expression" dxfId="735" priority="161" stopIfTrue="1">
      <formula>#N/A</formula>
    </cfRule>
  </conditionalFormatting>
  <conditionalFormatting sqref="E38:K40">
    <cfRule type="containsErrors" dxfId="734" priority="160">
      <formula>ISERROR(E38)</formula>
    </cfRule>
  </conditionalFormatting>
  <conditionalFormatting sqref="O40:U40">
    <cfRule type="expression" dxfId="733" priority="159" stopIfTrue="1">
      <formula>#N/A</formula>
    </cfRule>
  </conditionalFormatting>
  <conditionalFormatting sqref="O40:U40">
    <cfRule type="containsErrors" dxfId="732" priority="158">
      <formula>ISERROR(O40)</formula>
    </cfRule>
  </conditionalFormatting>
  <conditionalFormatting sqref="O40:U40">
    <cfRule type="expression" dxfId="731" priority="157" stopIfTrue="1">
      <formula>#N/A</formula>
    </cfRule>
  </conditionalFormatting>
  <conditionalFormatting sqref="O40:U40">
    <cfRule type="containsErrors" dxfId="730" priority="156">
      <formula>ISERROR(O40)</formula>
    </cfRule>
  </conditionalFormatting>
  <conditionalFormatting sqref="O38:U39">
    <cfRule type="expression" dxfId="729" priority="155" stopIfTrue="1">
      <formula>#N/A</formula>
    </cfRule>
  </conditionalFormatting>
  <conditionalFormatting sqref="O38:U39">
    <cfRule type="containsErrors" dxfId="728" priority="154">
      <formula>ISERROR(O38)</formula>
    </cfRule>
  </conditionalFormatting>
  <conditionalFormatting sqref="O38:U39">
    <cfRule type="expression" dxfId="727" priority="153" stopIfTrue="1">
      <formula>#N/A</formula>
    </cfRule>
  </conditionalFormatting>
  <conditionalFormatting sqref="O38:U39">
    <cfRule type="containsErrors" dxfId="726" priority="152">
      <formula>ISERROR(O38)</formula>
    </cfRule>
  </conditionalFormatting>
  <conditionalFormatting sqref="E37:K37">
    <cfRule type="expression" dxfId="725" priority="119" stopIfTrue="1">
      <formula>#N/A</formula>
    </cfRule>
  </conditionalFormatting>
  <conditionalFormatting sqref="E37:K37">
    <cfRule type="containsErrors" dxfId="724" priority="118">
      <formula>ISERROR(E37)</formula>
    </cfRule>
  </conditionalFormatting>
  <conditionalFormatting sqref="E37:K37">
    <cfRule type="expression" dxfId="723" priority="117" stopIfTrue="1">
      <formula>#N/A</formula>
    </cfRule>
  </conditionalFormatting>
  <conditionalFormatting sqref="E37:K37">
    <cfRule type="containsErrors" dxfId="722" priority="116">
      <formula>ISERROR(E37)</formula>
    </cfRule>
  </conditionalFormatting>
  <conditionalFormatting sqref="N172">
    <cfRule type="expression" priority="115">
      <formula>"istzahl($D$10)"</formula>
    </cfRule>
  </conditionalFormatting>
  <conditionalFormatting sqref="E57:E138">
    <cfRule type="expression" dxfId="721" priority="114" stopIfTrue="1">
      <formula>#N/A</formula>
    </cfRule>
  </conditionalFormatting>
  <conditionalFormatting sqref="E57:E138">
    <cfRule type="containsErrors" dxfId="720" priority="113">
      <formula>ISERROR(E57)</formula>
    </cfRule>
  </conditionalFormatting>
  <conditionalFormatting sqref="E57:E138">
    <cfRule type="expression" dxfId="719" priority="112" stopIfTrue="1">
      <formula>#N/A</formula>
    </cfRule>
  </conditionalFormatting>
  <conditionalFormatting sqref="E57:E138">
    <cfRule type="containsErrors" dxfId="718" priority="111">
      <formula>ISERROR(E57)</formula>
    </cfRule>
  </conditionalFormatting>
  <conditionalFormatting sqref="O58:O91">
    <cfRule type="expression" dxfId="717" priority="110" stopIfTrue="1">
      <formula>#N/A</formula>
    </cfRule>
  </conditionalFormatting>
  <conditionalFormatting sqref="O58:O91">
    <cfRule type="containsErrors" dxfId="716" priority="109">
      <formula>ISERROR(O58)</formula>
    </cfRule>
  </conditionalFormatting>
  <conditionalFormatting sqref="O58:O91">
    <cfRule type="expression" dxfId="715" priority="108" stopIfTrue="1">
      <formula>#N/A</formula>
    </cfRule>
  </conditionalFormatting>
  <conditionalFormatting sqref="O58:O91">
    <cfRule type="containsErrors" dxfId="714" priority="107">
      <formula>ISERROR(O58)</formula>
    </cfRule>
  </conditionalFormatting>
  <conditionalFormatting sqref="O57">
    <cfRule type="expression" dxfId="713" priority="106" stopIfTrue="1">
      <formula>#N/A</formula>
    </cfRule>
  </conditionalFormatting>
  <conditionalFormatting sqref="O57">
    <cfRule type="containsErrors" dxfId="712" priority="105">
      <formula>ISERROR(O57)</formula>
    </cfRule>
  </conditionalFormatting>
  <conditionalFormatting sqref="O57">
    <cfRule type="expression" dxfId="711" priority="104" stopIfTrue="1">
      <formula>#N/A</formula>
    </cfRule>
  </conditionalFormatting>
  <conditionalFormatting sqref="O57">
    <cfRule type="containsErrors" dxfId="710" priority="103">
      <formula>ISERROR(O57)</formula>
    </cfRule>
  </conditionalFormatting>
  <conditionalFormatting sqref="E142:K142">
    <cfRule type="expression" dxfId="709" priority="102" stopIfTrue="1">
      <formula>#N/A</formula>
    </cfRule>
  </conditionalFormatting>
  <conditionalFormatting sqref="E142:K142">
    <cfRule type="containsErrors" dxfId="708" priority="101">
      <formula>ISERROR(E142)</formula>
    </cfRule>
  </conditionalFormatting>
  <conditionalFormatting sqref="E142:K142">
    <cfRule type="expression" dxfId="707" priority="100" stopIfTrue="1">
      <formula>#N/A</formula>
    </cfRule>
  </conditionalFormatting>
  <conditionalFormatting sqref="E142:K142">
    <cfRule type="containsErrors" dxfId="706" priority="99">
      <formula>ISERROR(E142)</formula>
    </cfRule>
  </conditionalFormatting>
  <conditionalFormatting sqref="O142:U142">
    <cfRule type="expression" dxfId="705" priority="98" stopIfTrue="1">
      <formula>#N/A</formula>
    </cfRule>
  </conditionalFormatting>
  <conditionalFormatting sqref="O142:U142">
    <cfRule type="containsErrors" dxfId="704" priority="97">
      <formula>ISERROR(O142)</formula>
    </cfRule>
  </conditionalFormatting>
  <conditionalFormatting sqref="O142:U142">
    <cfRule type="expression" dxfId="703" priority="96" stopIfTrue="1">
      <formula>#N/A</formula>
    </cfRule>
  </conditionalFormatting>
  <conditionalFormatting sqref="O142:U142">
    <cfRule type="containsErrors" dxfId="702" priority="95">
      <formula>ISERROR(O142)</formula>
    </cfRule>
  </conditionalFormatting>
  <conditionalFormatting sqref="E140:E141">
    <cfRule type="expression" dxfId="701" priority="94" stopIfTrue="1">
      <formula>#N/A</formula>
    </cfRule>
  </conditionalFormatting>
  <conditionalFormatting sqref="E140:E141">
    <cfRule type="containsErrors" dxfId="700" priority="93">
      <formula>ISERROR(E140)</formula>
    </cfRule>
  </conditionalFormatting>
  <conditionalFormatting sqref="E140:E141">
    <cfRule type="expression" dxfId="699" priority="92" stopIfTrue="1">
      <formula>#N/A</formula>
    </cfRule>
  </conditionalFormatting>
  <conditionalFormatting sqref="E140:E141">
    <cfRule type="containsErrors" dxfId="698" priority="91">
      <formula>ISERROR(E140)</formula>
    </cfRule>
  </conditionalFormatting>
  <conditionalFormatting sqref="E36 J36:K36">
    <cfRule type="expression" dxfId="671" priority="56" stopIfTrue="1">
      <formula>#N/A</formula>
    </cfRule>
  </conditionalFormatting>
  <conditionalFormatting sqref="E36 J36:K36">
    <cfRule type="containsErrors" dxfId="670" priority="55">
      <formula>ISERROR(E36)</formula>
    </cfRule>
  </conditionalFormatting>
  <conditionalFormatting sqref="E36 J36:K36">
    <cfRule type="expression" dxfId="669" priority="54" stopIfTrue="1">
      <formula>#N/A</formula>
    </cfRule>
  </conditionalFormatting>
  <conditionalFormatting sqref="E36 J36:K36">
    <cfRule type="containsErrors" dxfId="668" priority="53">
      <formula>ISERROR(E36)</formula>
    </cfRule>
  </conditionalFormatting>
  <conditionalFormatting sqref="O36 T36:U36">
    <cfRule type="expression" dxfId="667" priority="52" stopIfTrue="1">
      <formula>#N/A</formula>
    </cfRule>
  </conditionalFormatting>
  <conditionalFormatting sqref="O36 T36:U36">
    <cfRule type="containsErrors" dxfId="666" priority="51">
      <formula>ISERROR(O36)</formula>
    </cfRule>
  </conditionalFormatting>
  <conditionalFormatting sqref="O36 T36:U36">
    <cfRule type="expression" dxfId="665" priority="50" stopIfTrue="1">
      <formula>#N/A</formula>
    </cfRule>
  </conditionalFormatting>
  <conditionalFormatting sqref="O36 T36:U36">
    <cfRule type="containsErrors" dxfId="664" priority="49">
      <formula>ISERROR(O36)</formula>
    </cfRule>
  </conditionalFormatting>
  <conditionalFormatting sqref="E55 J55:K55">
    <cfRule type="expression" dxfId="663" priority="48" stopIfTrue="1">
      <formula>#N/A</formula>
    </cfRule>
  </conditionalFormatting>
  <conditionalFormatting sqref="E55 J55:K55">
    <cfRule type="containsErrors" dxfId="662" priority="47">
      <formula>ISERROR(E55)</formula>
    </cfRule>
  </conditionalFormatting>
  <conditionalFormatting sqref="E55 J55:K55">
    <cfRule type="expression" dxfId="661" priority="46" stopIfTrue="1">
      <formula>#N/A</formula>
    </cfRule>
  </conditionalFormatting>
  <conditionalFormatting sqref="E55 J55:K55">
    <cfRule type="containsErrors" dxfId="660" priority="45">
      <formula>ISERROR(E55)</formula>
    </cfRule>
  </conditionalFormatting>
  <conditionalFormatting sqref="O55 T55:U55">
    <cfRule type="expression" dxfId="659" priority="44" stopIfTrue="1">
      <formula>#N/A</formula>
    </cfRule>
  </conditionalFormatting>
  <conditionalFormatting sqref="O55 T55:U55">
    <cfRule type="containsErrors" dxfId="658" priority="43">
      <formula>ISERROR(O55)</formula>
    </cfRule>
  </conditionalFormatting>
  <conditionalFormatting sqref="O55 T55:U55">
    <cfRule type="expression" dxfId="657" priority="42" stopIfTrue="1">
      <formula>#N/A</formula>
    </cfRule>
  </conditionalFormatting>
  <conditionalFormatting sqref="O55 T55:U55">
    <cfRule type="containsErrors" dxfId="656" priority="41">
      <formula>ISERROR(O55)</formula>
    </cfRule>
  </conditionalFormatting>
  <conditionalFormatting sqref="C140:D140">
    <cfRule type="containsErrors" dxfId="655" priority="40">
      <formula>ISERROR(C140)</formula>
    </cfRule>
  </conditionalFormatting>
  <conditionalFormatting sqref="C141:D141">
    <cfRule type="containsErrors" dxfId="654" priority="39">
      <formula>ISERROR(C141)</formula>
    </cfRule>
  </conditionalFormatting>
  <conditionalFormatting sqref="G140:G141">
    <cfRule type="expression" dxfId="653" priority="38" stopIfTrue="1">
      <formula>#N/A</formula>
    </cfRule>
  </conditionalFormatting>
  <conditionalFormatting sqref="G140:G141">
    <cfRule type="containsErrors" dxfId="652" priority="37">
      <formula>ISERROR(G140)</formula>
    </cfRule>
  </conditionalFormatting>
  <conditionalFormatting sqref="G140:G141">
    <cfRule type="expression" dxfId="651" priority="36" stopIfTrue="1">
      <formula>#N/A</formula>
    </cfRule>
  </conditionalFormatting>
  <conditionalFormatting sqref="G140:G141">
    <cfRule type="containsErrors" dxfId="650" priority="35">
      <formula>ISERROR(G140)</formula>
    </cfRule>
  </conditionalFormatting>
  <conditionalFormatting sqref="I140:I141">
    <cfRule type="expression" dxfId="649" priority="34" stopIfTrue="1">
      <formula>#N/A</formula>
    </cfRule>
  </conditionalFormatting>
  <conditionalFormatting sqref="I140:I141">
    <cfRule type="containsErrors" dxfId="648" priority="33">
      <formula>ISERROR(I140)</formula>
    </cfRule>
  </conditionalFormatting>
  <conditionalFormatting sqref="I140:I141">
    <cfRule type="expression" dxfId="647" priority="32" stopIfTrue="1">
      <formula>#N/A</formula>
    </cfRule>
  </conditionalFormatting>
  <conditionalFormatting sqref="I140:I141">
    <cfRule type="containsErrors" dxfId="646" priority="31">
      <formula>ISERROR(I140)</formula>
    </cfRule>
  </conditionalFormatting>
  <conditionalFormatting sqref="K140:K141">
    <cfRule type="expression" dxfId="645" priority="30" stopIfTrue="1">
      <formula>#N/A</formula>
    </cfRule>
  </conditionalFormatting>
  <conditionalFormatting sqref="K140:K141">
    <cfRule type="containsErrors" dxfId="644" priority="29">
      <formula>ISERROR(K140)</formula>
    </cfRule>
  </conditionalFormatting>
  <conditionalFormatting sqref="K140:K141">
    <cfRule type="expression" dxfId="643" priority="28" stopIfTrue="1">
      <formula>#N/A</formula>
    </cfRule>
  </conditionalFormatting>
  <conditionalFormatting sqref="K140:K141">
    <cfRule type="containsErrors" dxfId="642" priority="27">
      <formula>ISERROR(K140)</formula>
    </cfRule>
  </conditionalFormatting>
  <conditionalFormatting sqref="M93:N93">
    <cfRule type="containsErrors" dxfId="75" priority="26">
      <formula>ISERROR(M93)</formula>
    </cfRule>
  </conditionalFormatting>
  <conditionalFormatting sqref="M94:N94">
    <cfRule type="containsErrors" dxfId="74" priority="25">
      <formula>ISERROR(M94)</formula>
    </cfRule>
  </conditionalFormatting>
  <conditionalFormatting sqref="O93">
    <cfRule type="expression" dxfId="73" priority="24" stopIfTrue="1">
      <formula>#N/A</formula>
    </cfRule>
  </conditionalFormatting>
  <conditionalFormatting sqref="O93">
    <cfRule type="containsErrors" dxfId="72" priority="23">
      <formula>ISERROR(O93)</formula>
    </cfRule>
  </conditionalFormatting>
  <conditionalFormatting sqref="O93">
    <cfRule type="containsErrors" dxfId="71" priority="22">
      <formula>ISERROR(O93)</formula>
    </cfRule>
  </conditionalFormatting>
  <conditionalFormatting sqref="O94">
    <cfRule type="expression" dxfId="70" priority="21" stopIfTrue="1">
      <formula>#N/A</formula>
    </cfRule>
  </conditionalFormatting>
  <conditionalFormatting sqref="O94">
    <cfRule type="containsErrors" dxfId="69" priority="20">
      <formula>ISERROR(O94)</formula>
    </cfRule>
  </conditionalFormatting>
  <conditionalFormatting sqref="O94">
    <cfRule type="containsErrors" dxfId="68" priority="19">
      <formula>ISERROR(O94)</formula>
    </cfRule>
  </conditionalFormatting>
  <conditionalFormatting sqref="Q93">
    <cfRule type="expression" dxfId="67" priority="18" stopIfTrue="1">
      <formula>#N/A</formula>
    </cfRule>
  </conditionalFormatting>
  <conditionalFormatting sqref="Q93">
    <cfRule type="containsErrors" dxfId="66" priority="17">
      <formula>ISERROR(Q93)</formula>
    </cfRule>
  </conditionalFormatting>
  <conditionalFormatting sqref="Q93">
    <cfRule type="containsErrors" dxfId="65" priority="16">
      <formula>ISERROR(Q93)</formula>
    </cfRule>
  </conditionalFormatting>
  <conditionalFormatting sqref="S93">
    <cfRule type="expression" dxfId="64" priority="15" stopIfTrue="1">
      <formula>#N/A</formula>
    </cfRule>
  </conditionalFormatting>
  <conditionalFormatting sqref="S93">
    <cfRule type="containsErrors" dxfId="63" priority="14">
      <formula>ISERROR(S93)</formula>
    </cfRule>
  </conditionalFormatting>
  <conditionalFormatting sqref="S93">
    <cfRule type="containsErrors" dxfId="62" priority="13">
      <formula>ISERROR(S93)</formula>
    </cfRule>
  </conditionalFormatting>
  <conditionalFormatting sqref="U93">
    <cfRule type="expression" dxfId="61" priority="12" stopIfTrue="1">
      <formula>#N/A</formula>
    </cfRule>
  </conditionalFormatting>
  <conditionalFormatting sqref="U93">
    <cfRule type="containsErrors" dxfId="60" priority="11">
      <formula>ISERROR(U93)</formula>
    </cfRule>
  </conditionalFormatting>
  <conditionalFormatting sqref="U93">
    <cfRule type="containsErrors" dxfId="59" priority="10">
      <formula>ISERROR(U93)</formula>
    </cfRule>
  </conditionalFormatting>
  <conditionalFormatting sqref="Q94">
    <cfRule type="expression" dxfId="58" priority="9" stopIfTrue="1">
      <formula>#N/A</formula>
    </cfRule>
  </conditionalFormatting>
  <conditionalFormatting sqref="Q94">
    <cfRule type="containsErrors" dxfId="57" priority="8">
      <formula>ISERROR(Q94)</formula>
    </cfRule>
  </conditionalFormatting>
  <conditionalFormatting sqref="Q94">
    <cfRule type="containsErrors" dxfId="56" priority="7">
      <formula>ISERROR(Q94)</formula>
    </cfRule>
  </conditionalFormatting>
  <conditionalFormatting sqref="S94">
    <cfRule type="expression" dxfId="55" priority="6" stopIfTrue="1">
      <formula>#N/A</formula>
    </cfRule>
  </conditionalFormatting>
  <conditionalFormatting sqref="S94">
    <cfRule type="containsErrors" dxfId="54" priority="5">
      <formula>ISERROR(S94)</formula>
    </cfRule>
  </conditionalFormatting>
  <conditionalFormatting sqref="S94">
    <cfRule type="containsErrors" dxfId="53" priority="4">
      <formula>ISERROR(S94)</formula>
    </cfRule>
  </conditionalFormatting>
  <conditionalFormatting sqref="U94">
    <cfRule type="expression" dxfId="52" priority="3" stopIfTrue="1">
      <formula>#N/A</formula>
    </cfRule>
  </conditionalFormatting>
  <conditionalFormatting sqref="U94">
    <cfRule type="containsErrors" dxfId="51" priority="2">
      <formula>ISERROR(U94)</formula>
    </cfRule>
  </conditionalFormatting>
  <conditionalFormatting sqref="U94">
    <cfRule type="containsErrors" dxfId="50" priority="1">
      <formula>ISERROR(U94)</formula>
    </cfRule>
  </conditionalFormatting>
  <pageMargins left="1.5748031496062993" right="0.70866141732283472" top="0.47244094488188981" bottom="0.47244094488188981" header="0" footer="0.51181102362204722"/>
  <pageSetup paperSize="9" scale="71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198"/>
  <sheetViews>
    <sheetView workbookViewId="0">
      <selection activeCell="E34" sqref="E34"/>
    </sheetView>
  </sheetViews>
  <sheetFormatPr baseColWidth="10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0" customFormat="1" ht="5.0999999999999996" customHeight="1" x14ac:dyDescent="0.2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105" ht="5.0999999999999996" customHeight="1" x14ac:dyDescent="0.2">
      <c r="A2" s="13"/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4">
      <c r="A3" s="13"/>
      <c r="B3" s="12"/>
      <c r="C3" s="10"/>
      <c r="D3" s="10"/>
      <c r="E3" s="11"/>
      <c r="F3" s="108" t="str">
        <f>te!A12</f>
        <v>Transaktionspreis- und Baulandindizes für Wohneigentum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4">
      <c r="A4" s="13"/>
      <c r="B4" s="12"/>
      <c r="C4" s="10"/>
      <c r="D4" s="10"/>
      <c r="E4" s="11"/>
      <c r="F4" s="108" t="str">
        <f>hi!D76&amp;", "&amp;hi!$G$5</f>
        <v>Kanton Zürich, 2. Quartal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">
      <c r="A5" s="13"/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5" customHeight="1" x14ac:dyDescent="0.2">
      <c r="A6" s="13"/>
      <c r="B6" s="12"/>
      <c r="C6" s="10"/>
      <c r="D6" s="10"/>
      <c r="E6" s="129"/>
      <c r="F6" s="129" t="str">
        <f>te!A53</f>
        <v>Index:</v>
      </c>
      <c r="G6" s="129"/>
      <c r="H6" s="129"/>
      <c r="I6" s="129"/>
      <c r="J6" s="129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5" customHeight="1" x14ac:dyDescent="0.2">
      <c r="A7" s="13"/>
      <c r="B7" s="12"/>
      <c r="C7" s="10"/>
      <c r="D7" s="10"/>
      <c r="E7" s="129"/>
      <c r="F7" s="129" t="str">
        <f>te!A23</f>
        <v>Kanton:</v>
      </c>
      <c r="G7" s="129"/>
      <c r="H7" s="129"/>
      <c r="I7" s="129"/>
      <c r="J7" s="131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.95" customHeight="1" x14ac:dyDescent="0.2">
      <c r="A8" s="13"/>
      <c r="B8" s="12"/>
      <c r="C8" s="81"/>
      <c r="D8" s="81"/>
      <c r="E8" s="131"/>
      <c r="F8" s="10"/>
      <c r="G8" s="10"/>
      <c r="H8" s="10"/>
      <c r="I8" s="10"/>
      <c r="J8" s="10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5.95" customHeight="1" x14ac:dyDescent="0.2">
      <c r="A9" s="13"/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">
      <c r="A10" s="13"/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09" t="str">
        <f>CONCATENATE(te!A97," ",hi!D76," ",te!A100)</f>
        <v>Indexreihen Kanton Zürich (1. Quartal 2000 = 100)</v>
      </c>
      <c r="D11" s="209"/>
      <c r="E11" s="209"/>
      <c r="F11" s="209"/>
      <c r="G11" s="209"/>
      <c r="H11" s="209"/>
      <c r="I11" s="209"/>
      <c r="J11" s="209"/>
      <c r="K11" s="209"/>
      <c r="L11" s="90"/>
      <c r="M11" s="209" t="str">
        <f>N53</f>
        <v>Indexreihen Kanton Zürich (Jahresmittel 1985 = 100)</v>
      </c>
      <c r="N11" s="209"/>
      <c r="O11" s="209"/>
      <c r="P11" s="209"/>
      <c r="Q11" s="209"/>
      <c r="R11" s="209"/>
      <c r="S11" s="209"/>
      <c r="T11" s="209"/>
      <c r="U11" s="209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51"/>
      <c r="D12" s="151"/>
      <c r="E12" s="151"/>
      <c r="F12" s="151"/>
      <c r="G12" s="151"/>
      <c r="H12" s="151"/>
      <c r="I12" s="151"/>
      <c r="J12" s="151"/>
      <c r="K12" s="151"/>
      <c r="L12" s="90"/>
      <c r="M12" s="151"/>
      <c r="N12" s="151"/>
      <c r="O12" s="151"/>
      <c r="P12" s="151"/>
      <c r="Q12" s="151"/>
      <c r="R12" s="151"/>
      <c r="S12" s="151"/>
      <c r="T12" s="151"/>
      <c r="U12" s="151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10" t="str">
        <f>VLOOKUP(hi!C33,hi!A34:B38,2,FALSE)</f>
        <v>Eigentumswohnungen EWG</v>
      </c>
      <c r="D13" s="210"/>
      <c r="E13" s="210"/>
      <c r="F13" s="210"/>
      <c r="G13" s="210"/>
      <c r="H13" s="210"/>
      <c r="I13" s="210"/>
      <c r="J13" s="210"/>
      <c r="K13" s="210"/>
      <c r="L13" s="90"/>
      <c r="M13" s="210" t="str">
        <f>C13</f>
        <v>Eigentumswohnungen EWG</v>
      </c>
      <c r="N13" s="210"/>
      <c r="O13" s="210"/>
      <c r="P13" s="210"/>
      <c r="Q13" s="210"/>
      <c r="R13" s="210"/>
      <c r="S13" s="210"/>
      <c r="T13" s="210"/>
      <c r="U13" s="210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12" t="str">
        <f>te!$A$11</f>
        <v>Quelle: Transaktionspreisindizes Fahrländer Partner.</v>
      </c>
      <c r="D33" s="212"/>
      <c r="E33" s="212"/>
      <c r="F33" s="212"/>
      <c r="G33" s="212"/>
      <c r="H33" s="212"/>
      <c r="I33" s="10"/>
      <c r="J33" s="10"/>
      <c r="K33" s="10"/>
      <c r="L33" s="11"/>
      <c r="M33" s="212" t="str">
        <f>te!$A$11</f>
        <v>Quelle: Transaktionspreisindizes Fahrländer Partner.</v>
      </c>
      <c r="N33" s="212"/>
      <c r="O33" s="212"/>
      <c r="P33" s="212"/>
      <c r="Q33" s="212"/>
      <c r="R33" s="212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24.95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15" x14ac:dyDescent="0.2">
      <c r="A35" s="13"/>
      <c r="B35" s="12"/>
      <c r="C35" s="11" t="str">
        <f>te!A138</f>
        <v>Veränderungsraten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X35" s="13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</row>
    <row r="36" spans="1:105" ht="15" customHeight="1" x14ac:dyDescent="0.2">
      <c r="A36" s="13"/>
      <c r="B36" s="87"/>
      <c r="C36" s="111"/>
      <c r="D36" s="112"/>
      <c r="E36" s="223" t="str">
        <f>IF(hi!$C$33=3,"",te!$A$63)</f>
        <v>Marktsegment</v>
      </c>
      <c r="F36" s="223"/>
      <c r="G36" s="223"/>
      <c r="H36" s="223"/>
      <c r="I36" s="223"/>
      <c r="J36" s="113"/>
      <c r="K36" s="113"/>
      <c r="L36" s="22"/>
      <c r="M36" s="111"/>
      <c r="N36" s="112"/>
      <c r="O36" s="223" t="str">
        <f>E36</f>
        <v>Marktsegment</v>
      </c>
      <c r="P36" s="223"/>
      <c r="Q36" s="223"/>
      <c r="R36" s="223"/>
      <c r="S36" s="223"/>
      <c r="T36" s="113"/>
      <c r="U36" s="113"/>
      <c r="V36" s="10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15" customHeight="1" x14ac:dyDescent="0.2">
      <c r="A37" s="13"/>
      <c r="B37" s="87"/>
      <c r="C37" s="111"/>
      <c r="D37" s="112"/>
      <c r="E37" s="113" t="str">
        <f>VLOOKUP(hi!$C$33,hi!$A$34:$R$38,15,FALSE)</f>
        <v>Unteres</v>
      </c>
      <c r="F37" s="113"/>
      <c r="G37" s="113" t="str">
        <f>VLOOKUP(hi!$C$33,hi!$A$34:$R$38,16,FALSE)</f>
        <v>Mittleres</v>
      </c>
      <c r="H37" s="113"/>
      <c r="I37" s="113" t="str">
        <f>VLOOKUP(hi!$C$33,hi!$A$34:$R$38,17,FALSE)</f>
        <v>Gehobenes</v>
      </c>
      <c r="J37" s="113"/>
      <c r="K37" s="113" t="str">
        <f>VLOOKUP(hi!$C$33,hi!$A$34:$R$38,18,FALSE)</f>
        <v>EWG gesamt</v>
      </c>
      <c r="L37" s="22"/>
      <c r="M37" s="22"/>
      <c r="N37" s="10"/>
      <c r="O37" s="179" t="str">
        <f>E37</f>
        <v>Unteres</v>
      </c>
      <c r="P37" s="100"/>
      <c r="Q37" s="179" t="str">
        <f>G37</f>
        <v>Mittleres</v>
      </c>
      <c r="R37" s="100"/>
      <c r="S37" s="179" t="str">
        <f>I37</f>
        <v>Gehobenes</v>
      </c>
      <c r="T37" s="100"/>
      <c r="U37" s="179" t="str">
        <f>K37</f>
        <v>EWG gesamt</v>
      </c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">
      <c r="A38" s="13"/>
      <c r="B38" s="87"/>
      <c r="C38" s="232" t="str">
        <f>C141</f>
        <v>2020:1 - 2020:2</v>
      </c>
      <c r="D38" s="220"/>
      <c r="E38" s="114">
        <f>E141</f>
        <v>1.0899301185071986E-2</v>
      </c>
      <c r="F38" s="115"/>
      <c r="G38" s="114">
        <f>G141</f>
        <v>1.5587501320822872E-2</v>
      </c>
      <c r="H38" s="115"/>
      <c r="I38" s="114">
        <f>I141</f>
        <v>-6.2313384656614845E-3</v>
      </c>
      <c r="J38" s="114"/>
      <c r="K38" s="114">
        <f>K141</f>
        <v>4.331186298251799E-3</v>
      </c>
      <c r="L38" s="22"/>
      <c r="M38" s="220" t="str">
        <f>N94</f>
        <v>2018 - 2019</v>
      </c>
      <c r="N38" s="220"/>
      <c r="O38" s="114">
        <f>O94</f>
        <v>4.2203840840112861E-2</v>
      </c>
      <c r="P38" s="115"/>
      <c r="Q38" s="114">
        <f>Q94</f>
        <v>4.4776832722609239E-2</v>
      </c>
      <c r="R38" s="115"/>
      <c r="S38" s="114">
        <f>S94</f>
        <v>0.12377850408794977</v>
      </c>
      <c r="T38" s="114"/>
      <c r="U38" s="114">
        <f>U94</f>
        <v>8.1230015298998426E-2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</row>
    <row r="39" spans="1:105" ht="15" customHeight="1" x14ac:dyDescent="0.2">
      <c r="A39" s="13"/>
      <c r="B39" s="87"/>
      <c r="C39" s="232" t="str">
        <f>C142</f>
        <v>2019:2 - 2020:2</v>
      </c>
      <c r="D39" s="220"/>
      <c r="E39" s="114">
        <f>E142</f>
        <v>4.1193343449141606E-2</v>
      </c>
      <c r="F39" s="115"/>
      <c r="G39" s="114">
        <f>G142</f>
        <v>5.6438457438924949E-2</v>
      </c>
      <c r="H39" s="115"/>
      <c r="I39" s="114">
        <f>I142</f>
        <v>0.11641192598720118</v>
      </c>
      <c r="J39" s="114"/>
      <c r="K39" s="114">
        <f>K142</f>
        <v>8.3737387433729271E-2</v>
      </c>
      <c r="L39" s="22"/>
      <c r="M39" s="220" t="str">
        <f>N95</f>
        <v>2014 - 2019</v>
      </c>
      <c r="N39" s="220"/>
      <c r="O39" s="114">
        <f>O95</f>
        <v>0.24048127258737462</v>
      </c>
      <c r="P39" s="115"/>
      <c r="Q39" s="114">
        <f>Q95</f>
        <v>0.16072378196106096</v>
      </c>
      <c r="R39" s="115"/>
      <c r="S39" s="114">
        <f>S95</f>
        <v>1.9886736806061345E-2</v>
      </c>
      <c r="T39" s="114"/>
      <c r="U39" s="114">
        <f>U95</f>
        <v>9.4028640465191771E-2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4.5" customHeight="1" x14ac:dyDescent="0.2">
      <c r="A40" s="13"/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  <c r="V40" s="10"/>
      <c r="X40" s="13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</row>
    <row r="41" spans="1:105" ht="9.9499999999999993" customHeight="1" x14ac:dyDescent="0.2">
      <c r="A41" s="13"/>
      <c r="B41" s="87"/>
      <c r="C41" s="221" t="str">
        <f>C145</f>
        <v>Quelle: Transaktionspreisindizes Fahrländer Partner.</v>
      </c>
      <c r="D41" s="221"/>
      <c r="E41" s="221"/>
      <c r="F41" s="221"/>
      <c r="G41" s="221"/>
      <c r="H41" s="221"/>
      <c r="I41" s="221"/>
      <c r="J41" s="221"/>
      <c r="K41" s="221"/>
      <c r="L41" s="22"/>
      <c r="M41" s="221" t="str">
        <f>C145</f>
        <v>Quelle: Transaktionspreisindizes Fahrländer Partner.</v>
      </c>
      <c r="N41" s="221"/>
      <c r="O41" s="221"/>
      <c r="P41" s="221"/>
      <c r="Q41" s="221"/>
      <c r="R41" s="221"/>
      <c r="S41" s="221"/>
      <c r="T41" s="221"/>
      <c r="U41" s="221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9.9499999999999993" customHeight="1" x14ac:dyDescent="0.2">
      <c r="A42" s="13"/>
      <c r="B42" s="10"/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217"/>
      <c r="N42" s="217"/>
      <c r="O42" s="217"/>
      <c r="P42" s="217"/>
      <c r="Q42" s="217"/>
      <c r="R42" s="217"/>
      <c r="S42" s="217"/>
      <c r="T42" s="217"/>
      <c r="U42" s="217"/>
      <c r="V42" s="8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56.25" customHeight="1" x14ac:dyDescent="0.2">
      <c r="A43" s="13"/>
      <c r="B43" s="85"/>
      <c r="C43" s="218"/>
      <c r="D43" s="218"/>
      <c r="E43" s="218"/>
      <c r="F43" s="218"/>
      <c r="G43" s="218"/>
      <c r="H43" s="218"/>
      <c r="I43" s="218"/>
      <c r="J43" s="218"/>
      <c r="K43" s="218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</row>
    <row r="44" spans="1:105" s="49" customFormat="1" ht="4.5" customHeight="1" x14ac:dyDescent="0.2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105" ht="9.9499999999999993" customHeight="1" x14ac:dyDescent="0.2">
      <c r="A45" s="13"/>
      <c r="B45" s="85"/>
      <c r="C45" s="208" t="s">
        <v>56</v>
      </c>
      <c r="D45" s="208"/>
      <c r="E45" s="208"/>
      <c r="F45" s="208" t="str">
        <f>te!A12</f>
        <v>Transaktionspreis- und Baulandindizes für Wohneigentum</v>
      </c>
      <c r="G45" s="208"/>
      <c r="H45" s="208"/>
      <c r="I45" s="208"/>
      <c r="J45" s="208"/>
      <c r="K45" s="208"/>
      <c r="L45" s="208"/>
      <c r="M45" s="85"/>
      <c r="N45" s="85"/>
      <c r="O45" s="85"/>
      <c r="P45" s="85"/>
      <c r="Q45" s="85"/>
      <c r="R45" s="85"/>
      <c r="S45" s="85"/>
      <c r="T45" s="85"/>
      <c r="U45" s="147" t="str">
        <f>hi!$G$5</f>
        <v>2. Quartal 2020</v>
      </c>
      <c r="V45" s="146"/>
      <c r="X45" s="13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</row>
    <row r="46" spans="1:105" ht="9.9499999999999993" customHeight="1" x14ac:dyDescent="0.2">
      <c r="A46" s="13"/>
      <c r="B46" s="85"/>
      <c r="C46" s="208" t="s">
        <v>0</v>
      </c>
      <c r="D46" s="208"/>
      <c r="E46" s="208"/>
      <c r="F46" s="153"/>
      <c r="G46" s="153"/>
      <c r="H46" s="153"/>
      <c r="I46" s="153"/>
      <c r="J46" s="153"/>
      <c r="K46" s="153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8.1" customHeight="1" x14ac:dyDescent="0.2">
      <c r="A47" s="13"/>
      <c r="B47" s="85"/>
      <c r="C47" s="153"/>
      <c r="D47" s="153"/>
      <c r="E47" s="153"/>
      <c r="F47" s="153"/>
      <c r="G47" s="153"/>
      <c r="H47" s="153"/>
      <c r="I47" s="153"/>
      <c r="J47" s="153"/>
      <c r="K47" s="153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10.5" customHeight="1" x14ac:dyDescent="0.2">
      <c r="A48" s="13"/>
      <c r="B48" s="13"/>
      <c r="C48" s="13"/>
      <c r="D48" s="25"/>
      <c r="E48" s="25"/>
      <c r="F48" s="25"/>
      <c r="G48" s="25"/>
      <c r="H48" s="25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s="4" customFormat="1" ht="5.45" customHeight="1" x14ac:dyDescent="0.25">
      <c r="A49" s="84"/>
      <c r="B49" s="93"/>
      <c r="C49" s="94"/>
      <c r="D49" s="97"/>
      <c r="E49" s="97"/>
      <c r="F49" s="97"/>
      <c r="G49" s="97"/>
      <c r="H49" s="97"/>
      <c r="I49" s="94"/>
      <c r="J49" s="94"/>
      <c r="K49" s="94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0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5" customHeight="1" x14ac:dyDescent="0.2">
      <c r="A50" s="83"/>
      <c r="B50" s="93"/>
      <c r="C50" s="96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0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">
      <c r="A51" s="13"/>
      <c r="B51" s="85"/>
      <c r="C51" s="85"/>
      <c r="D51" s="180" t="str">
        <f>E51</f>
        <v>EWG (u)</v>
      </c>
      <c r="E51" s="180" t="str">
        <f>VLOOKUP(hi!$C$33,hi!$A$34:$N$38,11,FALSE)</f>
        <v>EWG (u)</v>
      </c>
      <c r="F51" s="180" t="str">
        <f>G51</f>
        <v>EWG (m)</v>
      </c>
      <c r="G51" s="180" t="str">
        <f>VLOOKUP(hi!$C$33,hi!$A$34:$N$38,12,FALSE)</f>
        <v>EWG (m)</v>
      </c>
      <c r="H51" s="180" t="str">
        <f>I51</f>
        <v>EWG (g)</v>
      </c>
      <c r="I51" s="180" t="str">
        <f>VLOOKUP(hi!$C$33,hi!$A$34:$N$38,13,FALSE)</f>
        <v>EWG (g)</v>
      </c>
      <c r="J51" s="180" t="str">
        <f>K51</f>
        <v>EWG (gesamt)</v>
      </c>
      <c r="K51" s="181" t="str">
        <f>VLOOKUP(hi!$C$33,hi!$A$34:$N$38,14,FALSE)</f>
        <v>EWG (gesamt)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X51" s="13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</row>
    <row r="52" spans="1:104" ht="3" customHeight="1" x14ac:dyDescent="0.2">
      <c r="A52" s="13"/>
      <c r="B52" s="85"/>
      <c r="C52" s="116"/>
      <c r="D52" s="117" t="str">
        <f>E52&amp;"_gg"</f>
        <v>EWGu_gg</v>
      </c>
      <c r="E52" s="116" t="str">
        <f>VLOOKUP(hi!$C$33,hi!$A$34:$J$38,7,FALSE)</f>
        <v>EWGu</v>
      </c>
      <c r="F52" s="116" t="str">
        <f>G52&amp;"_gg"</f>
        <v>EWGm_gg</v>
      </c>
      <c r="G52" s="116" t="str">
        <f>VLOOKUP(hi!$C$33,hi!$A$34:$J$38,8,FALSE)</f>
        <v>EWGm</v>
      </c>
      <c r="H52" s="116" t="str">
        <f>I52&amp;"_gg"</f>
        <v>EWGg_gg</v>
      </c>
      <c r="I52" s="116" t="str">
        <f>VLOOKUP(hi!$C$33,hi!$A$34:$J$38,9,FALSE)</f>
        <v>EWGg</v>
      </c>
      <c r="J52" s="116" t="str">
        <f>K52&amp;"_gg"</f>
        <v>EWGt_gg</v>
      </c>
      <c r="K52" s="116" t="str">
        <f>VLOOKUP(hi!$C$33,hi!$A$34:$J$38,10,FALSE)</f>
        <v>EWGt</v>
      </c>
      <c r="L52" s="116"/>
      <c r="M52" s="97"/>
      <c r="N52" s="117"/>
      <c r="O52" s="116"/>
      <c r="P52" s="116"/>
      <c r="Q52" s="116"/>
      <c r="R52" s="116"/>
      <c r="S52" s="116"/>
      <c r="T52" s="116"/>
      <c r="U52" s="116"/>
      <c r="V52" s="85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22.5" customHeight="1" x14ac:dyDescent="0.2">
      <c r="A53" s="13"/>
      <c r="B53" s="12"/>
      <c r="C53" s="90" t="str">
        <f>CONCATENATE(te!A97," ",hi!D76," ",te!A100)</f>
        <v>Indexreihen Kanton Zürich (1. Quartal 2000 = 100)</v>
      </c>
      <c r="D53" s="90"/>
      <c r="E53" s="90"/>
      <c r="F53" s="90"/>
      <c r="G53" s="90"/>
      <c r="H53" s="90"/>
      <c r="I53" s="90"/>
      <c r="J53" s="90"/>
      <c r="K53" s="90"/>
      <c r="L53" s="90"/>
      <c r="M53" s="81"/>
      <c r="N53" s="90" t="str">
        <f>CONCATENATE(te!A97," ",hi!D76," ",te!A99)</f>
        <v>Indexreihen Kanton Zürich (Jahresmittel 1985 = 100)</v>
      </c>
      <c r="O53" s="90"/>
      <c r="P53" s="90"/>
      <c r="Q53" s="90"/>
      <c r="R53" s="90"/>
      <c r="S53" s="90"/>
      <c r="T53" s="90"/>
      <c r="U53" s="90"/>
      <c r="V53" s="11"/>
      <c r="X53" s="13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15" customHeight="1" x14ac:dyDescent="0.2">
      <c r="A54" s="13"/>
      <c r="B54" s="12"/>
      <c r="C54" s="102" t="str">
        <f>VLOOKUP(hi!C33,hi!A34:B38,2,FALSE)</f>
        <v>Eigentumswohnungen EWG</v>
      </c>
      <c r="D54" s="102"/>
      <c r="E54" s="102"/>
      <c r="F54" s="102"/>
      <c r="G54" s="102"/>
      <c r="H54" s="102"/>
      <c r="I54" s="102"/>
      <c r="J54" s="102"/>
      <c r="K54" s="102"/>
      <c r="L54" s="86"/>
      <c r="M54" s="167"/>
      <c r="N54" s="102" t="str">
        <f>C54</f>
        <v>Eigentumswohnungen EWG</v>
      </c>
      <c r="O54" s="102"/>
      <c r="P54" s="102"/>
      <c r="Q54" s="102"/>
      <c r="R54" s="102"/>
      <c r="S54" s="102"/>
      <c r="T54" s="102"/>
      <c r="U54" s="102"/>
      <c r="V54" s="11"/>
      <c r="X54" s="13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ht="15" customHeight="1" x14ac:dyDescent="0.2">
      <c r="A55" s="13"/>
      <c r="B55" s="12"/>
      <c r="C55" s="182" t="str">
        <f>te!$A$93</f>
        <v>grau/kursiv: ungeglättete Reihen</v>
      </c>
      <c r="D55" s="182"/>
      <c r="E55" s="182"/>
      <c r="F55" s="182"/>
      <c r="G55" s="182"/>
      <c r="H55" s="182"/>
      <c r="I55" s="182"/>
      <c r="J55" s="182"/>
      <c r="K55" s="182"/>
      <c r="L55" s="86"/>
      <c r="M55" s="166"/>
      <c r="N55" s="152"/>
      <c r="O55" s="152"/>
      <c r="P55" s="152"/>
      <c r="Q55" s="152"/>
      <c r="R55" s="152"/>
      <c r="S55" s="152"/>
      <c r="T55" s="152"/>
      <c r="U55" s="152"/>
      <c r="V55" s="11"/>
      <c r="X55" s="13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</row>
    <row r="56" spans="1:104" s="103" customFormat="1" ht="15" customHeight="1" x14ac:dyDescent="0.2">
      <c r="A56" s="99"/>
      <c r="B56" s="100"/>
      <c r="C56" s="111"/>
      <c r="D56" s="112"/>
      <c r="E56" s="223" t="str">
        <f>IF(hi!C33=3,"",te!A63)</f>
        <v>Marktsegment</v>
      </c>
      <c r="F56" s="223"/>
      <c r="G56" s="223"/>
      <c r="H56" s="223"/>
      <c r="I56" s="223"/>
      <c r="J56" s="113"/>
      <c r="K56" s="113"/>
      <c r="L56" s="192"/>
      <c r="M56" s="101"/>
      <c r="N56" s="122"/>
      <c r="O56" s="214" t="str">
        <f>E56</f>
        <v>Marktsegment</v>
      </c>
      <c r="P56" s="214"/>
      <c r="Q56" s="214"/>
      <c r="R56" s="214"/>
      <c r="S56" s="214"/>
      <c r="T56" s="193"/>
      <c r="U56" s="193"/>
      <c r="V56" s="100"/>
      <c r="W56" s="99"/>
      <c r="X56" s="13"/>
      <c r="Y56" s="1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s="103" customFormat="1" ht="15" customHeight="1" x14ac:dyDescent="0.2">
      <c r="A57" s="99"/>
      <c r="B57" s="104"/>
      <c r="C57" s="102"/>
      <c r="D57" s="100"/>
      <c r="E57" s="233" t="str">
        <f>VLOOKUP(hi!$C$33,hi!$A$34:$R$38,15,FALSE)</f>
        <v>Unteres</v>
      </c>
      <c r="F57" s="233"/>
      <c r="G57" s="233" t="str">
        <f>VLOOKUP(hi!$C$33,hi!$A$34:$R$38,16,FALSE)</f>
        <v>Mittleres</v>
      </c>
      <c r="H57" s="233"/>
      <c r="I57" s="233" t="str">
        <f>VLOOKUP(hi!$C$33,hi!$A$34:$R$38,17,FALSE)</f>
        <v>Gehobenes</v>
      </c>
      <c r="J57" s="233"/>
      <c r="K57" s="233" t="str">
        <f>VLOOKUP(hi!$C$33,hi!$A$34:$R$38,18,FALSE)</f>
        <v>EWG gesamt</v>
      </c>
      <c r="L57" s="233"/>
      <c r="M57" s="101"/>
      <c r="N57" s="215" t="str">
        <f>E57</f>
        <v>Unteres</v>
      </c>
      <c r="O57" s="215"/>
      <c r="P57" s="215" t="str">
        <f>G57</f>
        <v>Mittleres</v>
      </c>
      <c r="Q57" s="215"/>
      <c r="R57" s="215" t="str">
        <f>I57</f>
        <v>Gehobenes</v>
      </c>
      <c r="S57" s="215"/>
      <c r="T57" s="215" t="str">
        <f>K57</f>
        <v>EWG gesamt</v>
      </c>
      <c r="U57" s="215"/>
      <c r="V57" s="100"/>
      <c r="W57" s="99"/>
      <c r="X57" s="13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</row>
    <row r="58" spans="1:104" ht="15" customHeight="1" x14ac:dyDescent="0.2">
      <c r="A58" s="13"/>
      <c r="B58" s="85">
        <v>5</v>
      </c>
      <c r="C58" s="118" t="s">
        <v>16</v>
      </c>
      <c r="D58" s="120"/>
      <c r="E58" s="115">
        <f>VLOOKUP(CONCATENATE($D$52,"_Qu_",hi!$C$76),kt_dat_gg!$A$2:$CD$4218,Kt!$B58,0)</f>
        <v>100</v>
      </c>
      <c r="F58" s="187">
        <f>VLOOKUP(CONCATENATE($E$52,"_Qu_",hi!$C$76),kt_dat!$A$2:$DE$4218,Kt!$B58,0)</f>
        <v>100</v>
      </c>
      <c r="G58" s="120">
        <f>VLOOKUP(CONCATENATE($F$52,"_Qu_",hi!$C$76),kt_dat_gg!$A$2:$CD$4218,Kt!$B58,0)</f>
        <v>100</v>
      </c>
      <c r="H58" s="187">
        <f>VLOOKUP(CONCATENATE($G$52,"_Qu_",hi!$C$76),kt_dat!$A$2:$DE$4218,Kt!$B58,0)</f>
        <v>100</v>
      </c>
      <c r="I58" s="120">
        <f>VLOOKUP(CONCATENATE($H$52,"_Qu_",hi!$C$76),kt_dat_gg!$A$2:$CD$4218,Kt!$B58,0)</f>
        <v>100</v>
      </c>
      <c r="J58" s="187">
        <f>VLOOKUP(CONCATENATE($I$52,"_Qu_",hi!$C$76),kt_dat!$A$2:$DE$4218,Kt!$B58,0)</f>
        <v>100</v>
      </c>
      <c r="K58" s="120">
        <f>VLOOKUP(CONCATENATE($J$52,"_Qu_",hi!$C$76),kt_dat_gg!$A$2:$CD$4218,Kt!$B58,0)</f>
        <v>100</v>
      </c>
      <c r="L58" s="187">
        <f>VLOOKUP(CONCATENATE($K$52,"_Qu_",hi!$C$76),kt_dat!$A$2:$DE$4218,Kt!$B58,0)</f>
        <v>100</v>
      </c>
      <c r="M58" s="144">
        <v>5</v>
      </c>
      <c r="N58" s="118" t="s">
        <v>15</v>
      </c>
      <c r="O58" s="120">
        <f>VLOOKUP(CONCATENATE($E$52,"_Ja_",hi!$C$76),kt_dat!$A$2:$BZ$4218,$M58,0)</f>
        <v>100</v>
      </c>
      <c r="P58" s="120"/>
      <c r="Q58" s="120">
        <f>VLOOKUP(CONCATENATE($G$52,"_Ja_",hi!$C$76),kt_dat!$A$2:$BZ$4218,$M58,0)</f>
        <v>100</v>
      </c>
      <c r="R58" s="120"/>
      <c r="S58" s="120">
        <f>VLOOKUP(CONCATENATE($I$52,"_Ja_",hi!$C$76),kt_dat!$A$2:$BZ$4218,$M58,0)</f>
        <v>100</v>
      </c>
      <c r="T58" s="120"/>
      <c r="U58" s="120">
        <f>VLOOKUP(CONCATENATE($K$52,"_Ja_",hi!$C$76),kt_dat!$A$2:$BZ$4218,$M58,0)</f>
        <v>100</v>
      </c>
      <c r="V58" s="80"/>
      <c r="X58" s="13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4" ht="15" customHeight="1" x14ac:dyDescent="0.2">
      <c r="A59" s="13"/>
      <c r="B59" s="106">
        <f>+B58+1</f>
        <v>6</v>
      </c>
      <c r="C59" s="118" t="s">
        <v>17</v>
      </c>
      <c r="D59" s="120"/>
      <c r="E59" s="115">
        <f>VLOOKUP(CONCATENATE($D$52,"_Qu_",hi!$C$76),kt_dat_gg!$A$2:$CD$4218,Kt!$B59,0)</f>
        <v>100.4193901662851</v>
      </c>
      <c r="F59" s="187">
        <f>VLOOKUP(CONCATENATE($E$52,"_Qu_",hi!$C$76),kt_dat!$A$2:$DE$4218,Kt!$B59,0)</f>
        <v>100.92274681105906</v>
      </c>
      <c r="G59" s="120">
        <f>VLOOKUP(CONCATENATE($F$52,"_Qu_",hi!$C$76),kt_dat_gg!$A$2:$CD$4218,Kt!$B59,0)</f>
        <v>101.28644449211599</v>
      </c>
      <c r="H59" s="187">
        <f>VLOOKUP(CONCATENATE($G$52,"_Qu_",hi!$C$76),kt_dat!$A$2:$DE$4218,Kt!$B59,0)</f>
        <v>101.87859399866596</v>
      </c>
      <c r="I59" s="120">
        <f>VLOOKUP(CONCATENATE($H$52,"_Qu_",hi!$C$76),kt_dat_gg!$A$2:$CD$4218,Kt!$B59,0)</f>
        <v>101.56150723619739</v>
      </c>
      <c r="J59" s="187">
        <f>VLOOKUP(CONCATENATE($I$52,"_Qu_",hi!$C$76),kt_dat!$A$2:$DE$4218,Kt!$B59,0)</f>
        <v>102.2078383483671</v>
      </c>
      <c r="K59" s="120">
        <f>VLOOKUP(CONCATENATE($J$52,"_Qu_",hi!$C$76),kt_dat_gg!$A$2:$CD$4218,Kt!$B59,0)</f>
        <v>101.34513601606761</v>
      </c>
      <c r="L59" s="187">
        <f>VLOOKUP(CONCATENATE($K$52,"_Qu_",hi!$C$76),kt_dat!$A$2:$DE$4218,Kt!$B59,0)</f>
        <v>101.95587971529226</v>
      </c>
      <c r="M59" s="85">
        <f>+M58+1</f>
        <v>6</v>
      </c>
      <c r="N59" s="118">
        <f t="shared" ref="N59:N81" si="0">+N58+1</f>
        <v>1986</v>
      </c>
      <c r="O59" s="120">
        <f>VLOOKUP(CONCATENATE($E$52,"_Ja_",hi!$C$76),kt_dat!$A$2:$BZ$4218,$M59,0)</f>
        <v>106.12728372399592</v>
      </c>
      <c r="P59" s="120"/>
      <c r="Q59" s="120">
        <f>VLOOKUP(CONCATENATE($G$52,"_Ja_",hi!$C$76),kt_dat!$A$2:$BZ$4218,$M59,0)</f>
        <v>108.83974420005684</v>
      </c>
      <c r="R59" s="120"/>
      <c r="S59" s="120">
        <f>VLOOKUP(CONCATENATE($I$52,"_Ja_",hi!$C$76),kt_dat!$A$2:$BZ$4218,$M59,0)</f>
        <v>102.70881186586698</v>
      </c>
      <c r="T59" s="120"/>
      <c r="U59" s="120">
        <f>VLOOKUP(CONCATENATE($K$52,"_Ja_",hi!$C$76),kt_dat!$A$2:$BZ$4218,$M59,0)</f>
        <v>105.64851157562313</v>
      </c>
      <c r="V59" s="80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">
      <c r="A60" s="13"/>
      <c r="B60" s="106">
        <f t="shared" ref="B60:B125" si="1">+B59+1</f>
        <v>7</v>
      </c>
      <c r="C60" s="118" t="s">
        <v>18</v>
      </c>
      <c r="D60" s="120"/>
      <c r="E60" s="115">
        <f>VLOOKUP(CONCATENATE($D$52,"_Qu_",hi!$C$76),kt_dat_gg!$A$2:$CD$4218,Kt!$B60,0)</f>
        <v>99.77300311499458</v>
      </c>
      <c r="F60" s="187">
        <f>VLOOKUP(CONCATENATE($E$52,"_Qu_",hi!$C$76),kt_dat!$A$2:$DE$4218,Kt!$B60,0)</f>
        <v>100.33542368779626</v>
      </c>
      <c r="G60" s="120">
        <f>VLOOKUP(CONCATENATE($F$52,"_Qu_",hi!$C$76),kt_dat_gg!$A$2:$CD$4218,Kt!$B60,0)</f>
        <v>101.61127193838864</v>
      </c>
      <c r="H60" s="187">
        <f>VLOOKUP(CONCATENATE($G$52,"_Qu_",hi!$C$76),kt_dat!$A$2:$DE$4218,Kt!$B60,0)</f>
        <v>101.98073947768196</v>
      </c>
      <c r="I60" s="120">
        <f>VLOOKUP(CONCATENATE($H$52,"_Qu_",hi!$C$76),kt_dat_gg!$A$2:$CD$4218,Kt!$B60,0)</f>
        <v>102.10489021349895</v>
      </c>
      <c r="J60" s="187">
        <f>VLOOKUP(CONCATENATE($I$52,"_Qu_",hi!$C$76),kt_dat!$A$2:$DE$4218,Kt!$B60,0)</f>
        <v>102.47668336022508</v>
      </c>
      <c r="K60" s="120">
        <f>VLOOKUP(CONCATENATE($J$52,"_Qu_",hi!$C$76),kt_dat_gg!$A$2:$CD$4218,Kt!$B60,0)</f>
        <v>101.69238582766809</v>
      </c>
      <c r="L60" s="187">
        <f>VLOOKUP(CONCATENATE($K$52,"_Qu_",hi!$C$76),kt_dat!$A$2:$DE$4218,Kt!$B60,0)</f>
        <v>102.07952833291058</v>
      </c>
      <c r="M60" s="85">
        <f t="shared" ref="M60:M92" si="2">+M59+1</f>
        <v>7</v>
      </c>
      <c r="N60" s="118">
        <f t="shared" si="0"/>
        <v>1987</v>
      </c>
      <c r="O60" s="120">
        <f>VLOOKUP(CONCATENATE($E$52,"_Ja_",hi!$C$76),kt_dat!$A$2:$BZ$4218,$M60,0)</f>
        <v>101.56243165488831</v>
      </c>
      <c r="P60" s="120"/>
      <c r="Q60" s="120">
        <f>VLOOKUP(CONCATENATE($G$52,"_Ja_",hi!$C$76),kt_dat!$A$2:$BZ$4218,$M60,0)</f>
        <v>109.14487600488958</v>
      </c>
      <c r="R60" s="120"/>
      <c r="S60" s="120">
        <f>VLOOKUP(CONCATENATE($I$52,"_Ja_",hi!$C$76),kt_dat!$A$2:$BZ$4218,$M60,0)</f>
        <v>100.85487440338581</v>
      </c>
      <c r="T60" s="120"/>
      <c r="U60" s="120">
        <f>VLOOKUP(CONCATENATE($K$52,"_Ja_",hi!$C$76),kt_dat!$A$2:$BZ$4218,$M60,0)</f>
        <v>104.46671931155922</v>
      </c>
      <c r="V60" s="80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">
      <c r="A61" s="13"/>
      <c r="B61" s="106">
        <f t="shared" si="1"/>
        <v>8</v>
      </c>
      <c r="C61" s="118" t="s">
        <v>19</v>
      </c>
      <c r="D61" s="120"/>
      <c r="E61" s="115">
        <f>VLOOKUP(CONCATENATE($D$52,"_Qu_",hi!$C$76),kt_dat_gg!$A$2:$CD$4218,Kt!$B61,0)</f>
        <v>98.93101477913369</v>
      </c>
      <c r="F61" s="187">
        <f>VLOOKUP(CONCATENATE($E$52,"_Qu_",hi!$C$76),kt_dat!$A$2:$DE$4218,Kt!$B61,0)</f>
        <v>98.060838846128405</v>
      </c>
      <c r="G61" s="120">
        <f>VLOOKUP(CONCATENATE($F$52,"_Qu_",hi!$C$76),kt_dat_gg!$A$2:$CD$4218,Kt!$B61,0)</f>
        <v>101.48755876101193</v>
      </c>
      <c r="H61" s="187">
        <f>VLOOKUP(CONCATENATE($G$52,"_Qu_",hi!$C$76),kt_dat!$A$2:$DE$4218,Kt!$B61,0)</f>
        <v>100.97448233881798</v>
      </c>
      <c r="I61" s="120">
        <f>VLOOKUP(CONCATENATE($H$52,"_Qu_",hi!$C$76),kt_dat_gg!$A$2:$CD$4218,Kt!$B61,0)</f>
        <v>102.17376850574209</v>
      </c>
      <c r="J61" s="187">
        <f>VLOOKUP(CONCATENATE($I$52,"_Qu_",hi!$C$76),kt_dat!$A$2:$DE$4218,Kt!$B61,0)</f>
        <v>101.63014893190466</v>
      </c>
      <c r="K61" s="120">
        <f>VLOOKUP(CONCATENATE($J$52,"_Qu_",hi!$C$76),kt_dat_gg!$A$2:$CD$4218,Kt!$B61,0)</f>
        <v>101.60023011299769</v>
      </c>
      <c r="L61" s="187">
        <f>VLOOKUP(CONCATENATE($K$52,"_Qu_",hi!$C$76),kt_dat!$A$2:$DE$4218,Kt!$B61,0)</f>
        <v>101.04174943480142</v>
      </c>
      <c r="M61" s="85">
        <f t="shared" si="2"/>
        <v>8</v>
      </c>
      <c r="N61" s="118">
        <f t="shared" si="0"/>
        <v>1988</v>
      </c>
      <c r="O61" s="120">
        <f>VLOOKUP(CONCATENATE($E$52,"_Ja_",hi!$C$76),kt_dat!$A$2:$BZ$4218,$M61,0)</f>
        <v>110.3059356165902</v>
      </c>
      <c r="P61" s="120"/>
      <c r="Q61" s="120">
        <f>VLOOKUP(CONCATENATE($G$52,"_Ja_",hi!$C$76),kt_dat!$A$2:$BZ$4218,$M61,0)</f>
        <v>121.17432759302926</v>
      </c>
      <c r="R61" s="120"/>
      <c r="S61" s="120">
        <f>VLOOKUP(CONCATENATE($I$52,"_Ja_",hi!$C$76),kt_dat!$A$2:$BZ$4218,$M61,0)</f>
        <v>116.33816577323535</v>
      </c>
      <c r="T61" s="120"/>
      <c r="U61" s="120">
        <f>VLOOKUP(CONCATENATE($K$52,"_Ja_",hi!$C$76),kt_dat!$A$2:$BZ$4218,$M61,0)</f>
        <v>117.8474357486631</v>
      </c>
      <c r="V61" s="80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">
      <c r="A62" s="13"/>
      <c r="B62" s="106">
        <f t="shared" si="1"/>
        <v>9</v>
      </c>
      <c r="C62" s="118" t="s">
        <v>20</v>
      </c>
      <c r="D62" s="120"/>
      <c r="E62" s="115">
        <f>VLOOKUP(CONCATENATE($D$52,"_Qu_",hi!$C$76),kt_dat_gg!$A$2:$CD$4218,Kt!$B62,0)</f>
        <v>98.602283812869814</v>
      </c>
      <c r="F62" s="187">
        <f>VLOOKUP(CONCATENATE($E$52,"_Qu_",hi!$C$76),kt_dat!$A$2:$DE$4218,Kt!$B62,0)</f>
        <v>98.396781803476401</v>
      </c>
      <c r="G62" s="120">
        <f>VLOOKUP(CONCATENATE($F$52,"_Qu_",hi!$C$76),kt_dat_gg!$A$2:$CD$4218,Kt!$B62,0)</f>
        <v>101.82027548863961</v>
      </c>
      <c r="H62" s="187">
        <f>VLOOKUP(CONCATENATE($G$52,"_Qu_",hi!$C$76),kt_dat!$A$2:$DE$4218,Kt!$B62,0)</f>
        <v>101.50745446653585</v>
      </c>
      <c r="I62" s="120">
        <f>VLOOKUP(CONCATENATE($H$52,"_Qu_",hi!$C$76),kt_dat_gg!$A$2:$CD$4218,Kt!$B62,0)</f>
        <v>102.81717928376897</v>
      </c>
      <c r="J62" s="187">
        <f>VLOOKUP(CONCATENATE($I$52,"_Qu_",hi!$C$76),kt_dat!$A$2:$DE$4218,Kt!$B62,0)</f>
        <v>102.41447322509651</v>
      </c>
      <c r="K62" s="120">
        <f>VLOOKUP(CONCATENATE($J$52,"_Qu_",hi!$C$76),kt_dat_gg!$A$2:$CD$4218,Kt!$B62,0)</f>
        <v>102.02651015131137</v>
      </c>
      <c r="L62" s="187">
        <f>VLOOKUP(CONCATENATE($K$52,"_Qu_",hi!$C$76),kt_dat!$A$2:$DE$4218,Kt!$B62,0)</f>
        <v>101.67941257128108</v>
      </c>
      <c r="M62" s="85">
        <f t="shared" si="2"/>
        <v>9</v>
      </c>
      <c r="N62" s="118">
        <f t="shared" si="0"/>
        <v>1989</v>
      </c>
      <c r="O62" s="120">
        <f>VLOOKUP(CONCATENATE($E$52,"_Ja_",hi!$C$76),kt_dat!$A$2:$BZ$4218,$M62,0)</f>
        <v>117.86508159244553</v>
      </c>
      <c r="P62" s="120"/>
      <c r="Q62" s="120">
        <f>VLOOKUP(CONCATENATE($G$52,"_Ja_",hi!$C$76),kt_dat!$A$2:$BZ$4218,$M62,0)</f>
        <v>127.54000756506639</v>
      </c>
      <c r="R62" s="120"/>
      <c r="S62" s="120">
        <f>VLOOKUP(CONCATENATE($I$52,"_Ja_",hi!$C$76),kt_dat!$A$2:$BZ$4218,$M62,0)</f>
        <v>134.65820643846254</v>
      </c>
      <c r="T62" s="120"/>
      <c r="U62" s="120">
        <f>VLOOKUP(CONCATENATE($K$52,"_Ja_",hi!$C$76),kt_dat!$A$2:$BZ$4218,$M62,0)</f>
        <v>130.05566647456806</v>
      </c>
      <c r="V62" s="80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">
      <c r="A63" s="13"/>
      <c r="B63" s="106">
        <f t="shared" si="1"/>
        <v>10</v>
      </c>
      <c r="C63" s="118" t="s">
        <v>21</v>
      </c>
      <c r="D63" s="120"/>
      <c r="E63" s="115">
        <f>VLOOKUP(CONCATENATE($D$52,"_Qu_",hi!$C$76),kt_dat_gg!$A$2:$CD$4218,Kt!$B63,0)</f>
        <v>99.175271647833185</v>
      </c>
      <c r="F63" s="187">
        <f>VLOOKUP(CONCATENATE($E$52,"_Qu_",hi!$C$76),kt_dat!$A$2:$DE$4218,Kt!$B63,0)</f>
        <v>99.349230789004622</v>
      </c>
      <c r="G63" s="120">
        <f>VLOOKUP(CONCATENATE($F$52,"_Qu_",hi!$C$76),kt_dat_gg!$A$2:$CD$4218,Kt!$B63,0)</f>
        <v>102.57459602826339</v>
      </c>
      <c r="H63" s="187">
        <f>VLOOKUP(CONCATENATE($G$52,"_Qu_",hi!$C$76),kt_dat!$A$2:$DE$4218,Kt!$B63,0)</f>
        <v>102.97888966056503</v>
      </c>
      <c r="I63" s="120">
        <f>VLOOKUP(CONCATENATE($H$52,"_Qu_",hi!$C$76),kt_dat_gg!$A$2:$CD$4218,Kt!$B63,0)</f>
        <v>104.07085954846286</v>
      </c>
      <c r="J63" s="187">
        <f>VLOOKUP(CONCATENATE($I$52,"_Qu_",hi!$C$76),kt_dat!$A$2:$DE$4218,Kt!$B63,0)</f>
        <v>104.40691569430571</v>
      </c>
      <c r="K63" s="120">
        <f>VLOOKUP(CONCATENATE($J$52,"_Qu_",hi!$C$76),kt_dat_gg!$A$2:$CD$4218,Kt!$B63,0)</f>
        <v>103.00684066690974</v>
      </c>
      <c r="L63" s="187">
        <f>VLOOKUP(CONCATENATE($K$52,"_Qu_",hi!$C$76),kt_dat!$A$2:$DE$4218,Kt!$B63,0)</f>
        <v>103.3583684478516</v>
      </c>
      <c r="M63" s="85">
        <f t="shared" si="2"/>
        <v>10</v>
      </c>
      <c r="N63" s="118">
        <f t="shared" si="0"/>
        <v>1990</v>
      </c>
      <c r="O63" s="120">
        <f>VLOOKUP(CONCATENATE($E$52,"_Ja_",hi!$C$76),kt_dat!$A$2:$BZ$4218,$M63,0)</f>
        <v>130.00719575177578</v>
      </c>
      <c r="P63" s="120"/>
      <c r="Q63" s="120">
        <f>VLOOKUP(CONCATENATE($G$52,"_Ja_",hi!$C$76),kt_dat!$A$2:$BZ$4218,$M63,0)</f>
        <v>134.07375834406963</v>
      </c>
      <c r="R63" s="120"/>
      <c r="S63" s="120">
        <f>VLOOKUP(CONCATENATE($I$52,"_Ja_",hi!$C$76),kt_dat!$A$2:$BZ$4218,$M63,0)</f>
        <v>131.91607554400477</v>
      </c>
      <c r="T63" s="120"/>
      <c r="U63" s="120">
        <f>VLOOKUP(CONCATENATE($K$52,"_Ja_",hi!$C$76),kt_dat!$A$2:$BZ$4218,$M63,0)</f>
        <v>132.66201744306744</v>
      </c>
      <c r="V63" s="80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">
      <c r="A64" s="13"/>
      <c r="B64" s="106">
        <f t="shared" si="1"/>
        <v>11</v>
      </c>
      <c r="C64" s="118" t="s">
        <v>22</v>
      </c>
      <c r="D64" s="120"/>
      <c r="E64" s="115">
        <f>VLOOKUP(CONCATENATE($D$52,"_Qu_",hi!$C$76),kt_dat_gg!$A$2:$CD$4218,Kt!$B64,0)</f>
        <v>99.329746781714107</v>
      </c>
      <c r="F64" s="187">
        <f>VLOOKUP(CONCATENATE($E$52,"_Qu_",hi!$C$76),kt_dat!$A$2:$DE$4218,Kt!$B64,0)</f>
        <v>99.779802351018503</v>
      </c>
      <c r="G64" s="120">
        <f>VLOOKUP(CONCATENATE($F$52,"_Qu_",hi!$C$76),kt_dat_gg!$A$2:$CD$4218,Kt!$B64,0)</f>
        <v>103.05624926793051</v>
      </c>
      <c r="H64" s="187">
        <f>VLOOKUP(CONCATENATE($G$52,"_Qu_",hi!$C$76),kt_dat!$A$2:$DE$4218,Kt!$B64,0)</f>
        <v>103.23744395768924</v>
      </c>
      <c r="I64" s="120">
        <f>VLOOKUP(CONCATENATE($H$52,"_Qu_",hi!$C$76),kt_dat_gg!$A$2:$CD$4218,Kt!$B64,0)</f>
        <v>105.19391328029748</v>
      </c>
      <c r="J64" s="187">
        <f>VLOOKUP(CONCATENATE($I$52,"_Qu_",hi!$C$76),kt_dat!$A$2:$DE$4218,Kt!$B64,0)</f>
        <v>105.39118972598634</v>
      </c>
      <c r="K64" s="120">
        <f>VLOOKUP(CONCATENATE($J$52,"_Qu_",hi!$C$76),kt_dat_gg!$A$2:$CD$4218,Kt!$B64,0)</f>
        <v>103.7707060790032</v>
      </c>
      <c r="L64" s="187">
        <f>VLOOKUP(CONCATENATE($K$52,"_Qu_",hi!$C$76),kt_dat!$A$2:$DE$4218,Kt!$B64,0)</f>
        <v>103.98274098159655</v>
      </c>
      <c r="M64" s="85">
        <f t="shared" si="2"/>
        <v>11</v>
      </c>
      <c r="N64" s="118">
        <f t="shared" si="0"/>
        <v>1991</v>
      </c>
      <c r="O64" s="120">
        <f>VLOOKUP(CONCATENATE($E$52,"_Ja_",hi!$C$76),kt_dat!$A$2:$BZ$4218,$M64,0)</f>
        <v>126.39397690081454</v>
      </c>
      <c r="P64" s="120"/>
      <c r="Q64" s="120">
        <f>VLOOKUP(CONCATENATE($G$52,"_Ja_",hi!$C$76),kt_dat!$A$2:$BZ$4218,$M64,0)</f>
        <v>133.75717043437152</v>
      </c>
      <c r="R64" s="120"/>
      <c r="S64" s="120">
        <f>VLOOKUP(CONCATENATE($I$52,"_Ja_",hi!$C$76),kt_dat!$A$2:$BZ$4218,$M64,0)</f>
        <v>116.01807047153892</v>
      </c>
      <c r="T64" s="120"/>
      <c r="U64" s="120">
        <f>VLOOKUP(CONCATENATE($K$52,"_Ja_",hi!$C$76),kt_dat!$A$2:$BZ$4218,$M64,0)</f>
        <v>124.56871298487431</v>
      </c>
      <c r="V64" s="80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106">
        <f t="shared" si="1"/>
        <v>12</v>
      </c>
      <c r="C65" s="118" t="s">
        <v>23</v>
      </c>
      <c r="D65" s="120"/>
      <c r="E65" s="115">
        <f>VLOOKUP(CONCATENATE($D$52,"_Qu_",hi!$C$76),kt_dat_gg!$A$2:$CD$4218,Kt!$B65,0)</f>
        <v>99.505661631143653</v>
      </c>
      <c r="F65" s="187">
        <f>VLOOKUP(CONCATENATE($E$52,"_Qu_",hi!$C$76),kt_dat!$A$2:$DE$4218,Kt!$B65,0)</f>
        <v>98.860207205119224</v>
      </c>
      <c r="G65" s="120">
        <f>VLOOKUP(CONCATENATE($F$52,"_Qu_",hi!$C$76),kt_dat_gg!$A$2:$CD$4218,Kt!$B65,0)</f>
        <v>103.45332416018944</v>
      </c>
      <c r="H65" s="187">
        <f>VLOOKUP(CONCATENATE($G$52,"_Qu_",hi!$C$76),kt_dat!$A$2:$DE$4218,Kt!$B65,0)</f>
        <v>102.95241418553725</v>
      </c>
      <c r="I65" s="120">
        <f>VLOOKUP(CONCATENATE($H$52,"_Qu_",hi!$C$76),kt_dat_gg!$A$2:$CD$4218,Kt!$B65,0)</f>
        <v>105.95169483968353</v>
      </c>
      <c r="J65" s="187">
        <f>VLOOKUP(CONCATENATE($I$52,"_Qu_",hi!$C$76),kt_dat!$A$2:$DE$4218,Kt!$B65,0)</f>
        <v>105.78363442060039</v>
      </c>
      <c r="K65" s="120">
        <f>VLOOKUP(CONCATENATE($J$52,"_Qu_",hi!$C$76),kt_dat_gg!$A$2:$CD$4218,Kt!$B65,0)</f>
        <v>104.32330202376005</v>
      </c>
      <c r="L65" s="187">
        <f>VLOOKUP(CONCATENATE($K$52,"_Qu_",hi!$C$76),kt_dat!$A$2:$DE$4218,Kt!$B65,0)</f>
        <v>103.97100880756145</v>
      </c>
      <c r="M65" s="85">
        <f t="shared" si="2"/>
        <v>12</v>
      </c>
      <c r="N65" s="118">
        <f t="shared" si="0"/>
        <v>1992</v>
      </c>
      <c r="O65" s="120">
        <f>VLOOKUP(CONCATENATE($E$52,"_Ja_",hi!$C$76),kt_dat!$A$2:$BZ$4218,$M65,0)</f>
        <v>134.30807629302362</v>
      </c>
      <c r="P65" s="120"/>
      <c r="Q65" s="120">
        <f>VLOOKUP(CONCATENATE($G$52,"_Ja_",hi!$C$76),kt_dat!$A$2:$BZ$4218,$M65,0)</f>
        <v>143.68306353095633</v>
      </c>
      <c r="R65" s="120"/>
      <c r="S65" s="120">
        <f>VLOOKUP(CONCATENATE($I$52,"_Ja_",hi!$C$76),kt_dat!$A$2:$BZ$4218,$M65,0)</f>
        <v>136.73027246284883</v>
      </c>
      <c r="T65" s="120"/>
      <c r="U65" s="120">
        <f>VLOOKUP(CONCATENATE($K$52,"_Ja_",hi!$C$76),kt_dat!$A$2:$BZ$4218,$M65,0)</f>
        <v>139.47980939597383</v>
      </c>
      <c r="V65" s="80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106">
        <f t="shared" si="1"/>
        <v>13</v>
      </c>
      <c r="C66" s="118" t="s">
        <v>24</v>
      </c>
      <c r="D66" s="120"/>
      <c r="E66" s="115">
        <f>VLOOKUP(CONCATENATE($D$52,"_Qu_",hi!$C$76),kt_dat_gg!$A$2:$CD$4218,Kt!$B66,0)</f>
        <v>99.299738147592436</v>
      </c>
      <c r="F66" s="187">
        <f>VLOOKUP(CONCATENATE($E$52,"_Qu_",hi!$C$76),kt_dat!$A$2:$DE$4218,Kt!$B66,0)</f>
        <v>99.876975337293231</v>
      </c>
      <c r="G66" s="120">
        <f>VLOOKUP(CONCATENATE($F$52,"_Qu_",hi!$C$76),kt_dat_gg!$A$2:$CD$4218,Kt!$B66,0)</f>
        <v>103.60420409950093</v>
      </c>
      <c r="H66" s="187">
        <f>VLOOKUP(CONCATENATE($G$52,"_Qu_",hi!$C$76),kt_dat!$A$2:$DE$4218,Kt!$B66,0)</f>
        <v>104.1701143373418</v>
      </c>
      <c r="I66" s="120">
        <f>VLOOKUP(CONCATENATE($H$52,"_Qu_",hi!$C$76),kt_dat_gg!$A$2:$CD$4218,Kt!$B66,0)</f>
        <v>106.35379759465955</v>
      </c>
      <c r="J66" s="187">
        <f>VLOOKUP(CONCATENATE($I$52,"_Qu_",hi!$C$76),kt_dat!$A$2:$DE$4218,Kt!$B66,0)</f>
        <v>106.68026037246389</v>
      </c>
      <c r="K66" s="120">
        <f>VLOOKUP(CONCATENATE($J$52,"_Qu_",hi!$C$76),kt_dat_gg!$A$2:$CD$4218,Kt!$B66,0)</f>
        <v>104.5651062461758</v>
      </c>
      <c r="L66" s="187">
        <f>VLOOKUP(CONCATENATE($K$52,"_Qu_",hi!$C$76),kt_dat!$A$2:$DE$4218,Kt!$B66,0)</f>
        <v>105.01615628212215</v>
      </c>
      <c r="M66" s="85">
        <f t="shared" si="2"/>
        <v>13</v>
      </c>
      <c r="N66" s="118">
        <f t="shared" si="0"/>
        <v>1993</v>
      </c>
      <c r="O66" s="120">
        <f>VLOOKUP(CONCATENATE($E$52,"_Ja_",hi!$C$76),kt_dat!$A$2:$BZ$4218,$M66,0)</f>
        <v>129.50970572937825</v>
      </c>
      <c r="P66" s="120"/>
      <c r="Q66" s="120">
        <f>VLOOKUP(CONCATENATE($G$52,"_Ja_",hi!$C$76),kt_dat!$A$2:$BZ$4218,$M66,0)</f>
        <v>137.13659072491734</v>
      </c>
      <c r="R66" s="120"/>
      <c r="S66" s="120">
        <f>VLOOKUP(CONCATENATE($I$52,"_Ja_",hi!$C$76),kt_dat!$A$2:$BZ$4218,$M66,0)</f>
        <v>135.53578346820697</v>
      </c>
      <c r="T66" s="120"/>
      <c r="U66" s="120">
        <f>VLOOKUP(CONCATENATE($K$52,"_Ja_",hi!$C$76),kt_dat!$A$2:$BZ$4218,$M66,0)</f>
        <v>135.66163488582743</v>
      </c>
      <c r="V66" s="80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106">
        <f t="shared" si="1"/>
        <v>14</v>
      </c>
      <c r="C67" s="118" t="s">
        <v>25</v>
      </c>
      <c r="D67" s="120"/>
      <c r="E67" s="115">
        <f>VLOOKUP(CONCATENATE($D$52,"_Qu_",hi!$C$76),kt_dat_gg!$A$2:$CD$4218,Kt!$B67,0)</f>
        <v>99.509840711098789</v>
      </c>
      <c r="F67" s="187">
        <f>VLOOKUP(CONCATENATE($E$52,"_Qu_",hi!$C$76),kt_dat!$A$2:$DE$4218,Kt!$B67,0)</f>
        <v>99.162031900364852</v>
      </c>
      <c r="G67" s="120">
        <f>VLOOKUP(CONCATENATE($F$52,"_Qu_",hi!$C$76),kt_dat_gg!$A$2:$CD$4218,Kt!$B67,0)</f>
        <v>103.91430508108914</v>
      </c>
      <c r="H67" s="187">
        <f>VLOOKUP(CONCATENATE($G$52,"_Qu_",hi!$C$76),kt_dat!$A$2:$DE$4218,Kt!$B67,0)</f>
        <v>103.69008377562376</v>
      </c>
      <c r="I67" s="120">
        <f>VLOOKUP(CONCATENATE($H$52,"_Qu_",hi!$C$76),kt_dat_gg!$A$2:$CD$4218,Kt!$B67,0)</f>
        <v>106.76393259842764</v>
      </c>
      <c r="J67" s="187">
        <f>VLOOKUP(CONCATENATE($I$52,"_Qu_",hi!$C$76),kt_dat!$A$2:$DE$4218,Kt!$B67,0)</f>
        <v>106.59749799091433</v>
      </c>
      <c r="K67" s="120">
        <f>VLOOKUP(CONCATENATE($J$52,"_Qu_",hi!$C$76),kt_dat_gg!$A$2:$CD$4218,Kt!$B67,0)</f>
        <v>104.91502121814769</v>
      </c>
      <c r="L67" s="187">
        <f>VLOOKUP(CONCATENATE($K$52,"_Qu_",hi!$C$76),kt_dat!$A$2:$DE$4218,Kt!$B67,0)</f>
        <v>104.7081536488438</v>
      </c>
      <c r="M67" s="85">
        <f t="shared" si="2"/>
        <v>14</v>
      </c>
      <c r="N67" s="118">
        <f t="shared" si="0"/>
        <v>1994</v>
      </c>
      <c r="O67" s="120">
        <f>VLOOKUP(CONCATENATE($E$52,"_Ja_",hi!$C$76),kt_dat!$A$2:$BZ$4218,$M67,0)</f>
        <v>129.32166562144766</v>
      </c>
      <c r="P67" s="120"/>
      <c r="Q67" s="120">
        <f>VLOOKUP(CONCATENATE($G$52,"_Ja_",hi!$C$76),kt_dat!$A$2:$BZ$4218,$M67,0)</f>
        <v>134.11614247311508</v>
      </c>
      <c r="R67" s="120"/>
      <c r="S67" s="120">
        <f>VLOOKUP(CONCATENATE($I$52,"_Ja_",hi!$C$76),kt_dat!$A$2:$BZ$4218,$M67,0)</f>
        <v>131.73541966286862</v>
      </c>
      <c r="T67" s="120"/>
      <c r="U67" s="120">
        <f>VLOOKUP(CONCATENATE($K$52,"_Ja_",hi!$C$76),kt_dat!$A$2:$BZ$4218,$M67,0)</f>
        <v>132.52994374135133</v>
      </c>
      <c r="V67" s="80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106">
        <f t="shared" si="1"/>
        <v>15</v>
      </c>
      <c r="C68" s="118" t="s">
        <v>26</v>
      </c>
      <c r="D68" s="120"/>
      <c r="E68" s="115">
        <f>VLOOKUP(CONCATENATE($D$52,"_Qu_",hi!$C$76),kt_dat_gg!$A$2:$CD$4218,Kt!$B68,0)</f>
        <v>99.771493841850045</v>
      </c>
      <c r="F68" s="187">
        <f>VLOOKUP(CONCATENATE($E$52,"_Qu_",hi!$C$76),kt_dat!$A$2:$DE$4218,Kt!$B68,0)</f>
        <v>99.490514895638299</v>
      </c>
      <c r="G68" s="120">
        <f>VLOOKUP(CONCATENATE($F$52,"_Qu_",hi!$C$76),kt_dat_gg!$A$2:$CD$4218,Kt!$B68,0)</f>
        <v>104.22777333727278</v>
      </c>
      <c r="H68" s="187">
        <f>VLOOKUP(CONCATENATE($G$52,"_Qu_",hi!$C$76),kt_dat!$A$2:$DE$4218,Kt!$B68,0)</f>
        <v>103.88271713030184</v>
      </c>
      <c r="I68" s="120">
        <f>VLOOKUP(CONCATENATE($H$52,"_Qu_",hi!$C$76),kt_dat_gg!$A$2:$CD$4218,Kt!$B68,0)</f>
        <v>107.19610239266261</v>
      </c>
      <c r="J68" s="187">
        <f>VLOOKUP(CONCATENATE($I$52,"_Qu_",hi!$C$76),kt_dat!$A$2:$DE$4218,Kt!$B68,0)</f>
        <v>107.01403943190473</v>
      </c>
      <c r="K68" s="120">
        <f>VLOOKUP(CONCATENATE($J$52,"_Qu_",hi!$C$76),kt_dat_gg!$A$2:$CD$4218,Kt!$B68,0)</f>
        <v>105.28146657592968</v>
      </c>
      <c r="L68" s="187">
        <f>VLOOKUP(CONCATENATE($K$52,"_Qu_",hi!$C$76),kt_dat!$A$2:$DE$4218,Kt!$B68,0)</f>
        <v>105.02075372347713</v>
      </c>
      <c r="M68" s="85">
        <f t="shared" si="2"/>
        <v>15</v>
      </c>
      <c r="N68" s="118">
        <f t="shared" si="0"/>
        <v>1995</v>
      </c>
      <c r="O68" s="120">
        <f>VLOOKUP(CONCATENATE($E$52,"_Ja_",hi!$C$76),kt_dat!$A$2:$BZ$4218,$M68,0)</f>
        <v>127.34606524182107</v>
      </c>
      <c r="P68" s="120"/>
      <c r="Q68" s="120">
        <f>VLOOKUP(CONCATENATE($G$52,"_Ja_",hi!$C$76),kt_dat!$A$2:$BZ$4218,$M68,0)</f>
        <v>132.51819754404923</v>
      </c>
      <c r="R68" s="120"/>
      <c r="S68" s="120">
        <f>VLOOKUP(CONCATENATE($I$52,"_Ja_",hi!$C$76),kt_dat!$A$2:$BZ$4218,$M68,0)</f>
        <v>123.56242354596931</v>
      </c>
      <c r="T68" s="120"/>
      <c r="U68" s="120">
        <f>VLOOKUP(CONCATENATE($K$52,"_Ja_",hi!$C$76),kt_dat!$A$2:$BZ$4218,$M68,0)</f>
        <v>127.74437714060554</v>
      </c>
      <c r="V68" s="80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106">
        <f t="shared" si="1"/>
        <v>16</v>
      </c>
      <c r="C69" s="118" t="s">
        <v>27</v>
      </c>
      <c r="D69" s="120"/>
      <c r="E69" s="115">
        <f>VLOOKUP(CONCATENATE($D$52,"_Qu_",hi!$C$76),kt_dat_gg!$A$2:$CD$4218,Kt!$B69,0)</f>
        <v>100.89434145537905</v>
      </c>
      <c r="F69" s="187">
        <f>VLOOKUP(CONCATENATE($E$52,"_Qu_",hi!$C$76),kt_dat!$A$2:$DE$4218,Kt!$B69,0)</f>
        <v>100.66193472954701</v>
      </c>
      <c r="G69" s="120">
        <f>VLOOKUP(CONCATENATE($F$52,"_Qu_",hi!$C$76),kt_dat_gg!$A$2:$CD$4218,Kt!$B69,0)</f>
        <v>105.46019583496661</v>
      </c>
      <c r="H69" s="187">
        <f>VLOOKUP(CONCATENATE($G$52,"_Qu_",hi!$C$76),kt_dat!$A$2:$DE$4218,Kt!$B69,0)</f>
        <v>105.11051910589278</v>
      </c>
      <c r="I69" s="120">
        <f>VLOOKUP(CONCATENATE($H$52,"_Qu_",hi!$C$76),kt_dat_gg!$A$2:$CD$4218,Kt!$B69,0)</f>
        <v>108.80371848234957</v>
      </c>
      <c r="J69" s="187">
        <f>VLOOKUP(CONCATENATE($I$52,"_Qu_",hi!$C$76),kt_dat!$A$2:$DE$4218,Kt!$B69,0)</f>
        <v>107.97676975516875</v>
      </c>
      <c r="K69" s="120">
        <f>VLOOKUP(CONCATENATE($J$52,"_Qu_",hi!$C$76),kt_dat_gg!$A$2:$CD$4218,Kt!$B69,0)</f>
        <v>106.6859889966809</v>
      </c>
      <c r="L69" s="187">
        <f>VLOOKUP(CONCATENATE($K$52,"_Qu_",hi!$C$76),kt_dat!$A$2:$DE$4218,Kt!$B69,0)</f>
        <v>106.11549235546811</v>
      </c>
      <c r="M69" s="85">
        <f t="shared" si="2"/>
        <v>16</v>
      </c>
      <c r="N69" s="118">
        <f t="shared" si="0"/>
        <v>1996</v>
      </c>
      <c r="O69" s="120">
        <f>VLOOKUP(CONCATENATE($E$52,"_Ja_",hi!$C$76),kt_dat!$A$2:$BZ$4218,$M69,0)</f>
        <v>122.29651922175992</v>
      </c>
      <c r="P69" s="120"/>
      <c r="Q69" s="120">
        <f>VLOOKUP(CONCATENATE($G$52,"_Ja_",hi!$C$76),kt_dat!$A$2:$BZ$4218,$M69,0)</f>
        <v>129.10794105876474</v>
      </c>
      <c r="R69" s="120"/>
      <c r="S69" s="120">
        <f>VLOOKUP(CONCATENATE($I$52,"_Ja_",hi!$C$76),kt_dat!$A$2:$BZ$4218,$M69,0)</f>
        <v>117.94524262518561</v>
      </c>
      <c r="T69" s="120"/>
      <c r="U69" s="120">
        <f>VLOOKUP(CONCATENATE($K$52,"_Ja_",hi!$C$76),kt_dat!$A$2:$BZ$4218,$M69,0)</f>
        <v>123.12390225243924</v>
      </c>
      <c r="V69" s="80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106">
        <f t="shared" si="1"/>
        <v>17</v>
      </c>
      <c r="C70" s="118" t="s">
        <v>28</v>
      </c>
      <c r="D70" s="120"/>
      <c r="E70" s="115">
        <f>VLOOKUP(CONCATENATE($D$52,"_Qu_",hi!$C$76),kt_dat_gg!$A$2:$CD$4218,Kt!$B70,0)</f>
        <v>102.16217349996583</v>
      </c>
      <c r="F70" s="187">
        <f>VLOOKUP(CONCATENATE($E$52,"_Qu_",hi!$C$76),kt_dat!$A$2:$DE$4218,Kt!$B70,0)</f>
        <v>102.53057474095183</v>
      </c>
      <c r="G70" s="120">
        <f>VLOOKUP(CONCATENATE($F$52,"_Qu_",hi!$C$76),kt_dat_gg!$A$2:$CD$4218,Kt!$B70,0)</f>
        <v>106.95437870615076</v>
      </c>
      <c r="H70" s="187">
        <f>VLOOKUP(CONCATENATE($G$52,"_Qu_",hi!$C$76),kt_dat!$A$2:$DE$4218,Kt!$B70,0)</f>
        <v>107.3873512687052</v>
      </c>
      <c r="I70" s="120">
        <f>VLOOKUP(CONCATENATE($H$52,"_Qu_",hi!$C$76),kt_dat_gg!$A$2:$CD$4218,Kt!$B70,0)</f>
        <v>110.75314028358174</v>
      </c>
      <c r="J70" s="187">
        <f>VLOOKUP(CONCATENATE($I$52,"_Qu_",hi!$C$76),kt_dat!$A$2:$DE$4218,Kt!$B70,0)</f>
        <v>111.42034625997526</v>
      </c>
      <c r="K70" s="120">
        <f>VLOOKUP(CONCATENATE($J$52,"_Qu_",hi!$C$76),kt_dat_gg!$A$2:$CD$4218,Kt!$B70,0)</f>
        <v>108.38097729508887</v>
      </c>
      <c r="L70" s="187">
        <f>VLOOKUP(CONCATENATE($K$52,"_Qu_",hi!$C$76),kt_dat!$A$2:$DE$4218,Kt!$B70,0)</f>
        <v>108.92172091109748</v>
      </c>
      <c r="M70" s="85">
        <f t="shared" si="2"/>
        <v>17</v>
      </c>
      <c r="N70" s="118">
        <f t="shared" si="0"/>
        <v>1997</v>
      </c>
      <c r="O70" s="120">
        <f>VLOOKUP(CONCATENATE($E$52,"_Ja_",hi!$C$76),kt_dat!$A$2:$BZ$4218,$M70,0)</f>
        <v>119.02314211361207</v>
      </c>
      <c r="P70" s="120"/>
      <c r="Q70" s="120">
        <f>VLOOKUP(CONCATENATE($G$52,"_Ja_",hi!$C$76),kt_dat!$A$2:$BZ$4218,$M70,0)</f>
        <v>130.02674646269833</v>
      </c>
      <c r="R70" s="120"/>
      <c r="S70" s="120">
        <f>VLOOKUP(CONCATENATE($I$52,"_Ja_",hi!$C$76),kt_dat!$A$2:$BZ$4218,$M70,0)</f>
        <v>118.48344796901422</v>
      </c>
      <c r="T70" s="120"/>
      <c r="U70" s="120">
        <f>VLOOKUP(CONCATENATE($K$52,"_Ja_",hi!$C$76),kt_dat!$A$2:$BZ$4218,$M70,0)</f>
        <v>123.47138775346687</v>
      </c>
      <c r="V70" s="80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106">
        <f t="shared" si="1"/>
        <v>18</v>
      </c>
      <c r="C71" s="118" t="s">
        <v>29</v>
      </c>
      <c r="D71" s="120"/>
      <c r="E71" s="115">
        <f>VLOOKUP(CONCATENATE($D$52,"_Qu_",hi!$C$76),kt_dat_gg!$A$2:$CD$4218,Kt!$B71,0)</f>
        <v>103.46184747208027</v>
      </c>
      <c r="F71" s="187">
        <f>VLOOKUP(CONCATENATE($E$52,"_Qu_",hi!$C$76),kt_dat!$A$2:$DE$4218,Kt!$B71,0)</f>
        <v>103.29401102939862</v>
      </c>
      <c r="G71" s="120">
        <f>VLOOKUP(CONCATENATE($F$52,"_Qu_",hi!$C$76),kt_dat_gg!$A$2:$CD$4218,Kt!$B71,0)</f>
        <v>108.55378501109747</v>
      </c>
      <c r="H71" s="187">
        <f>VLOOKUP(CONCATENATE($G$52,"_Qu_",hi!$C$76),kt_dat!$A$2:$DE$4218,Kt!$B71,0)</f>
        <v>108.36526574385432</v>
      </c>
      <c r="I71" s="120">
        <f>VLOOKUP(CONCATENATE($H$52,"_Qu_",hi!$C$76),kt_dat_gg!$A$2:$CD$4218,Kt!$B71,0)</f>
        <v>112.48099426061482</v>
      </c>
      <c r="J71" s="187">
        <f>VLOOKUP(CONCATENATE($I$52,"_Qu_",hi!$C$76),kt_dat!$A$2:$DE$4218,Kt!$B71,0)</f>
        <v>112.86230483560125</v>
      </c>
      <c r="K71" s="120">
        <f>VLOOKUP(CONCATENATE($J$52,"_Qu_",hi!$C$76),kt_dat_gg!$A$2:$CD$4218,Kt!$B71,0)</f>
        <v>110.01681100586671</v>
      </c>
      <c r="L71" s="187">
        <f>VLOOKUP(CONCATENATE($K$52,"_Qu_",hi!$C$76),kt_dat!$A$2:$DE$4218,Kt!$B71,0)</f>
        <v>110.105718618701</v>
      </c>
      <c r="M71" s="85">
        <f t="shared" si="2"/>
        <v>18</v>
      </c>
      <c r="N71" s="118">
        <f t="shared" si="0"/>
        <v>1998</v>
      </c>
      <c r="O71" s="120">
        <f>VLOOKUP(CONCATENATE($E$52,"_Ja_",hi!$C$76),kt_dat!$A$2:$BZ$4218,$M71,0)</f>
        <v>113.53665462884331</v>
      </c>
      <c r="P71" s="120"/>
      <c r="Q71" s="120">
        <f>VLOOKUP(CONCATENATE($G$52,"_Ja_",hi!$C$76),kt_dat!$A$2:$BZ$4218,$M71,0)</f>
        <v>124.46370902348576</v>
      </c>
      <c r="R71" s="120"/>
      <c r="S71" s="120">
        <f>VLOOKUP(CONCATENATE($I$52,"_Ja_",hi!$C$76),kt_dat!$A$2:$BZ$4218,$M71,0)</f>
        <v>119.12279801165866</v>
      </c>
      <c r="T71" s="120"/>
      <c r="U71" s="120">
        <f>VLOOKUP(CONCATENATE($K$52,"_Ja_",hi!$C$76),kt_dat!$A$2:$BZ$4218,$M71,0)</f>
        <v>120.88935993426173</v>
      </c>
      <c r="V71" s="80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106">
        <f t="shared" si="1"/>
        <v>19</v>
      </c>
      <c r="C72" s="118" t="s">
        <v>30</v>
      </c>
      <c r="D72" s="120"/>
      <c r="E72" s="115">
        <f>VLOOKUP(CONCATENATE($D$52,"_Qu_",hi!$C$76),kt_dat_gg!$A$2:$CD$4218,Kt!$B72,0)</f>
        <v>104.61551570632075</v>
      </c>
      <c r="F72" s="187">
        <f>VLOOKUP(CONCATENATE($E$52,"_Qu_",hi!$C$76),kt_dat!$A$2:$DE$4218,Kt!$B72,0)</f>
        <v>104.5609566458904</v>
      </c>
      <c r="G72" s="120">
        <f>VLOOKUP(CONCATENATE($F$52,"_Qu_",hi!$C$76),kt_dat_gg!$A$2:$CD$4218,Kt!$B72,0)</f>
        <v>109.95034457879224</v>
      </c>
      <c r="H72" s="187">
        <f>VLOOKUP(CONCATENATE($G$52,"_Qu_",hi!$C$76),kt_dat!$A$2:$DE$4218,Kt!$B72,0)</f>
        <v>109.90873802073287</v>
      </c>
      <c r="I72" s="120">
        <f>VLOOKUP(CONCATENATE($H$52,"_Qu_",hi!$C$76),kt_dat_gg!$A$2:$CD$4218,Kt!$B72,0)</f>
        <v>113.56139019002916</v>
      </c>
      <c r="J72" s="187">
        <f>VLOOKUP(CONCATENATE($I$52,"_Qu_",hi!$C$76),kt_dat!$A$2:$DE$4218,Kt!$B72,0)</f>
        <v>113.16033168626795</v>
      </c>
      <c r="K72" s="120">
        <f>VLOOKUP(CONCATENATE($J$52,"_Qu_",hi!$C$76),kt_dat_gg!$A$2:$CD$4218,Kt!$B72,0)</f>
        <v>111.23959442736844</v>
      </c>
      <c r="L72" s="187">
        <f>VLOOKUP(CONCATENATE($K$52,"_Qu_",hi!$C$76),kt_dat!$A$2:$DE$4218,Kt!$B72,0)</f>
        <v>111.02299348780168</v>
      </c>
      <c r="M72" s="85">
        <f t="shared" si="2"/>
        <v>19</v>
      </c>
      <c r="N72" s="118">
        <f t="shared" si="0"/>
        <v>1999</v>
      </c>
      <c r="O72" s="120">
        <f>VLOOKUP(CONCATENATE($E$52,"_Ja_",hi!$C$76),kt_dat!$A$2:$BZ$4218,$M72,0)</f>
        <v>108.96761302272608</v>
      </c>
      <c r="P72" s="120"/>
      <c r="Q72" s="120">
        <f>VLOOKUP(CONCATENATE($G$52,"_Ja_",hi!$C$76),kt_dat!$A$2:$BZ$4218,$M72,0)</f>
        <v>118.92078622401448</v>
      </c>
      <c r="R72" s="120"/>
      <c r="S72" s="120">
        <f>VLOOKUP(CONCATENATE($I$52,"_Ja_",hi!$C$76),kt_dat!$A$2:$BZ$4218,$M72,0)</f>
        <v>115.75435036859203</v>
      </c>
      <c r="T72" s="120"/>
      <c r="U72" s="120">
        <f>VLOOKUP(CONCATENATE($K$52,"_Ja_",hi!$C$76),kt_dat!$A$2:$BZ$4218,$M72,0)</f>
        <v>116.47937931188963</v>
      </c>
      <c r="V72" s="80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106">
        <f t="shared" si="1"/>
        <v>20</v>
      </c>
      <c r="C73" s="118" t="s">
        <v>31</v>
      </c>
      <c r="D73" s="120"/>
      <c r="E73" s="115">
        <f>VLOOKUP(CONCATENATE($D$52,"_Qu_",hi!$C$76),kt_dat_gg!$A$2:$CD$4218,Kt!$B73,0)</f>
        <v>106.34997124325118</v>
      </c>
      <c r="F73" s="187">
        <f>VLOOKUP(CONCATENATE($E$52,"_Qu_",hi!$C$76),kt_dat!$A$2:$DE$4218,Kt!$B73,0)</f>
        <v>105.99157944367326</v>
      </c>
      <c r="G73" s="120">
        <f>VLOOKUP(CONCATENATE($F$52,"_Qu_",hi!$C$76),kt_dat_gg!$A$2:$CD$4218,Kt!$B73,0)</f>
        <v>111.85308771925696</v>
      </c>
      <c r="H73" s="187">
        <f>VLOOKUP(CONCATENATE($G$52,"_Qu_",hi!$C$76),kt_dat!$A$2:$DE$4218,Kt!$B73,0)</f>
        <v>111.57702997178957</v>
      </c>
      <c r="I73" s="120">
        <f>VLOOKUP(CONCATENATE($H$52,"_Qu_",hi!$C$76),kt_dat_gg!$A$2:$CD$4218,Kt!$B73,0)</f>
        <v>114.59828229743279</v>
      </c>
      <c r="J73" s="187">
        <f>VLOOKUP(CONCATENATE($I$52,"_Qu_",hi!$C$76),kt_dat!$A$2:$DE$4218,Kt!$B73,0)</f>
        <v>114.66153404821826</v>
      </c>
      <c r="K73" s="120">
        <f>VLOOKUP(CONCATENATE($J$52,"_Qu_",hi!$C$76),kt_dat_gg!$A$2:$CD$4218,Kt!$B73,0)</f>
        <v>112.70905128474423</v>
      </c>
      <c r="L73" s="187">
        <f>VLOOKUP(CONCATENATE($K$52,"_Qu_",hi!$C$76),kt_dat!$A$2:$DE$4218,Kt!$B73,0)</f>
        <v>112.59007117560265</v>
      </c>
      <c r="M73" s="85">
        <f t="shared" si="2"/>
        <v>20</v>
      </c>
      <c r="N73" s="118">
        <f t="shared" si="0"/>
        <v>2000</v>
      </c>
      <c r="O73" s="120">
        <f>VLOOKUP(CONCATENATE($E$52,"_Ja_",hi!$C$76),kt_dat!$A$2:$BZ$4218,$M73,0)</f>
        <v>109.29430077286359</v>
      </c>
      <c r="P73" s="120"/>
      <c r="Q73" s="120">
        <f>VLOOKUP(CONCATENATE($G$52,"_Ja_",hi!$C$76),kt_dat!$A$2:$BZ$4218,$M73,0)</f>
        <v>120.57944426248068</v>
      </c>
      <c r="R73" s="120"/>
      <c r="S73" s="120">
        <f>VLOOKUP(CONCATENATE($I$52,"_Ja_",hi!$C$76),kt_dat!$A$2:$BZ$4218,$M73,0)</f>
        <v>121.32860857943743</v>
      </c>
      <c r="T73" s="120"/>
      <c r="U73" s="120">
        <f>VLOOKUP(CONCATENATE($K$52,"_Ja_",hi!$C$76),kt_dat!$A$2:$BZ$4218,$M73,0)</f>
        <v>119.8919402186109</v>
      </c>
      <c r="V73" s="80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106">
        <f t="shared" si="1"/>
        <v>21</v>
      </c>
      <c r="C74" s="118" t="s">
        <v>32</v>
      </c>
      <c r="D74" s="120"/>
      <c r="E74" s="115">
        <f>VLOOKUP(CONCATENATE($D$52,"_Qu_",hi!$C$76),kt_dat_gg!$A$2:$CD$4218,Kt!$B74,0)</f>
        <v>107.41083761751302</v>
      </c>
      <c r="F74" s="187">
        <f>VLOOKUP(CONCATENATE($E$52,"_Qu_",hi!$C$76),kt_dat!$A$2:$DE$4218,Kt!$B74,0)</f>
        <v>108.49737764018987</v>
      </c>
      <c r="G74" s="120">
        <f>VLOOKUP(CONCATENATE($F$52,"_Qu_",hi!$C$76),kt_dat_gg!$A$2:$CD$4218,Kt!$B74,0)</f>
        <v>113.00577202189153</v>
      </c>
      <c r="H74" s="187">
        <f>VLOOKUP(CONCATENATE($G$52,"_Qu_",hi!$C$76),kt_dat!$A$2:$DE$4218,Kt!$B74,0)</f>
        <v>114.07349516524847</v>
      </c>
      <c r="I74" s="120">
        <f>VLOOKUP(CONCATENATE($H$52,"_Qu_",hi!$C$76),kt_dat_gg!$A$2:$CD$4218,Kt!$B74,0)</f>
        <v>115.27633120466454</v>
      </c>
      <c r="J74" s="187">
        <f>VLOOKUP(CONCATENATE($I$52,"_Qu_",hi!$C$76),kt_dat!$A$2:$DE$4218,Kt!$B74,0)</f>
        <v>115.97298115781219</v>
      </c>
      <c r="K74" s="120">
        <f>VLOOKUP(CONCATENATE($J$52,"_Qu_",hi!$C$76),kt_dat_gg!$A$2:$CD$4218,Kt!$B74,0)</f>
        <v>113.62425723622482</v>
      </c>
      <c r="L74" s="187">
        <f>VLOOKUP(CONCATENATE($K$52,"_Qu_",hi!$C$76),kt_dat!$A$2:$DE$4218,Kt!$B74,0)</f>
        <v>114.51408919082834</v>
      </c>
      <c r="M74" s="85">
        <f t="shared" si="2"/>
        <v>21</v>
      </c>
      <c r="N74" s="118">
        <f t="shared" si="0"/>
        <v>2001</v>
      </c>
      <c r="O74" s="120">
        <f>VLOOKUP(CONCATENATE($E$52,"_Ja_",hi!$C$76),kt_dat!$A$2:$BZ$4218,$M74,0)</f>
        <v>108.49153712450061</v>
      </c>
      <c r="P74" s="120"/>
      <c r="Q74" s="120">
        <f>VLOOKUP(CONCATENATE($G$52,"_Ja_",hi!$C$76),kt_dat!$A$2:$BZ$4218,$M74,0)</f>
        <v>122.31959462643063</v>
      </c>
      <c r="R74" s="120"/>
      <c r="S74" s="120">
        <f>VLOOKUP(CONCATENATE($I$52,"_Ja_",hi!$C$76),kt_dat!$A$2:$BZ$4218,$M74,0)</f>
        <v>124.81680477553452</v>
      </c>
      <c r="T74" s="120"/>
      <c r="U74" s="120">
        <f>VLOOKUP(CONCATENATE($K$52,"_Ja_",hi!$C$76),kt_dat!$A$2:$BZ$4218,$M74,0)</f>
        <v>122.2343817906781</v>
      </c>
      <c r="V74" s="80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106">
        <f t="shared" si="1"/>
        <v>22</v>
      </c>
      <c r="C75" s="118" t="s">
        <v>33</v>
      </c>
      <c r="D75" s="120"/>
      <c r="E75" s="115">
        <f>VLOOKUP(CONCATENATE($D$52,"_Qu_",hi!$C$76),kt_dat_gg!$A$2:$CD$4218,Kt!$B75,0)</f>
        <v>108.12046144581801</v>
      </c>
      <c r="F75" s="187">
        <f>VLOOKUP(CONCATENATE($E$52,"_Qu_",hi!$C$76),kt_dat!$A$2:$DE$4218,Kt!$B75,0)</f>
        <v>107.74355576867596</v>
      </c>
      <c r="G75" s="120">
        <f>VLOOKUP(CONCATENATE($F$52,"_Qu_",hi!$C$76),kt_dat_gg!$A$2:$CD$4218,Kt!$B75,0)</f>
        <v>113.73289076005868</v>
      </c>
      <c r="H75" s="187">
        <f>VLOOKUP(CONCATENATE($G$52,"_Qu_",hi!$C$76),kt_dat!$A$2:$DE$4218,Kt!$B75,0)</f>
        <v>113.36679092863655</v>
      </c>
      <c r="I75" s="120">
        <f>VLOOKUP(CONCATENATE($H$52,"_Qu_",hi!$C$76),kt_dat_gg!$A$2:$CD$4218,Kt!$B75,0)</f>
        <v>116.34721970668649</v>
      </c>
      <c r="J75" s="187">
        <f>VLOOKUP(CONCATENATE($I$52,"_Qu_",hi!$C$76),kt_dat!$A$2:$DE$4218,Kt!$B75,0)</f>
        <v>115.19447840796322</v>
      </c>
      <c r="K75" s="120">
        <f>VLOOKUP(CONCATENATE($J$52,"_Qu_",hi!$C$76),kt_dat_gg!$A$2:$CD$4218,Kt!$B75,0)</f>
        <v>114.51617262939652</v>
      </c>
      <c r="L75" s="187">
        <f>VLOOKUP(CONCATENATE($K$52,"_Qu_",hi!$C$76),kt_dat!$A$2:$DE$4218,Kt!$B75,0)</f>
        <v>113.76861134224347</v>
      </c>
      <c r="M75" s="85">
        <f t="shared" si="2"/>
        <v>22</v>
      </c>
      <c r="N75" s="118">
        <f t="shared" si="0"/>
        <v>2002</v>
      </c>
      <c r="O75" s="120">
        <f>VLOOKUP(CONCATENATE($E$52,"_Ja_",hi!$C$76),kt_dat!$A$2:$BZ$4218,$M75,0)</f>
        <v>109.25938943876447</v>
      </c>
      <c r="P75" s="120"/>
      <c r="Q75" s="120">
        <f>VLOOKUP(CONCATENATE($G$52,"_Ja_",hi!$C$76),kt_dat!$A$2:$BZ$4218,$M75,0)</f>
        <v>124.15947850482215</v>
      </c>
      <c r="R75" s="120"/>
      <c r="S75" s="120">
        <f>VLOOKUP(CONCATENATE($I$52,"_Ja_",hi!$C$76),kt_dat!$A$2:$BZ$4218,$M75,0)</f>
        <v>127.88420688156717</v>
      </c>
      <c r="T75" s="120"/>
      <c r="U75" s="120">
        <f>VLOOKUP(CONCATENATE($K$52,"_Ja_",hi!$C$76),kt_dat!$A$2:$BZ$4218,$M75,0)</f>
        <v>124.56340153820859</v>
      </c>
      <c r="V75" s="80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106">
        <f t="shared" si="1"/>
        <v>23</v>
      </c>
      <c r="C76" s="118" t="s">
        <v>34</v>
      </c>
      <c r="D76" s="120"/>
      <c r="E76" s="115">
        <f>VLOOKUP(CONCATENATE($D$52,"_Qu_",hi!$C$76),kt_dat_gg!$A$2:$CD$4218,Kt!$B76,0)</f>
        <v>107.96538671637417</v>
      </c>
      <c r="F76" s="187">
        <f>VLOOKUP(CONCATENATE($E$52,"_Qu_",hi!$C$76),kt_dat!$A$2:$DE$4218,Kt!$B76,0)</f>
        <v>108.1204509285882</v>
      </c>
      <c r="G76" s="120">
        <f>VLOOKUP(CONCATENATE($F$52,"_Qu_",hi!$C$76),kt_dat_gg!$A$2:$CD$4218,Kt!$B76,0)</f>
        <v>113.71870597258942</v>
      </c>
      <c r="H76" s="187">
        <f>VLOOKUP(CONCATENATE($G$52,"_Qu_",hi!$C$76),kt_dat!$A$2:$DE$4218,Kt!$B76,0)</f>
        <v>113.75838618629099</v>
      </c>
      <c r="I76" s="120">
        <f>VLOOKUP(CONCATENATE($H$52,"_Qu_",hi!$C$76),kt_dat_gg!$A$2:$CD$4218,Kt!$B76,0)</f>
        <v>118.01021173248228</v>
      </c>
      <c r="J76" s="187">
        <f>VLOOKUP(CONCATENATE($I$52,"_Qu_",hi!$C$76),kt_dat!$A$2:$DE$4218,Kt!$B76,0)</f>
        <v>117.87419955428406</v>
      </c>
      <c r="K76" s="120">
        <f>VLOOKUP(CONCATENATE($J$52,"_Qu_",hi!$C$76),kt_dat_gg!$A$2:$CD$4218,Kt!$B76,0)</f>
        <v>115.3012309094488</v>
      </c>
      <c r="L76" s="187">
        <f>VLOOKUP(CONCATENATE($K$52,"_Qu_",hi!$C$76),kt_dat!$A$2:$DE$4218,Kt!$B76,0)</f>
        <v>115.26581735511776</v>
      </c>
      <c r="M76" s="85">
        <f t="shared" si="2"/>
        <v>23</v>
      </c>
      <c r="N76" s="118">
        <f t="shared" si="0"/>
        <v>2003</v>
      </c>
      <c r="O76" s="120">
        <f>VLOOKUP(CONCATENATE($E$52,"_Ja_",hi!$C$76),kt_dat!$A$2:$BZ$4218,$M76,0)</f>
        <v>113.96313555456435</v>
      </c>
      <c r="P76" s="120"/>
      <c r="Q76" s="120">
        <f>VLOOKUP(CONCATENATE($G$52,"_Ja_",hi!$C$76),kt_dat!$A$2:$BZ$4218,$M76,0)</f>
        <v>130.23112055987067</v>
      </c>
      <c r="R76" s="120"/>
      <c r="S76" s="120">
        <f>VLOOKUP(CONCATENATE($I$52,"_Ja_",hi!$C$76),kt_dat!$A$2:$BZ$4218,$M76,0)</f>
        <v>135.00180013929139</v>
      </c>
      <c r="T76" s="120"/>
      <c r="U76" s="120">
        <f>VLOOKUP(CONCATENATE($K$52,"_Ja_",hi!$C$76),kt_dat!$A$2:$BZ$4218,$M76,0)</f>
        <v>131.0096802219559</v>
      </c>
      <c r="V76" s="80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106">
        <f t="shared" si="1"/>
        <v>24</v>
      </c>
      <c r="C77" s="118" t="s">
        <v>35</v>
      </c>
      <c r="D77" s="120"/>
      <c r="E77" s="115">
        <f>VLOOKUP(CONCATENATE($D$52,"_Qu_",hi!$C$76),kt_dat_gg!$A$2:$CD$4218,Kt!$B77,0)</f>
        <v>108.70655701945689</v>
      </c>
      <c r="F77" s="187">
        <f>VLOOKUP(CONCATENATE($E$52,"_Qu_",hi!$C$76),kt_dat!$A$2:$DE$4218,Kt!$B77,0)</f>
        <v>108.03215345185835</v>
      </c>
      <c r="G77" s="120">
        <f>VLOOKUP(CONCATENATE($F$52,"_Qu_",hi!$C$76),kt_dat_gg!$A$2:$CD$4218,Kt!$B77,0)</f>
        <v>114.5287862240415</v>
      </c>
      <c r="H77" s="187">
        <f>VLOOKUP(CONCATENATE($G$52,"_Qu_",hi!$C$76),kt_dat!$A$2:$DE$4218,Kt!$B77,0)</f>
        <v>114.0309408028407</v>
      </c>
      <c r="I77" s="120">
        <f>VLOOKUP(CONCATENATE($H$52,"_Qu_",hi!$C$76),kt_dat_gg!$A$2:$CD$4218,Kt!$B77,0)</f>
        <v>121.07015774115935</v>
      </c>
      <c r="J77" s="187">
        <f>VLOOKUP(CONCATENATE($I$52,"_Qu_",hi!$C$76),kt_dat!$A$2:$DE$4218,Kt!$B77,0)</f>
        <v>120.96195723519956</v>
      </c>
      <c r="K77" s="120">
        <f>VLOOKUP(CONCATENATE($J$52,"_Qu_",hi!$C$76),kt_dat_gg!$A$2:$CD$4218,Kt!$B77,0)</f>
        <v>117.19376404686533</v>
      </c>
      <c r="L77" s="187">
        <f>VLOOKUP(CONCATENATE($K$52,"_Qu_",hi!$C$76),kt_dat!$A$2:$DE$4218,Kt!$B77,0)</f>
        <v>116.86926403098514</v>
      </c>
      <c r="M77" s="85">
        <f t="shared" si="2"/>
        <v>24</v>
      </c>
      <c r="N77" s="118">
        <f t="shared" si="0"/>
        <v>2004</v>
      </c>
      <c r="O77" s="120">
        <f>VLOOKUP(CONCATENATE($E$52,"_Ja_",hi!$C$76),kt_dat!$A$2:$BZ$4218,$M77,0)</f>
        <v>118.34685618625262</v>
      </c>
      <c r="P77" s="120"/>
      <c r="Q77" s="120">
        <f>VLOOKUP(CONCATENATE($G$52,"_Ja_",hi!$C$76),kt_dat!$A$2:$BZ$4218,$M77,0)</f>
        <v>135.58979416491206</v>
      </c>
      <c r="R77" s="120"/>
      <c r="S77" s="120">
        <f>VLOOKUP(CONCATENATE($I$52,"_Ja_",hi!$C$76),kt_dat!$A$2:$BZ$4218,$M77,0)</f>
        <v>140.34660552570193</v>
      </c>
      <c r="T77" s="120"/>
      <c r="U77" s="120">
        <f>VLOOKUP(CONCATENATE($K$52,"_Ja_",hi!$C$76),kt_dat!$A$2:$BZ$4218,$M77,0)</f>
        <v>136.27127614016385</v>
      </c>
      <c r="V77" s="80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106">
        <f t="shared" si="1"/>
        <v>25</v>
      </c>
      <c r="C78" s="118" t="s">
        <v>36</v>
      </c>
      <c r="D78" s="120"/>
      <c r="E78" s="115">
        <f>VLOOKUP(CONCATENATE($D$52,"_Qu_",hi!$C$76),kt_dat_gg!$A$2:$CD$4218,Kt!$B78,0)</f>
        <v>109.63494879236663</v>
      </c>
      <c r="F78" s="187">
        <f>VLOOKUP(CONCATENATE($E$52,"_Qu_",hi!$C$76),kt_dat!$A$2:$DE$4218,Kt!$B78,0)</f>
        <v>109.96706667792412</v>
      </c>
      <c r="G78" s="120">
        <f>VLOOKUP(CONCATENATE($F$52,"_Qu_",hi!$C$76),kt_dat_gg!$A$2:$CD$4218,Kt!$B78,0)</f>
        <v>115.45411280169679</v>
      </c>
      <c r="H78" s="187">
        <f>VLOOKUP(CONCATENATE($G$52,"_Qu_",hi!$C$76),kt_dat!$A$2:$DE$4218,Kt!$B78,0)</f>
        <v>115.7970316829928</v>
      </c>
      <c r="I78" s="120">
        <f>VLOOKUP(CONCATENATE($H$52,"_Qu_",hi!$C$76),kt_dat_gg!$A$2:$CD$4218,Kt!$B78,0)</f>
        <v>124.85482101414969</v>
      </c>
      <c r="J78" s="187">
        <f>VLOOKUP(CONCATENATE($I$52,"_Qu_",hi!$C$76),kt_dat!$A$2:$DE$4218,Kt!$B78,0)</f>
        <v>124.37431643399441</v>
      </c>
      <c r="K78" s="120">
        <f>VLOOKUP(CONCATENATE($J$52,"_Qu_",hi!$C$76),kt_dat_gg!$A$2:$CD$4218,Kt!$B78,0)</f>
        <v>119.50254605331547</v>
      </c>
      <c r="L78" s="187">
        <f>VLOOKUP(CONCATENATE($K$52,"_Qu_",hi!$C$76),kt_dat!$A$2:$DE$4218,Kt!$B78,0)</f>
        <v>119.44621075449304</v>
      </c>
      <c r="M78" s="85">
        <f t="shared" si="2"/>
        <v>25</v>
      </c>
      <c r="N78" s="118">
        <f t="shared" si="0"/>
        <v>2005</v>
      </c>
      <c r="O78" s="120">
        <f>VLOOKUP(CONCATENATE($E$52,"_Ja_",hi!$C$76),kt_dat!$A$2:$BZ$4218,$M78,0)</f>
        <v>122.03711650941106</v>
      </c>
      <c r="P78" s="120"/>
      <c r="Q78" s="120">
        <f>VLOOKUP(CONCATENATE($G$52,"_Ja_",hi!$C$76),kt_dat!$A$2:$BZ$4218,$M78,0)</f>
        <v>139.50840773116627</v>
      </c>
      <c r="R78" s="120"/>
      <c r="S78" s="120">
        <f>VLOOKUP(CONCATENATE($I$52,"_Ja_",hi!$C$76),kt_dat!$A$2:$BZ$4218,$M78,0)</f>
        <v>156.20097337896789</v>
      </c>
      <c r="T78" s="120"/>
      <c r="U78" s="120">
        <f>VLOOKUP(CONCATENATE($K$52,"_Ja_",hi!$C$76),kt_dat!$A$2:$BZ$4218,$M78,0)</f>
        <v>145.89164347763449</v>
      </c>
      <c r="V78" s="80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106">
        <f t="shared" si="1"/>
        <v>26</v>
      </c>
      <c r="C79" s="118" t="s">
        <v>37</v>
      </c>
      <c r="D79" s="120"/>
      <c r="E79" s="115">
        <f>VLOOKUP(CONCATENATE($D$52,"_Qu_",hi!$C$76),kt_dat_gg!$A$2:$CD$4218,Kt!$B79,0)</f>
        <v>111.14603977181658</v>
      </c>
      <c r="F79" s="187">
        <f>VLOOKUP(CONCATENATE($E$52,"_Qu_",hi!$C$76),kt_dat!$A$2:$DE$4218,Kt!$B79,0)</f>
        <v>110.90562624731739</v>
      </c>
      <c r="G79" s="120">
        <f>VLOOKUP(CONCATENATE($F$52,"_Qu_",hi!$C$76),kt_dat_gg!$A$2:$CD$4218,Kt!$B79,0)</f>
        <v>116.75206989432239</v>
      </c>
      <c r="H79" s="187">
        <f>VLOOKUP(CONCATENATE($G$52,"_Qu_",hi!$C$76),kt_dat!$A$2:$DE$4218,Kt!$B79,0)</f>
        <v>116.5343659192569</v>
      </c>
      <c r="I79" s="120">
        <f>VLOOKUP(CONCATENATE($H$52,"_Qu_",hi!$C$76),kt_dat_gg!$A$2:$CD$4218,Kt!$B79,0)</f>
        <v>129.16216828375153</v>
      </c>
      <c r="J79" s="187">
        <f>VLOOKUP(CONCATENATE($I$52,"_Qu_",hi!$C$76),kt_dat!$A$2:$DE$4218,Kt!$B79,0)</f>
        <v>129.22818937325508</v>
      </c>
      <c r="K79" s="120">
        <f>VLOOKUP(CONCATENATE($J$52,"_Qu_",hi!$C$76),kt_dat_gg!$A$2:$CD$4218,Kt!$B79,0)</f>
        <v>122.27456434403602</v>
      </c>
      <c r="L79" s="187">
        <f>VLOOKUP(CONCATENATE($K$52,"_Qu_",hi!$C$76),kt_dat!$A$2:$DE$4218,Kt!$B79,0)</f>
        <v>122.19216337446821</v>
      </c>
      <c r="M79" s="85">
        <f t="shared" si="2"/>
        <v>26</v>
      </c>
      <c r="N79" s="118">
        <f t="shared" si="0"/>
        <v>2006</v>
      </c>
      <c r="O79" s="120">
        <f>VLOOKUP(CONCATENATE($E$52,"_Ja_",hi!$C$76),kt_dat!$A$2:$BZ$4218,$M79,0)</f>
        <v>126.50607122949395</v>
      </c>
      <c r="P79" s="120"/>
      <c r="Q79" s="120">
        <f>VLOOKUP(CONCATENATE($G$52,"_Ja_",hi!$C$76),kt_dat!$A$2:$BZ$4218,$M79,0)</f>
        <v>146.1267391370915</v>
      </c>
      <c r="R79" s="120"/>
      <c r="S79" s="120">
        <f>VLOOKUP(CONCATENATE($I$52,"_Ja_",hi!$C$76),kt_dat!$A$2:$BZ$4218,$M79,0)</f>
        <v>169.57012013741979</v>
      </c>
      <c r="T79" s="120"/>
      <c r="U79" s="120">
        <f>VLOOKUP(CONCATENATE($K$52,"_Ja_",hi!$C$76),kt_dat!$A$2:$BZ$4218,$M79,0)</f>
        <v>155.54748606359229</v>
      </c>
      <c r="V79" s="80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106">
        <f t="shared" si="1"/>
        <v>27</v>
      </c>
      <c r="C80" s="118" t="s">
        <v>38</v>
      </c>
      <c r="D80" s="120"/>
      <c r="E80" s="115">
        <f>VLOOKUP(CONCATENATE($D$52,"_Qu_",hi!$C$76),kt_dat_gg!$A$2:$CD$4218,Kt!$B80,0)</f>
        <v>111.96975062632964</v>
      </c>
      <c r="F80" s="187">
        <f>VLOOKUP(CONCATENATE($E$52,"_Qu_",hi!$C$76),kt_dat!$A$2:$DE$4218,Kt!$B80,0)</f>
        <v>112.56542639020823</v>
      </c>
      <c r="G80" s="120">
        <f>VLOOKUP(CONCATENATE($F$52,"_Qu_",hi!$C$76),kt_dat_gg!$A$2:$CD$4218,Kt!$B80,0)</f>
        <v>117.52964908341012</v>
      </c>
      <c r="H80" s="187">
        <f>VLOOKUP(CONCATENATE($G$52,"_Qu_",hi!$C$76),kt_dat!$A$2:$DE$4218,Kt!$B80,0)</f>
        <v>117.92481208071746</v>
      </c>
      <c r="I80" s="120">
        <f>VLOOKUP(CONCATENATE($H$52,"_Qu_",hi!$C$76),kt_dat_gg!$A$2:$CD$4218,Kt!$B80,0)</f>
        <v>132.90787958052385</v>
      </c>
      <c r="J80" s="187">
        <f>VLOOKUP(CONCATENATE($I$52,"_Qu_",hi!$C$76),kt_dat!$A$2:$DE$4218,Kt!$B80,0)</f>
        <v>133.88399904400512</v>
      </c>
      <c r="K80" s="120">
        <f>VLOOKUP(CONCATENATE($J$52,"_Qu_",hi!$C$76),kt_dat_gg!$A$2:$CD$4218,Kt!$B80,0)</f>
        <v>124.49192219727452</v>
      </c>
      <c r="L80" s="187">
        <f>VLOOKUP(CONCATENATE($K$52,"_Qu_",hi!$C$76),kt_dat!$A$2:$DE$4218,Kt!$B80,0)</f>
        <v>125.18531890314684</v>
      </c>
      <c r="M80" s="85">
        <f t="shared" si="2"/>
        <v>27</v>
      </c>
      <c r="N80" s="118">
        <f t="shared" si="0"/>
        <v>2007</v>
      </c>
      <c r="O80" s="120">
        <f>VLOOKUP(CONCATENATE($E$52,"_Ja_",hi!$C$76),kt_dat!$A$2:$BZ$4218,$M80,0)</f>
        <v>134.54034025443391</v>
      </c>
      <c r="P80" s="120"/>
      <c r="Q80" s="120">
        <f>VLOOKUP(CONCATENATE($G$52,"_Ja_",hi!$C$76),kt_dat!$A$2:$BZ$4218,$M80,0)</f>
        <v>153.9902385538125</v>
      </c>
      <c r="R80" s="120"/>
      <c r="S80" s="120">
        <f>VLOOKUP(CONCATENATE($I$52,"_Ja_",hi!$C$76),kt_dat!$A$2:$BZ$4218,$M80,0)</f>
        <v>179.30904685246324</v>
      </c>
      <c r="T80" s="120"/>
      <c r="U80" s="120">
        <f>VLOOKUP(CONCATENATE($K$52,"_Ja_",hi!$C$76),kt_dat!$A$2:$BZ$4218,$M80,0)</f>
        <v>164.3260510699958</v>
      </c>
      <c r="V80" s="80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106">
        <f t="shared" si="1"/>
        <v>28</v>
      </c>
      <c r="C81" s="118" t="s">
        <v>39</v>
      </c>
      <c r="D81" s="120"/>
      <c r="E81" s="115">
        <f>VLOOKUP(CONCATENATE($D$52,"_Qu_",hi!$C$76),kt_dat_gg!$A$2:$CD$4218,Kt!$B81,0)</f>
        <v>112.39477291493434</v>
      </c>
      <c r="F81" s="187">
        <f>VLOOKUP(CONCATENATE($E$52,"_Qu_",hi!$C$76),kt_dat!$A$2:$DE$4218,Kt!$B81,0)</f>
        <v>112.43819924146332</v>
      </c>
      <c r="G81" s="120">
        <f>VLOOKUP(CONCATENATE($F$52,"_Qu_",hi!$C$76),kt_dat_gg!$A$2:$CD$4218,Kt!$B81,0)</f>
        <v>118.27653905039985</v>
      </c>
      <c r="H81" s="187">
        <f>VLOOKUP(CONCATENATE($G$52,"_Qu_",hi!$C$76),kt_dat!$A$2:$DE$4218,Kt!$B81,0)</f>
        <v>118.12976925025598</v>
      </c>
      <c r="I81" s="120">
        <f>VLOOKUP(CONCATENATE($H$52,"_Qu_",hi!$C$76),kt_dat_gg!$A$2:$CD$4218,Kt!$B81,0)</f>
        <v>135.36531842615216</v>
      </c>
      <c r="J81" s="187">
        <f>VLOOKUP(CONCATENATE($I$52,"_Qu_",hi!$C$76),kt_dat!$A$2:$DE$4218,Kt!$B81,0)</f>
        <v>135.61145032431133</v>
      </c>
      <c r="K81" s="120">
        <f>VLOOKUP(CONCATENATE($J$52,"_Qu_",hi!$C$76),kt_dat_gg!$A$2:$CD$4218,Kt!$B81,0)</f>
        <v>126.03867601505243</v>
      </c>
      <c r="L81" s="187">
        <f>VLOOKUP(CONCATENATE($K$52,"_Qu_",hi!$C$76),kt_dat!$A$2:$DE$4218,Kt!$B81,0)</f>
        <v>126.09828431420851</v>
      </c>
      <c r="M81" s="85">
        <f t="shared" si="2"/>
        <v>28</v>
      </c>
      <c r="N81" s="118">
        <f t="shared" si="0"/>
        <v>2008</v>
      </c>
      <c r="O81" s="120">
        <f>VLOOKUP(CONCATENATE($E$52,"_Ja_",hi!$C$76),kt_dat!$A$2:$BZ$4218,$M81,0)</f>
        <v>147.38464265481446</v>
      </c>
      <c r="P81" s="120"/>
      <c r="Q81" s="120">
        <f>VLOOKUP(CONCATENATE($G$52,"_Ja_",hi!$C$76),kt_dat!$A$2:$BZ$4218,$M81,0)</f>
        <v>163.12022304622431</v>
      </c>
      <c r="R81" s="120"/>
      <c r="S81" s="120">
        <f>VLOOKUP(CONCATENATE($I$52,"_Ja_",hi!$C$76),kt_dat!$A$2:$BZ$4218,$M81,0)</f>
        <v>191.91832153847292</v>
      </c>
      <c r="T81" s="120"/>
      <c r="U81" s="120">
        <f>VLOOKUP(CONCATENATE($K$52,"_Ja_",hi!$C$76),kt_dat!$A$2:$BZ$4218,$M81,0)</f>
        <v>175.46878722095198</v>
      </c>
      <c r="V81" s="80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106">
        <f t="shared" si="1"/>
        <v>29</v>
      </c>
      <c r="C82" s="118" t="s">
        <v>40</v>
      </c>
      <c r="D82" s="120"/>
      <c r="E82" s="115">
        <f>VLOOKUP(CONCATENATE($D$52,"_Qu_",hi!$C$76),kt_dat_gg!$A$2:$CD$4218,Kt!$B82,0)</f>
        <v>113.40559540429388</v>
      </c>
      <c r="F82" s="187">
        <f>VLOOKUP(CONCATENATE($E$52,"_Qu_",hi!$C$76),kt_dat!$A$2:$DE$4218,Kt!$B82,0)</f>
        <v>112.18069311313145</v>
      </c>
      <c r="G82" s="120">
        <f>VLOOKUP(CONCATENATE($F$52,"_Qu_",hi!$C$76),kt_dat_gg!$A$2:$CD$4218,Kt!$B82,0)</f>
        <v>119.94458734610014</v>
      </c>
      <c r="H82" s="187">
        <f>VLOOKUP(CONCATENATE($G$52,"_Qu_",hi!$C$76),kt_dat!$A$2:$DE$4218,Kt!$B82,0)</f>
        <v>118.77503582022611</v>
      </c>
      <c r="I82" s="120">
        <f>VLOOKUP(CONCATENATE($H$52,"_Qu_",hi!$C$76),kt_dat_gg!$A$2:$CD$4218,Kt!$B82,0)</f>
        <v>137.92372523316138</v>
      </c>
      <c r="J82" s="187">
        <f>VLOOKUP(CONCATENATE($I$52,"_Qu_",hi!$C$76),kt_dat!$A$2:$DE$4218,Kt!$B82,0)</f>
        <v>136.60050591014001</v>
      </c>
      <c r="K82" s="120">
        <f>VLOOKUP(CONCATENATE($J$52,"_Qu_",hi!$C$76),kt_dat_gg!$A$2:$CD$4218,Kt!$B82,0)</f>
        <v>128.08106007130598</v>
      </c>
      <c r="L82" s="187">
        <f>VLOOKUP(CONCATENATE($K$52,"_Qu_",hi!$C$76),kt_dat!$A$2:$DE$4218,Kt!$B82,0)</f>
        <v>126.83242482780197</v>
      </c>
      <c r="M82" s="85">
        <f t="shared" si="2"/>
        <v>29</v>
      </c>
      <c r="N82" s="118">
        <v>2009</v>
      </c>
      <c r="O82" s="120">
        <f>VLOOKUP(CONCATENATE($E$52,"_Ja_",hi!$C$76),kt_dat!$A$2:$BZ$4218,$M82,0)</f>
        <v>157.06098629601848</v>
      </c>
      <c r="P82" s="120"/>
      <c r="Q82" s="120">
        <f>VLOOKUP(CONCATENATE($G$52,"_Ja_",hi!$C$76),kt_dat!$A$2:$BZ$4218,$M82,0)</f>
        <v>172.55354837458063</v>
      </c>
      <c r="R82" s="120"/>
      <c r="S82" s="120">
        <f>VLOOKUP(CONCATENATE($I$52,"_Ja_",hi!$C$76),kt_dat!$A$2:$BZ$4218,$M82,0)</f>
        <v>203.06192054954252</v>
      </c>
      <c r="T82" s="120"/>
      <c r="U82" s="120">
        <f>VLOOKUP(CONCATENATE($K$52,"_Ja_",hi!$C$76),kt_dat!$A$2:$BZ$4218,$M82,0)</f>
        <v>185.74469174561997</v>
      </c>
      <c r="V82" s="80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106">
        <f t="shared" si="1"/>
        <v>30</v>
      </c>
      <c r="C83" s="118" t="s">
        <v>41</v>
      </c>
      <c r="D83" s="120"/>
      <c r="E83" s="115">
        <f>VLOOKUP(CONCATENATE($D$52,"_Qu_",hi!$C$76),kt_dat_gg!$A$2:$CD$4218,Kt!$B83,0)</f>
        <v>114.57752505276714</v>
      </c>
      <c r="F83" s="187">
        <f>VLOOKUP(CONCATENATE($E$52,"_Qu_",hi!$C$76),kt_dat!$A$2:$DE$4218,Kt!$B83,0)</f>
        <v>115.59789385828687</v>
      </c>
      <c r="G83" s="120">
        <f>VLOOKUP(CONCATENATE($F$52,"_Qu_",hi!$C$76),kt_dat_gg!$A$2:$CD$4218,Kt!$B83,0)</f>
        <v>121.696099724723</v>
      </c>
      <c r="H83" s="187">
        <f>VLOOKUP(CONCATENATE($G$52,"_Qu_",hi!$C$76),kt_dat!$A$2:$DE$4218,Kt!$B83,0)</f>
        <v>122.92895696781831</v>
      </c>
      <c r="I83" s="120">
        <f>VLOOKUP(CONCATENATE($H$52,"_Qu_",hi!$C$76),kt_dat_gg!$A$2:$CD$4218,Kt!$B83,0)</f>
        <v>140.15004638786527</v>
      </c>
      <c r="J83" s="187">
        <f>VLOOKUP(CONCATENATE($I$52,"_Qu_",hi!$C$76),kt_dat!$A$2:$DE$4218,Kt!$B83,0)</f>
        <v>141.55921946503275</v>
      </c>
      <c r="K83" s="120">
        <f>VLOOKUP(CONCATENATE($J$52,"_Qu_",hi!$C$76),kt_dat_gg!$A$2:$CD$4218,Kt!$B83,0)</f>
        <v>130.01254731269222</v>
      </c>
      <c r="L83" s="187">
        <f>VLOOKUP(CONCATENATE($K$52,"_Qu_",hi!$C$76),kt_dat!$A$2:$DE$4218,Kt!$B83,0)</f>
        <v>131.31247107190751</v>
      </c>
      <c r="M83" s="85">
        <f t="shared" si="2"/>
        <v>30</v>
      </c>
      <c r="N83" s="118">
        <v>2010</v>
      </c>
      <c r="O83" s="120">
        <f>VLOOKUP(CONCATENATE($E$52,"_Ja_",hi!$C$76),kt_dat!$A$2:$BZ$4218,$M83,0)</f>
        <v>167.93907681272913</v>
      </c>
      <c r="P83" s="120"/>
      <c r="Q83" s="120">
        <f>VLOOKUP(CONCATENATE($G$52,"_Ja_",hi!$C$76),kt_dat!$A$2:$BZ$4218,$M83,0)</f>
        <v>192.97753576369774</v>
      </c>
      <c r="R83" s="120"/>
      <c r="S83" s="120">
        <f>VLOOKUP(CONCATENATE($I$52,"_Ja_",hi!$C$76),kt_dat!$A$2:$BZ$4218,$M83,0)</f>
        <v>218.20605043651545</v>
      </c>
      <c r="T83" s="120"/>
      <c r="U83" s="120">
        <f>VLOOKUP(CONCATENATE($K$52,"_Ja_",hi!$C$76),kt_dat!$A$2:$BZ$4218,$M83,0)</f>
        <v>202.75170805966036</v>
      </c>
      <c r="V83" s="80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106">
        <f t="shared" si="1"/>
        <v>31</v>
      </c>
      <c r="C84" s="118" t="s">
        <v>42</v>
      </c>
      <c r="D84" s="120"/>
      <c r="E84" s="115">
        <f>VLOOKUP(CONCATENATE($D$52,"_Qu_",hi!$C$76),kt_dat_gg!$A$2:$CD$4218,Kt!$B84,0)</f>
        <v>116.67448456431305</v>
      </c>
      <c r="F84" s="187">
        <f>VLOOKUP(CONCATENATE($E$52,"_Qu_",hi!$C$76),kt_dat!$A$2:$DE$4218,Kt!$B84,0)</f>
        <v>115.95398818688312</v>
      </c>
      <c r="G84" s="120">
        <f>VLOOKUP(CONCATENATE($F$52,"_Qu_",hi!$C$76),kt_dat_gg!$A$2:$CD$4218,Kt!$B84,0)</f>
        <v>123.94378345405336</v>
      </c>
      <c r="H84" s="187">
        <f>VLOOKUP(CONCATENATE($G$52,"_Qu_",hi!$C$76),kt_dat!$A$2:$DE$4218,Kt!$B84,0)</f>
        <v>123.38430638612456</v>
      </c>
      <c r="I84" s="120">
        <f>VLOOKUP(CONCATENATE($H$52,"_Qu_",hi!$C$76),kt_dat_gg!$A$2:$CD$4218,Kt!$B84,0)</f>
        <v>143.75636220076316</v>
      </c>
      <c r="J84" s="187">
        <f>VLOOKUP(CONCATENATE($I$52,"_Qu_",hi!$C$76),kt_dat!$A$2:$DE$4218,Kt!$B84,0)</f>
        <v>142.29041378842308</v>
      </c>
      <c r="K84" s="120">
        <f>VLOOKUP(CONCATENATE($J$52,"_Qu_",hi!$C$76),kt_dat_gg!$A$2:$CD$4218,Kt!$B84,0)</f>
        <v>132.90453588419638</v>
      </c>
      <c r="L84" s="187">
        <f>VLOOKUP(CONCATENATE($K$52,"_Qu_",hi!$C$76),kt_dat!$A$2:$DE$4218,Kt!$B84,0)</f>
        <v>131.89274603836719</v>
      </c>
      <c r="M84" s="85">
        <f t="shared" si="2"/>
        <v>31</v>
      </c>
      <c r="N84" s="118">
        <v>2011</v>
      </c>
      <c r="O84" s="120">
        <f>VLOOKUP(CONCATENATE($E$52,"_Ja_",hi!$C$76),kt_dat!$A$2:$BZ$4218,$M84,0)</f>
        <v>174.00011874049059</v>
      </c>
      <c r="P84" s="120"/>
      <c r="Q84" s="120">
        <f>VLOOKUP(CONCATENATE($G$52,"_Ja_",hi!$C$76),kt_dat!$A$2:$BZ$4218,$M84,0)</f>
        <v>200.34161902092822</v>
      </c>
      <c r="R84" s="120"/>
      <c r="S84" s="120">
        <f>VLOOKUP(CONCATENATE($I$52,"_Ja_",hi!$C$76),kt_dat!$A$2:$BZ$4218,$M84,0)</f>
        <v>226.62263061336247</v>
      </c>
      <c r="T84" s="120"/>
      <c r="U84" s="120">
        <f>VLOOKUP(CONCATENATE($K$52,"_Ja_",hi!$C$76),kt_dat!$A$2:$BZ$4218,$M84,0)</f>
        <v>210.49958182496988</v>
      </c>
      <c r="V84" s="80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106">
        <f t="shared" si="1"/>
        <v>32</v>
      </c>
      <c r="C85" s="118" t="s">
        <v>43</v>
      </c>
      <c r="D85" s="120"/>
      <c r="E85" s="115">
        <f>VLOOKUP(CONCATENATE($D$52,"_Qu_",hi!$C$76),kt_dat_gg!$A$2:$CD$4218,Kt!$B85,0)</f>
        <v>118.31592719987265</v>
      </c>
      <c r="F85" s="187">
        <f>VLOOKUP(CONCATENATE($E$52,"_Qu_",hi!$C$76),kt_dat!$A$2:$DE$4218,Kt!$B85,0)</f>
        <v>118.47157164776915</v>
      </c>
      <c r="G85" s="120">
        <f>VLOOKUP(CONCATENATE($F$52,"_Qu_",hi!$C$76),kt_dat_gg!$A$2:$CD$4218,Kt!$B85,0)</f>
        <v>125.48797461182494</v>
      </c>
      <c r="H85" s="187">
        <f>VLOOKUP(CONCATENATE($G$52,"_Qu_",hi!$C$76),kt_dat!$A$2:$DE$4218,Kt!$B85,0)</f>
        <v>125.51808700821721</v>
      </c>
      <c r="I85" s="120">
        <f>VLOOKUP(CONCATENATE($H$52,"_Qu_",hi!$C$76),kt_dat_gg!$A$2:$CD$4218,Kt!$B85,0)</f>
        <v>145.65935169895783</v>
      </c>
      <c r="J85" s="187">
        <f>VLOOKUP(CONCATENATE($I$52,"_Qu_",hi!$C$76),kt_dat!$A$2:$DE$4218,Kt!$B85,0)</f>
        <v>147.41945334883366</v>
      </c>
      <c r="K85" s="120">
        <f>VLOOKUP(CONCATENATE($J$52,"_Qu_",hi!$C$76),kt_dat_gg!$A$2:$CD$4218,Kt!$B85,0)</f>
        <v>134.63063573419842</v>
      </c>
      <c r="L85" s="187">
        <f>VLOOKUP(CONCATENATE($K$52,"_Qu_",hi!$C$76),kt_dat!$A$2:$DE$4218,Kt!$B85,0)</f>
        <v>135.50839054231443</v>
      </c>
      <c r="M85" s="85">
        <f t="shared" si="2"/>
        <v>32</v>
      </c>
      <c r="N85" s="118">
        <v>2012</v>
      </c>
      <c r="O85" s="120">
        <f>VLOOKUP(CONCATENATE($E$52,"_Ja_",hi!$C$76),kt_dat!$A$2:$BZ$4218,$M85,0)</f>
        <v>182.96284104539535</v>
      </c>
      <c r="P85" s="120"/>
      <c r="Q85" s="120">
        <f>VLOOKUP(CONCATENATE($G$52,"_Ja_",hi!$C$76),kt_dat!$A$2:$BZ$4218,$M85,0)</f>
        <v>212.27299523060367</v>
      </c>
      <c r="R85" s="120"/>
      <c r="S85" s="120">
        <f>VLOOKUP(CONCATENATE($I$52,"_Ja_",hi!$C$76),kt_dat!$A$2:$BZ$4218,$M85,0)</f>
        <v>242.0244570099587</v>
      </c>
      <c r="T85" s="120"/>
      <c r="U85" s="120">
        <f>VLOOKUP(CONCATENATE($K$52,"_Ja_",hi!$C$76),kt_dat!$A$2:$BZ$4218,$M85,0)</f>
        <v>223.8196166231794</v>
      </c>
      <c r="V85" s="80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106">
        <f t="shared" si="1"/>
        <v>33</v>
      </c>
      <c r="C86" s="118" t="s">
        <v>44</v>
      </c>
      <c r="D86" s="120"/>
      <c r="E86" s="115">
        <f>VLOOKUP(CONCATENATE($D$52,"_Qu_",hi!$C$76),kt_dat_gg!$A$2:$CD$4218,Kt!$B86,0)</f>
        <v>120.56746306770471</v>
      </c>
      <c r="F86" s="187">
        <f>VLOOKUP(CONCATENATE($E$52,"_Qu_",hi!$C$76),kt_dat!$A$2:$DE$4218,Kt!$B86,0)</f>
        <v>120.52222176496564</v>
      </c>
      <c r="G86" s="120">
        <f>VLOOKUP(CONCATENATE($F$52,"_Qu_",hi!$C$76),kt_dat_gg!$A$2:$CD$4218,Kt!$B86,0)</f>
        <v>127.36053068347019</v>
      </c>
      <c r="H86" s="187">
        <f>VLOOKUP(CONCATENATE($G$52,"_Qu_",hi!$C$76),kt_dat!$A$2:$DE$4218,Kt!$B86,0)</f>
        <v>127.56153044113306</v>
      </c>
      <c r="I86" s="120">
        <f>VLOOKUP(CONCATENATE($H$52,"_Qu_",hi!$C$76),kt_dat_gg!$A$2:$CD$4218,Kt!$B86,0)</f>
        <v>147.92336853882682</v>
      </c>
      <c r="J86" s="187">
        <f>VLOOKUP(CONCATENATE($I$52,"_Qu_",hi!$C$76),kt_dat!$A$2:$DE$4218,Kt!$B86,0)</f>
        <v>147.26818795961671</v>
      </c>
      <c r="K86" s="120">
        <f>VLOOKUP(CONCATENATE($J$52,"_Qu_",hi!$C$76),kt_dat_gg!$A$2:$CD$4218,Kt!$B86,0)</f>
        <v>136.72506520927399</v>
      </c>
      <c r="L86" s="187">
        <f>VLOOKUP(CONCATENATE($K$52,"_Qu_",hi!$C$76),kt_dat!$A$2:$DE$4218,Kt!$B86,0)</f>
        <v>136.49077062191358</v>
      </c>
      <c r="M86" s="85">
        <f t="shared" si="2"/>
        <v>33</v>
      </c>
      <c r="N86" s="118">
        <v>2013</v>
      </c>
      <c r="O86" s="120">
        <f>VLOOKUP(CONCATENATE($E$52,"_Ja_",hi!$C$76),kt_dat!$A$2:$BZ$4218,$M86,0)</f>
        <v>199.63493544134943</v>
      </c>
      <c r="P86" s="120"/>
      <c r="Q86" s="120">
        <f>VLOOKUP(CONCATENATE($G$52,"_Ja_",hi!$C$76),kt_dat!$A$2:$BZ$4218,$M86,0)</f>
        <v>231.06790973902332</v>
      </c>
      <c r="R86" s="120"/>
      <c r="S86" s="120">
        <f>VLOOKUP(CONCATENATE($I$52,"_Ja_",hi!$C$76),kt_dat!$A$2:$BZ$4218,$M86,0)</f>
        <v>257.66057572747911</v>
      </c>
      <c r="T86" s="120"/>
      <c r="U86" s="120">
        <f>VLOOKUP(CONCATENATE($K$52,"_Ja_",hi!$C$76),kt_dat!$A$2:$BZ$4218,$M86,0)</f>
        <v>240.93378387430442</v>
      </c>
      <c r="V86" s="80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106">
        <f t="shared" si="1"/>
        <v>34</v>
      </c>
      <c r="C87" s="118" t="s">
        <v>45</v>
      </c>
      <c r="D87" s="120"/>
      <c r="E87" s="115">
        <f>VLOOKUP(CONCATENATE($D$52,"_Qu_",hi!$C$76),kt_dat_gg!$A$2:$CD$4218,Kt!$B87,0)</f>
        <v>122.19485421070073</v>
      </c>
      <c r="F87" s="187">
        <f>VLOOKUP(CONCATENATE($E$52,"_Qu_",hi!$C$76),kt_dat!$A$2:$DE$4218,Kt!$B87,0)</f>
        <v>122.70859579037936</v>
      </c>
      <c r="G87" s="120">
        <f>VLOOKUP(CONCATENATE($F$52,"_Qu_",hi!$C$76),kt_dat_gg!$A$2:$CD$4218,Kt!$B87,0)</f>
        <v>128.60740863743933</v>
      </c>
      <c r="H87" s="187">
        <f>VLOOKUP(CONCATENATE($G$52,"_Qu_",hi!$C$76),kt_dat!$A$2:$DE$4218,Kt!$B87,0)</f>
        <v>129.00197460106028</v>
      </c>
      <c r="I87" s="120">
        <f>VLOOKUP(CONCATENATE($H$52,"_Qu_",hi!$C$76),kt_dat_gg!$A$2:$CD$4218,Kt!$B87,0)</f>
        <v>149.03941148188329</v>
      </c>
      <c r="J87" s="187">
        <f>VLOOKUP(CONCATENATE($I$52,"_Qu_",hi!$C$76),kt_dat!$A$2:$DE$4218,Kt!$B87,0)</f>
        <v>149.0824643080301</v>
      </c>
      <c r="K87" s="120">
        <f>VLOOKUP(CONCATENATE($J$52,"_Qu_",hi!$C$76),kt_dat_gg!$A$2:$CD$4218,Kt!$B87,0)</f>
        <v>137.94128962553353</v>
      </c>
      <c r="L87" s="187">
        <f>VLOOKUP(CONCATENATE($K$52,"_Qu_",hi!$C$76),kt_dat!$A$2:$DE$4218,Kt!$B87,0)</f>
        <v>138.17603446359394</v>
      </c>
      <c r="M87" s="85">
        <f t="shared" si="2"/>
        <v>34</v>
      </c>
      <c r="N87" s="118">
        <v>2014</v>
      </c>
      <c r="O87" s="120">
        <f>VLOOKUP(CONCATENATE($E$52,"_Ja_",hi!$C$76),kt_dat!$A$2:$BZ$4218,$M87,0)</f>
        <v>208.42645884453549</v>
      </c>
      <c r="P87" s="120"/>
      <c r="Q87" s="120">
        <f>VLOOKUP(CONCATENATE($G$52,"_Ja_",hi!$C$76),kt_dat!$A$2:$BZ$4218,$M87,0)</f>
        <v>243.22671523422579</v>
      </c>
      <c r="R87" s="120"/>
      <c r="S87" s="120">
        <f>VLOOKUP(CONCATENATE($I$52,"_Ja_",hi!$C$76),kt_dat!$A$2:$BZ$4218,$M87,0)</f>
        <v>273.38895691548646</v>
      </c>
      <c r="T87" s="120"/>
      <c r="U87" s="120">
        <f>VLOOKUP(CONCATENATE($K$52,"_Ja_",hi!$C$76),kt_dat!$A$2:$BZ$4218,$M87,0)</f>
        <v>254.50203943650237</v>
      </c>
      <c r="V87" s="80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106">
        <f t="shared" si="1"/>
        <v>35</v>
      </c>
      <c r="C88" s="118" t="s">
        <v>46</v>
      </c>
      <c r="D88" s="120"/>
      <c r="E88" s="115">
        <f>VLOOKUP(CONCATENATE($D$52,"_Qu_",hi!$C$76),kt_dat_gg!$A$2:$CD$4218,Kt!$B88,0)</f>
        <v>123.6786765799114</v>
      </c>
      <c r="F88" s="187">
        <f>VLOOKUP(CONCATENATE($E$52,"_Qu_",hi!$C$76),kt_dat!$A$2:$DE$4218,Kt!$B88,0)</f>
        <v>123.35374507675718</v>
      </c>
      <c r="G88" s="120">
        <f>VLOOKUP(CONCATENATE($F$52,"_Qu_",hi!$C$76),kt_dat_gg!$A$2:$CD$4218,Kt!$B88,0)</f>
        <v>129.8152646978597</v>
      </c>
      <c r="H88" s="187">
        <f>VLOOKUP(CONCATENATE($G$52,"_Qu_",hi!$C$76),kt_dat!$A$2:$DE$4218,Kt!$B88,0)</f>
        <v>129.25872087012462</v>
      </c>
      <c r="I88" s="120">
        <f>VLOOKUP(CONCATENATE($H$52,"_Qu_",hi!$C$76),kt_dat_gg!$A$2:$CD$4218,Kt!$B88,0)</f>
        <v>151.07195965674313</v>
      </c>
      <c r="J88" s="187">
        <f>VLOOKUP(CONCATENATE($I$52,"_Qu_",hi!$C$76),kt_dat!$A$2:$DE$4218,Kt!$B88,0)</f>
        <v>150.76758217800307</v>
      </c>
      <c r="K88" s="120">
        <f>VLOOKUP(CONCATENATE($J$52,"_Qu_",hi!$C$76),kt_dat_gg!$A$2:$CD$4218,Kt!$B88,0)</f>
        <v>139.57175732444446</v>
      </c>
      <c r="L88" s="187">
        <f>VLOOKUP(CONCATENATE($K$52,"_Qu_",hi!$C$76),kt_dat!$A$2:$DE$4218,Kt!$B88,0)</f>
        <v>139.15706379109304</v>
      </c>
      <c r="M88" s="85">
        <f t="shared" si="2"/>
        <v>35</v>
      </c>
      <c r="N88" s="118">
        <v>2015</v>
      </c>
      <c r="O88" s="120">
        <f>VLOOKUP(CONCATENATE($E$52,"_Ja_",hi!$C$76),kt_dat!$A$2:$BZ$4218,$M88,0)</f>
        <v>205.1837015362679</v>
      </c>
      <c r="P88" s="120"/>
      <c r="Q88" s="120">
        <f>VLOOKUP(CONCATENATE($G$52,"_Ja_",hi!$C$76),kt_dat!$A$2:$BZ$4218,$M88,0)</f>
        <v>246.2161247621595</v>
      </c>
      <c r="R88" s="120"/>
      <c r="S88" s="120">
        <f>VLOOKUP(CONCATENATE($I$52,"_Ja_",hi!$C$76),kt_dat!$A$2:$BZ$4218,$M88,0)</f>
        <v>261.70236808151174</v>
      </c>
      <c r="T88" s="120"/>
      <c r="U88" s="120">
        <f>VLOOKUP(CONCATENATE($K$52,"_Ja_",hi!$C$76),kt_dat!$A$2:$BZ$4218,$M88,0)</f>
        <v>249.82491776833368</v>
      </c>
      <c r="V88" s="80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106">
        <f t="shared" si="1"/>
        <v>36</v>
      </c>
      <c r="C89" s="118" t="s">
        <v>47</v>
      </c>
      <c r="D89" s="120"/>
      <c r="E89" s="115">
        <f>VLOOKUP(CONCATENATE($D$52,"_Qu_",hi!$C$76),kt_dat_gg!$A$2:$CD$4218,Kt!$B89,0)</f>
        <v>126.07667438140493</v>
      </c>
      <c r="F89" s="187">
        <f>VLOOKUP(CONCATENATE($E$52,"_Qu_",hi!$C$76),kt_dat!$A$2:$DE$4218,Kt!$B89,0)</f>
        <v>124.97368887259768</v>
      </c>
      <c r="G89" s="120">
        <f>VLOOKUP(CONCATENATE($F$52,"_Qu_",hi!$C$76),kt_dat_gg!$A$2:$CD$4218,Kt!$B89,0)</f>
        <v>131.76823319538511</v>
      </c>
      <c r="H89" s="187">
        <f>VLOOKUP(CONCATENATE($G$52,"_Qu_",hi!$C$76),kt_dat!$A$2:$DE$4218,Kt!$B89,0)</f>
        <v>131.18509862239424</v>
      </c>
      <c r="I89" s="120">
        <f>VLOOKUP(CONCATENATE($H$52,"_Qu_",hi!$C$76),kt_dat_gg!$A$2:$CD$4218,Kt!$B89,0)</f>
        <v>153.55171302728129</v>
      </c>
      <c r="J89" s="187">
        <f>VLOOKUP(CONCATENATE($I$52,"_Qu_",hi!$C$76),kt_dat!$A$2:$DE$4218,Kt!$B89,0)</f>
        <v>153.36583248419618</v>
      </c>
      <c r="K89" s="120">
        <f>VLOOKUP(CONCATENATE($J$52,"_Qu_",hi!$C$76),kt_dat_gg!$A$2:$CD$4218,Kt!$B89,0)</f>
        <v>141.81772690858017</v>
      </c>
      <c r="L89" s="187">
        <f>VLOOKUP(CONCATENATE($K$52,"_Qu_",hi!$C$76),kt_dat!$A$2:$DE$4218,Kt!$B89,0)</f>
        <v>141.38217371864644</v>
      </c>
      <c r="M89" s="85">
        <f t="shared" si="2"/>
        <v>36</v>
      </c>
      <c r="N89" s="118">
        <v>2016</v>
      </c>
      <c r="O89" s="120">
        <f>VLOOKUP(CONCATENATE($E$52,"_Ja_",hi!$C$76),kt_dat!$A$2:$BZ$4218,$M89,0)</f>
        <v>223.40830790498828</v>
      </c>
      <c r="P89" s="120"/>
      <c r="Q89" s="120">
        <f>VLOOKUP(CONCATENATE($G$52,"_Ja_",hi!$C$76),kt_dat!$A$2:$BZ$4218,$M89,0)</f>
        <v>247.32865521699009</v>
      </c>
      <c r="R89" s="120"/>
      <c r="S89" s="120">
        <f>VLOOKUP(CONCATENATE($I$52,"_Ja_",hi!$C$76),kt_dat!$A$2:$BZ$4218,$M89,0)</f>
        <v>262.68788516512933</v>
      </c>
      <c r="T89" s="120"/>
      <c r="U89" s="120">
        <f>VLOOKUP(CONCATENATE($K$52,"_Ja_",hi!$C$76),kt_dat!$A$2:$BZ$4218,$M89,0)</f>
        <v>252.50619438603175</v>
      </c>
      <c r="V89" s="80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106">
        <f t="shared" si="1"/>
        <v>37</v>
      </c>
      <c r="C90" s="118" t="s">
        <v>48</v>
      </c>
      <c r="D90" s="120"/>
      <c r="E90" s="115">
        <f>VLOOKUP(CONCATENATE($D$52,"_Qu_",hi!$C$76),kt_dat_gg!$A$2:$CD$4218,Kt!$B90,0)</f>
        <v>129.31669320700709</v>
      </c>
      <c r="F90" s="187">
        <f>VLOOKUP(CONCATENATE($E$52,"_Qu_",hi!$C$76),kt_dat!$A$2:$DE$4218,Kt!$B90,0)</f>
        <v>129.90258919485993</v>
      </c>
      <c r="G90" s="120">
        <f>VLOOKUP(CONCATENATE($F$52,"_Qu_",hi!$C$76),kt_dat_gg!$A$2:$CD$4218,Kt!$B90,0)</f>
        <v>134.1768813473609</v>
      </c>
      <c r="H90" s="187">
        <f>VLOOKUP(CONCATENATE($G$52,"_Qu_",hi!$C$76),kt_dat!$A$2:$DE$4218,Kt!$B90,0)</f>
        <v>134.86088009363647</v>
      </c>
      <c r="I90" s="120">
        <f>VLOOKUP(CONCATENATE($H$52,"_Qu_",hi!$C$76),kt_dat_gg!$A$2:$CD$4218,Kt!$B90,0)</f>
        <v>156.31893124082151</v>
      </c>
      <c r="J90" s="187">
        <f>VLOOKUP(CONCATENATE($I$52,"_Qu_",hi!$C$76),kt_dat!$A$2:$DE$4218,Kt!$B90,0)</f>
        <v>156.5217244196447</v>
      </c>
      <c r="K90" s="120">
        <f>VLOOKUP(CONCATENATE($J$52,"_Qu_",hi!$C$76),kt_dat_gg!$A$2:$CD$4218,Kt!$B90,0)</f>
        <v>144.47114017722814</v>
      </c>
      <c r="L90" s="187">
        <f>VLOOKUP(CONCATENATE($K$52,"_Qu_",hi!$C$76),kt_dat!$A$2:$DE$4218,Kt!$B90,0)</f>
        <v>144.91394321600103</v>
      </c>
      <c r="M90" s="85">
        <f t="shared" si="2"/>
        <v>37</v>
      </c>
      <c r="N90" s="118">
        <v>2017</v>
      </c>
      <c r="O90" s="120">
        <f>VLOOKUP(CONCATENATE($E$52,"_Ja_",hi!$C$76),kt_dat!$A$2:$BZ$4218,$M90,0)</f>
        <v>229.76993529360334</v>
      </c>
      <c r="P90" s="120"/>
      <c r="Q90" s="120">
        <f>VLOOKUP(CONCATENATE($G$52,"_Ja_",hi!$C$76),kt_dat!$A$2:$BZ$4218,$M90,0)</f>
        <v>246.37791630517771</v>
      </c>
      <c r="R90" s="120"/>
      <c r="S90" s="120">
        <f>VLOOKUP(CONCATENATE($I$52,"_Ja_",hi!$C$76),kt_dat!$A$2:$BZ$4218,$M90,0)</f>
        <v>260.23473053608473</v>
      </c>
      <c r="T90" s="120"/>
      <c r="U90" s="120">
        <f>VLOOKUP(CONCATENATE($K$52,"_Ja_",hi!$C$76),kt_dat!$A$2:$BZ$4218,$M90,0)</f>
        <v>251.52862608763033</v>
      </c>
      <c r="V90" s="80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106">
        <f t="shared" si="1"/>
        <v>38</v>
      </c>
      <c r="C91" s="118" t="s">
        <v>49</v>
      </c>
      <c r="D91" s="120"/>
      <c r="E91" s="115">
        <f>VLOOKUP(CONCATENATE($D$52,"_Qu_",hi!$C$76),kt_dat_gg!$A$2:$CD$4218,Kt!$B91,0)</f>
        <v>133.36124682653841</v>
      </c>
      <c r="F91" s="187">
        <f>VLOOKUP(CONCATENATE($E$52,"_Qu_",hi!$C$76),kt_dat!$A$2:$DE$4218,Kt!$B91,0)</f>
        <v>133.07380155356364</v>
      </c>
      <c r="G91" s="120">
        <f>VLOOKUP(CONCATENATE($F$52,"_Qu_",hi!$C$76),kt_dat_gg!$A$2:$CD$4218,Kt!$B91,0)</f>
        <v>136.57751603880604</v>
      </c>
      <c r="H91" s="187">
        <f>VLOOKUP(CONCATENATE($G$52,"_Qu_",hi!$C$76),kt_dat!$A$2:$DE$4218,Kt!$B91,0)</f>
        <v>136.48466532605201</v>
      </c>
      <c r="I91" s="120">
        <f>VLOOKUP(CONCATENATE($H$52,"_Qu_",hi!$C$76),kt_dat_gg!$A$2:$CD$4218,Kt!$B91,0)</f>
        <v>159.64033556831339</v>
      </c>
      <c r="J91" s="187">
        <f>VLOOKUP(CONCATENATE($I$52,"_Qu_",hi!$C$76),kt_dat!$A$2:$DE$4218,Kt!$B91,0)</f>
        <v>159.06923681862372</v>
      </c>
      <c r="K91" s="120">
        <f>VLOOKUP(CONCATENATE($J$52,"_Qu_",hi!$C$76),kt_dat_gg!$A$2:$CD$4218,Kt!$B91,0)</f>
        <v>147.4581956163355</v>
      </c>
      <c r="L91" s="187">
        <f>VLOOKUP(CONCATENATE($K$52,"_Qu_",hi!$C$76),kt_dat!$A$2:$DE$4218,Kt!$B91,0)</f>
        <v>147.11730359703699</v>
      </c>
      <c r="M91" s="85">
        <f t="shared" si="2"/>
        <v>38</v>
      </c>
      <c r="N91" s="118">
        <v>2018</v>
      </c>
      <c r="O91" s="120">
        <f>VLOOKUP(CONCATENATE($E$52,"_Ja_",hi!$C$76),kt_dat!$A$2:$BZ$4218,$M91,0)</f>
        <v>248.07922287058057</v>
      </c>
      <c r="P91" s="120"/>
      <c r="Q91" s="120">
        <f>VLOOKUP(CONCATENATE($G$52,"_Ja_",hi!$C$76),kt_dat!$A$2:$BZ$4218,$M91,0)</f>
        <v>270.21946116945816</v>
      </c>
      <c r="R91" s="120"/>
      <c r="S91" s="120">
        <f>VLOOKUP(CONCATENATE($I$52,"_Ja_",hi!$C$76),kt_dat!$A$2:$BZ$4218,$M91,0)</f>
        <v>248.11452624611405</v>
      </c>
      <c r="T91" s="120"/>
      <c r="U91" s="120">
        <f>VLOOKUP(CONCATENATE($K$52,"_Ja_",hi!$C$76),kt_dat!$A$2:$BZ$4218,$M91,0)</f>
        <v>257.51460490424773</v>
      </c>
      <c r="V91" s="80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106">
        <f t="shared" si="1"/>
        <v>39</v>
      </c>
      <c r="C92" s="118" t="s">
        <v>50</v>
      </c>
      <c r="D92" s="120"/>
      <c r="E92" s="115">
        <f>VLOOKUP(CONCATENATE($D$52,"_Qu_",hi!$C$76),kt_dat_gg!$A$2:$CD$4218,Kt!$B92,0)</f>
        <v>136.19458815073514</v>
      </c>
      <c r="F92" s="187">
        <f>VLOOKUP(CONCATENATE($E$52,"_Qu_",hi!$C$76),kt_dat!$A$2:$DE$4218,Kt!$B92,0)</f>
        <v>137.10734973119165</v>
      </c>
      <c r="G92" s="120">
        <f>VLOOKUP(CONCATENATE($F$52,"_Qu_",hi!$C$76),kt_dat_gg!$A$2:$CD$4218,Kt!$B92,0)</f>
        <v>137.5998279597097</v>
      </c>
      <c r="H92" s="187">
        <f>VLOOKUP(CONCATENATE($G$52,"_Qu_",hi!$C$76),kt_dat!$A$2:$DE$4218,Kt!$B92,0)</f>
        <v>138.38700269672961</v>
      </c>
      <c r="I92" s="120">
        <f>VLOOKUP(CONCATENATE($H$52,"_Qu_",hi!$C$76),kt_dat_gg!$A$2:$CD$4218,Kt!$B92,0)</f>
        <v>162.06308707169785</v>
      </c>
      <c r="J92" s="187">
        <f>VLOOKUP(CONCATENATE($I$52,"_Qu_",hi!$C$76),kt_dat!$A$2:$DE$4218,Kt!$B92,0)</f>
        <v>163.33004546667181</v>
      </c>
      <c r="K92" s="120">
        <f>VLOOKUP(CONCATENATE($J$52,"_Qu_",hi!$C$76),kt_dat_gg!$A$2:$CD$4218,Kt!$B92,0)</f>
        <v>149.31330007013767</v>
      </c>
      <c r="L92" s="187">
        <f>VLOOKUP(CONCATENATE($K$52,"_Qu_",hi!$C$76),kt_dat!$A$2:$DE$4218,Kt!$B92,0)</f>
        <v>150.34334003596845</v>
      </c>
      <c r="M92" s="85">
        <f t="shared" si="2"/>
        <v>39</v>
      </c>
      <c r="N92" s="118">
        <v>2019</v>
      </c>
      <c r="O92" s="120">
        <f>VLOOKUP(CONCATENATE($E$52,"_Ja_",hi!$C$76),kt_dat!$A$2:$BZ$4218,$M92,0)</f>
        <v>258.54911890834944</v>
      </c>
      <c r="P92" s="120"/>
      <c r="Q92" s="120">
        <f>VLOOKUP(CONCATENATE($G$52,"_Ja_",hi!$C$76),kt_dat!$A$2:$BZ$4218,$M92,0)</f>
        <v>282.31903278063658</v>
      </c>
      <c r="R92" s="120"/>
      <c r="S92" s="120">
        <f>VLOOKUP(CONCATENATE($I$52,"_Ja_",hi!$C$76),kt_dat!$A$2:$BZ$4218,$M92,0)</f>
        <v>278.82577114734841</v>
      </c>
      <c r="T92" s="120"/>
      <c r="U92" s="120">
        <f>VLOOKUP(CONCATENATE($K$52,"_Ja_",hi!$C$76),kt_dat!$A$2:$BZ$4218,$M92,0)</f>
        <v>278.43252020033532</v>
      </c>
      <c r="V92" s="80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106">
        <f t="shared" si="1"/>
        <v>40</v>
      </c>
      <c r="C93" s="118" t="s">
        <v>51</v>
      </c>
      <c r="D93" s="120"/>
      <c r="E93" s="115">
        <f>VLOOKUP(CONCATENATE($D$52,"_Qu_",hi!$C$76),kt_dat_gg!$A$2:$CD$4218,Kt!$B93,0)</f>
        <v>140.46737893666943</v>
      </c>
      <c r="F93" s="187">
        <f>VLOOKUP(CONCATENATE($E$52,"_Qu_",hi!$C$76),kt_dat!$A$2:$DE$4218,Kt!$B93,0)</f>
        <v>138.40261316745014</v>
      </c>
      <c r="G93" s="120">
        <f>VLOOKUP(CONCATENATE($F$52,"_Qu_",hi!$C$76),kt_dat_gg!$A$2:$CD$4218,Kt!$B93,0)</f>
        <v>140.45446343718908</v>
      </c>
      <c r="H93" s="187">
        <f>VLOOKUP(CONCATENATE($G$52,"_Qu_",hi!$C$76),kt_dat!$A$2:$DE$4218,Kt!$B93,0)</f>
        <v>137.92781585634745</v>
      </c>
      <c r="I93" s="120">
        <f>VLOOKUP(CONCATENATE($H$52,"_Qu_",hi!$C$76),kt_dat_gg!$A$2:$CD$4218,Kt!$B93,0)</f>
        <v>166.65611268294538</v>
      </c>
      <c r="J93" s="187">
        <f>VLOOKUP(CONCATENATE($I$52,"_Qu_",hi!$C$76),kt_dat!$A$2:$DE$4218,Kt!$B93,0)</f>
        <v>163.78997892979802</v>
      </c>
      <c r="K93" s="120">
        <f>VLOOKUP(CONCATENATE($J$52,"_Qu_",hi!$C$76),kt_dat_gg!$A$2:$CD$4218,Kt!$B93,0)</f>
        <v>153.13051270093868</v>
      </c>
      <c r="L93" s="187">
        <f>VLOOKUP(CONCATENATE($K$52,"_Qu_",hi!$C$76),kt_dat!$A$2:$DE$4218,Kt!$B93,0)</f>
        <v>150.47925657740751</v>
      </c>
      <c r="M93" s="85"/>
      <c r="N93" s="118"/>
      <c r="O93" s="120"/>
      <c r="P93" s="120"/>
      <c r="Q93" s="120"/>
      <c r="R93" s="120"/>
      <c r="S93" s="120"/>
      <c r="T93" s="120"/>
      <c r="U93" s="120"/>
      <c r="V93" s="80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106">
        <f t="shared" si="1"/>
        <v>41</v>
      </c>
      <c r="C94" s="118" t="s">
        <v>52</v>
      </c>
      <c r="D94" s="120"/>
      <c r="E94" s="115">
        <f>VLOOKUP(CONCATENATE($D$52,"_Qu_",hi!$C$76),kt_dat_gg!$A$2:$CD$4218,Kt!$B94,0)</f>
        <v>142.43205304194035</v>
      </c>
      <c r="F94" s="187">
        <f>VLOOKUP(CONCATENATE($E$52,"_Qu_",hi!$C$76),kt_dat!$A$2:$DE$4218,Kt!$B94,0)</f>
        <v>145.89217391136648</v>
      </c>
      <c r="G94" s="120">
        <f>VLOOKUP(CONCATENATE($F$52,"_Qu_",hi!$C$76),kt_dat_gg!$A$2:$CD$4218,Kt!$B94,0)</f>
        <v>142.07280526429687</v>
      </c>
      <c r="H94" s="187">
        <f>VLOOKUP(CONCATENATE($G$52,"_Qu_",hi!$C$76),kt_dat!$A$2:$DE$4218,Kt!$B94,0)</f>
        <v>145.04857175849014</v>
      </c>
      <c r="I94" s="120">
        <f>VLOOKUP(CONCATENATE($H$52,"_Qu_",hi!$C$76),kt_dat_gg!$A$2:$CD$4218,Kt!$B94,0)</f>
        <v>168.4357181292504</v>
      </c>
      <c r="J94" s="187">
        <f>VLOOKUP(CONCATENATE($I$52,"_Qu_",hi!$C$76),kt_dat!$A$2:$DE$4218,Kt!$B94,0)</f>
        <v>172.84831365236633</v>
      </c>
      <c r="K94" s="120">
        <f>VLOOKUP(CONCATENATE($J$52,"_Qu_",hi!$C$76),kt_dat_gg!$A$2:$CD$4218,Kt!$B94,0)</f>
        <v>154.85657075285113</v>
      </c>
      <c r="L94" s="187">
        <f>VLOOKUP(CONCATENATE($K$52,"_Qu_",hi!$C$76),kt_dat!$A$2:$DE$4218,Kt!$B94,0)</f>
        <v>158.56894148944014</v>
      </c>
      <c r="M94" s="10"/>
      <c r="N94" s="119" t="str">
        <f>N91&amp;" - "&amp;N92</f>
        <v>2018 - 2019</v>
      </c>
      <c r="O94" s="114">
        <f>O92/O91-1</f>
        <v>4.2203840840112861E-2</v>
      </c>
      <c r="P94" s="114"/>
      <c r="Q94" s="114">
        <f>Q92/Q91-1</f>
        <v>4.4776832722609239E-2</v>
      </c>
      <c r="R94" s="114"/>
      <c r="S94" s="114">
        <f>S92/S91-1</f>
        <v>0.12377850408794977</v>
      </c>
      <c r="T94" s="114"/>
      <c r="U94" s="114">
        <f>U92/U91-1</f>
        <v>8.1230015298998426E-2</v>
      </c>
      <c r="V94" s="80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106">
        <f t="shared" si="1"/>
        <v>42</v>
      </c>
      <c r="C95" s="118" t="s">
        <v>53</v>
      </c>
      <c r="D95" s="120"/>
      <c r="E95" s="115">
        <f>VLOOKUP(CONCATENATE($D$52,"_Qu_",hi!$C$76),kt_dat_gg!$A$2:$CD$4218,Kt!$B95,0)</f>
        <v>143.75646036169942</v>
      </c>
      <c r="F95" s="187">
        <f>VLOOKUP(CONCATENATE($E$52,"_Qu_",hi!$C$76),kt_dat!$A$2:$DE$4218,Kt!$B95,0)</f>
        <v>143.00137204700439</v>
      </c>
      <c r="G95" s="120">
        <f>VLOOKUP(CONCATENATE($F$52,"_Qu_",hi!$C$76),kt_dat_gg!$A$2:$CD$4218,Kt!$B95,0)</f>
        <v>144.2315113326388</v>
      </c>
      <c r="H95" s="187">
        <f>VLOOKUP(CONCATENATE($G$52,"_Qu_",hi!$C$76),kt_dat!$A$2:$DE$4218,Kt!$B95,0)</f>
        <v>143.24202817805303</v>
      </c>
      <c r="I95" s="120">
        <f>VLOOKUP(CONCATENATE($H$52,"_Qu_",hi!$C$76),kt_dat_gg!$A$2:$CD$4218,Kt!$B95,0)</f>
        <v>170.10355412704365</v>
      </c>
      <c r="J95" s="187">
        <f>VLOOKUP(CONCATENATE($I$52,"_Qu_",hi!$C$76),kt_dat!$A$2:$DE$4218,Kt!$B95,0)</f>
        <v>168.66886180558686</v>
      </c>
      <c r="K95" s="120">
        <f>VLOOKUP(CONCATENATE($J$52,"_Qu_",hi!$C$76),kt_dat_gg!$A$2:$CD$4218,Kt!$B95,0)</f>
        <v>156.7062609653789</v>
      </c>
      <c r="L95" s="187">
        <f>VLOOKUP(CONCATENATE($K$52,"_Qu_",hi!$C$76),kt_dat!$A$2:$DE$4218,Kt!$B95,0)</f>
        <v>155.52151419170571</v>
      </c>
      <c r="M95" s="10"/>
      <c r="N95" s="119" t="str">
        <f>N87&amp;" - "&amp;N92</f>
        <v>2014 - 2019</v>
      </c>
      <c r="O95" s="114">
        <f>O92/O87-1</f>
        <v>0.24048127258737462</v>
      </c>
      <c r="P95" s="114"/>
      <c r="Q95" s="114">
        <f>Q92/Q87-1</f>
        <v>0.16072378196106096</v>
      </c>
      <c r="R95" s="114"/>
      <c r="S95" s="114">
        <f>S92/S87-1</f>
        <v>1.9886736806061345E-2</v>
      </c>
      <c r="T95" s="114"/>
      <c r="U95" s="114">
        <f>U92/U87-1</f>
        <v>9.4028640465191771E-2</v>
      </c>
      <c r="V95" s="80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106">
        <f t="shared" si="1"/>
        <v>43</v>
      </c>
      <c r="C96" s="118" t="s">
        <v>54</v>
      </c>
      <c r="D96" s="120"/>
      <c r="E96" s="115">
        <f>VLOOKUP(CONCATENATE($D$52,"_Qu_",hi!$C$76),kt_dat_gg!$A$2:$CD$4218,Kt!$B96,0)</f>
        <v>142.64926285527881</v>
      </c>
      <c r="F96" s="187">
        <f>VLOOKUP(CONCATENATE($E$52,"_Qu_",hi!$C$76),kt_dat!$A$2:$DE$4218,Kt!$B96,0)</f>
        <v>142.37583512672748</v>
      </c>
      <c r="G96" s="120">
        <f>VLOOKUP(CONCATENATE($F$52,"_Qu_",hi!$C$76),kt_dat_gg!$A$2:$CD$4218,Kt!$B96,0)</f>
        <v>144.76108971838806</v>
      </c>
      <c r="H96" s="187">
        <f>VLOOKUP(CONCATENATE($G$52,"_Qu_",hi!$C$76),kt_dat!$A$2:$DE$4218,Kt!$B96,0)</f>
        <v>144.40393406137321</v>
      </c>
      <c r="I96" s="120">
        <f>VLOOKUP(CONCATENATE($H$52,"_Qu_",hi!$C$76),kt_dat_gg!$A$2:$CD$4218,Kt!$B96,0)</f>
        <v>169.06040737204791</v>
      </c>
      <c r="J96" s="187">
        <f>VLOOKUP(CONCATENATE($I$52,"_Qu_",hi!$C$76),kt_dat!$A$2:$DE$4218,Kt!$B96,0)</f>
        <v>168.7934869231778</v>
      </c>
      <c r="K96" s="120">
        <f>VLOOKUP(CONCATENATE($J$52,"_Qu_",hi!$C$76),kt_dat_gg!$A$2:$CD$4218,Kt!$B96,0)</f>
        <v>156.33465044651277</v>
      </c>
      <c r="L96" s="187">
        <f>VLOOKUP(CONCATENATE($K$52,"_Qu_",hi!$C$76),kt_dat!$A$2:$DE$4218,Kt!$B96,0)</f>
        <v>156.02832721499084</v>
      </c>
      <c r="M96" s="167"/>
      <c r="N96" s="185" t="str">
        <f>te!A11</f>
        <v>Quelle: Transaktionspreisindizes Fahrländer Partner.</v>
      </c>
      <c r="O96" s="80"/>
      <c r="P96" s="167"/>
      <c r="Q96" s="80"/>
      <c r="R96" s="80"/>
      <c r="S96" s="80"/>
      <c r="T96" s="80"/>
      <c r="U96" s="80"/>
      <c r="V96" s="80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106">
        <f t="shared" si="1"/>
        <v>44</v>
      </c>
      <c r="C97" s="118" t="s">
        <v>55</v>
      </c>
      <c r="D97" s="120"/>
      <c r="E97" s="115">
        <f>VLOOKUP(CONCATENATE($D$52,"_Qu_",hi!$C$76),kt_dat_gg!$A$2:$CD$4218,Kt!$B97,0)</f>
        <v>144.33447289791704</v>
      </c>
      <c r="F97" s="187">
        <f>VLOOKUP(CONCATENATE($E$52,"_Qu_",hi!$C$76),kt_dat!$A$2:$DE$4218,Kt!$B97,0)</f>
        <v>142.57058139210454</v>
      </c>
      <c r="G97" s="120">
        <f>VLOOKUP(CONCATENATE($F$52,"_Qu_",hi!$C$76),kt_dat_gg!$A$2:$CD$4218,Kt!$B97,0)</f>
        <v>149.12191390699715</v>
      </c>
      <c r="H97" s="187">
        <f>VLOOKUP(CONCATENATE($G$52,"_Qu_",hi!$C$76),kt_dat!$A$2:$DE$4218,Kt!$B97,0)</f>
        <v>146.63730691573795</v>
      </c>
      <c r="I97" s="120">
        <f>VLOOKUP(CONCATENATE($H$52,"_Qu_",hi!$C$76),kt_dat_gg!$A$2:$CD$4218,Kt!$B97,0)</f>
        <v>172.76136594777759</v>
      </c>
      <c r="J97" s="187">
        <f>VLOOKUP(CONCATENATE($I$52,"_Qu_",hi!$C$76),kt_dat!$A$2:$DE$4218,Kt!$B97,0)</f>
        <v>169.71887338737906</v>
      </c>
      <c r="K97" s="120">
        <f>VLOOKUP(CONCATENATE($J$52,"_Qu_",hi!$C$76),kt_dat_gg!$A$2:$CD$4218,Kt!$B97,0)</f>
        <v>160.14677461313639</v>
      </c>
      <c r="L97" s="187">
        <f>VLOOKUP(CONCATENATE($K$52,"_Qu_",hi!$C$76),kt_dat!$A$2:$DE$4218,Kt!$B97,0)</f>
        <v>157.45410993284179</v>
      </c>
      <c r="M97" s="167"/>
      <c r="N97" s="80"/>
      <c r="O97" s="80"/>
      <c r="P97" s="167"/>
      <c r="Q97" s="80"/>
      <c r="R97" s="80"/>
      <c r="S97" s="80"/>
      <c r="T97" s="80"/>
      <c r="U97" s="80"/>
      <c r="V97" s="80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106">
        <f t="shared" si="1"/>
        <v>45</v>
      </c>
      <c r="C98" s="118" t="s">
        <v>68</v>
      </c>
      <c r="D98" s="120"/>
      <c r="E98" s="115">
        <f>VLOOKUP(CONCATENATE($D$52,"_Qu_",hi!$C$76),kt_dat_gg!$A$2:$CD$4218,Kt!$B98,0)</f>
        <v>146.93611528500583</v>
      </c>
      <c r="F98" s="187">
        <f>VLOOKUP(CONCATENATE($E$52,"_Qu_",hi!$C$76),kt_dat!$A$2:$DE$4218,Kt!$B98,0)</f>
        <v>148.05700217491909</v>
      </c>
      <c r="G98" s="120">
        <f>VLOOKUP(CONCATENATE($F$52,"_Qu_",hi!$C$76),kt_dat_gg!$A$2:$CD$4218,Kt!$B98,0)</f>
        <v>153.89183099210803</v>
      </c>
      <c r="H98" s="187">
        <f>VLOOKUP(CONCATENATE($G$52,"_Qu_",hi!$C$76),kt_dat!$A$2:$DE$4218,Kt!$B98,0)</f>
        <v>156.32450074388024</v>
      </c>
      <c r="I98" s="120">
        <f>VLOOKUP(CONCATENATE($H$52,"_Qu_",hi!$C$76),kt_dat_gg!$A$2:$CD$4218,Kt!$B98,0)</f>
        <v>178.10944324465922</v>
      </c>
      <c r="J98" s="187">
        <f>VLOOKUP(CONCATENATE($I$52,"_Qu_",hi!$C$76),kt_dat!$A$2:$DE$4218,Kt!$B98,0)</f>
        <v>179.77173753277597</v>
      </c>
      <c r="K98" s="120">
        <f>VLOOKUP(CONCATENATE($J$52,"_Qu_",hi!$C$76),kt_dat_gg!$A$2:$CD$4218,Kt!$B98,0)</f>
        <v>165.01039715057556</v>
      </c>
      <c r="L98" s="187">
        <f>VLOOKUP(CONCATENATE($K$52,"_Qu_",hi!$C$76),kt_dat!$A$2:$DE$4218,Kt!$B98,0)</f>
        <v>166.9578866915765</v>
      </c>
      <c r="M98" s="167"/>
      <c r="N98" s="80"/>
      <c r="O98" s="80"/>
      <c r="P98" s="167"/>
      <c r="Q98" s="80"/>
      <c r="R98" s="80"/>
      <c r="S98" s="80"/>
      <c r="T98" s="80"/>
      <c r="U98" s="80"/>
      <c r="V98" s="80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">
      <c r="A99" s="13"/>
      <c r="B99" s="106">
        <f t="shared" si="1"/>
        <v>46</v>
      </c>
      <c r="C99" s="118" t="s">
        <v>69</v>
      </c>
      <c r="D99" s="120"/>
      <c r="E99" s="115">
        <f>VLOOKUP(CONCATENATE($D$52,"_Qu_",hi!$C$76),kt_dat_gg!$A$2:$CD$4218,Kt!$B99,0)</f>
        <v>153.03798634307401</v>
      </c>
      <c r="F99" s="187">
        <f>VLOOKUP(CONCATENATE($E$52,"_Qu_",hi!$C$76),kt_dat!$A$2:$DE$4218,Kt!$B99,0)</f>
        <v>150.18076228799387</v>
      </c>
      <c r="G99" s="120">
        <f>VLOOKUP(CONCATENATE($F$52,"_Qu_",hi!$C$76),kt_dat_gg!$A$2:$CD$4218,Kt!$B99,0)</f>
        <v>161.60998351126918</v>
      </c>
      <c r="H99" s="187">
        <f>VLOOKUP(CONCATENATE($G$52,"_Qu_",hi!$C$76),kt_dat!$A$2:$DE$4218,Kt!$B99,0)</f>
        <v>158.71368531670586</v>
      </c>
      <c r="I99" s="120">
        <f>VLOOKUP(CONCATENATE($H$52,"_Qu_",hi!$C$76),kt_dat_gg!$A$2:$CD$4218,Kt!$B99,0)</f>
        <v>183.51039754876243</v>
      </c>
      <c r="J99" s="187">
        <f>VLOOKUP(CONCATENATE($I$52,"_Qu_",hi!$C$76),kt_dat!$A$2:$DE$4218,Kt!$B99,0)</f>
        <v>184.83771881382262</v>
      </c>
      <c r="K99" s="120">
        <f>VLOOKUP(CONCATENATE($J$52,"_Qu_",hi!$C$76),kt_dat_gg!$A$2:$CD$4218,Kt!$B99,0)</f>
        <v>171.46898278490883</v>
      </c>
      <c r="L99" s="187">
        <f>VLOOKUP(CONCATENATE($K$52,"_Qu_",hi!$C$76),kt_dat!$A$2:$DE$4218,Kt!$B99,0)</f>
        <v>170.61919482730838</v>
      </c>
      <c r="M99" s="167"/>
      <c r="N99" s="80"/>
      <c r="O99" s="80"/>
      <c r="P99" s="167"/>
      <c r="Q99" s="80"/>
      <c r="R99" s="80"/>
      <c r="S99" s="80"/>
      <c r="T99" s="80"/>
      <c r="U99" s="80"/>
      <c r="V99" s="80"/>
      <c r="X99" s="13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</row>
    <row r="100" spans="1:104" ht="15" customHeight="1" x14ac:dyDescent="0.2">
      <c r="A100" s="13"/>
      <c r="B100" s="106">
        <f t="shared" si="1"/>
        <v>47</v>
      </c>
      <c r="C100" s="118" t="s">
        <v>70</v>
      </c>
      <c r="D100" s="120"/>
      <c r="E100" s="115">
        <f>VLOOKUP(CONCATENATE($D$52,"_Qu_",hi!$C$76),kt_dat_gg!$A$2:$CD$4218,Kt!$B100,0)</f>
        <v>155.17576212771974</v>
      </c>
      <c r="F100" s="187">
        <f>VLOOKUP(CONCATENATE($E$52,"_Qu_",hi!$C$76),kt_dat!$A$2:$DE$4218,Kt!$B100,0)</f>
        <v>160.87619456630904</v>
      </c>
      <c r="G100" s="120">
        <f>VLOOKUP(CONCATENATE($F$52,"_Qu_",hi!$C$76),kt_dat_gg!$A$2:$CD$4218,Kt!$B100,0)</f>
        <v>163.85963380980209</v>
      </c>
      <c r="H100" s="187">
        <f>VLOOKUP(CONCATENATE($G$52,"_Qu_",hi!$C$76),kt_dat!$A$2:$DE$4218,Kt!$B100,0)</f>
        <v>169.79176447322146</v>
      </c>
      <c r="I100" s="120">
        <f>VLOOKUP(CONCATENATE($H$52,"_Qu_",hi!$C$76),kt_dat_gg!$A$2:$CD$4218,Kt!$B100,0)</f>
        <v>183.65787899163377</v>
      </c>
      <c r="J100" s="187">
        <f>VLOOKUP(CONCATENATE($I$52,"_Qu_",hi!$C$76),kt_dat!$A$2:$DE$4218,Kt!$B100,0)</f>
        <v>185.92173629968872</v>
      </c>
      <c r="K100" s="120">
        <f>VLOOKUP(CONCATENATE($J$52,"_Qu_",hi!$C$76),kt_dat_gg!$A$2:$CD$4218,Kt!$B100,0)</f>
        <v>172.69212173373762</v>
      </c>
      <c r="L100" s="187">
        <f>VLOOKUP(CONCATENATE($K$52,"_Qu_",hi!$C$76),kt_dat!$A$2:$DE$4218,Kt!$B100,0)</f>
        <v>176.82986683584164</v>
      </c>
      <c r="M100" s="167"/>
      <c r="N100" s="80"/>
      <c r="O100" s="80"/>
      <c r="P100" s="167"/>
      <c r="Q100" s="80"/>
      <c r="R100" s="80"/>
      <c r="S100" s="80"/>
      <c r="T100" s="80"/>
      <c r="U100" s="80"/>
      <c r="V100" s="80"/>
      <c r="X100" s="13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</row>
    <row r="101" spans="1:104" ht="15" customHeight="1" x14ac:dyDescent="0.2">
      <c r="A101" s="13"/>
      <c r="B101" s="106">
        <f t="shared" si="1"/>
        <v>48</v>
      </c>
      <c r="C101" s="118" t="s">
        <v>71</v>
      </c>
      <c r="D101" s="120"/>
      <c r="E101" s="115">
        <f>VLOOKUP(CONCATENATE($D$52,"_Qu_",hi!$C$76),kt_dat_gg!$A$2:$CD$4218,Kt!$B101,0)</f>
        <v>157.38204496413508</v>
      </c>
      <c r="F101" s="187">
        <f>VLOOKUP(CONCATENATE($E$52,"_Qu_",hi!$C$76),kt_dat!$A$2:$DE$4218,Kt!$B101,0)</f>
        <v>154.47032952885627</v>
      </c>
      <c r="G101" s="120">
        <f>VLOOKUP(CONCATENATE($F$52,"_Qu_",hi!$C$76),kt_dat_gg!$A$2:$CD$4218,Kt!$B101,0)</f>
        <v>165.98917224672218</v>
      </c>
      <c r="H101" s="187">
        <f>VLOOKUP(CONCATENATE($G$52,"_Qu_",hi!$C$76),kt_dat!$A$2:$DE$4218,Kt!$B101,0)</f>
        <v>163.07345163947895</v>
      </c>
      <c r="I101" s="120">
        <f>VLOOKUP(CONCATENATE($H$52,"_Qu_",hi!$C$76),kt_dat_gg!$A$2:$CD$4218,Kt!$B101,0)</f>
        <v>183.04836196262053</v>
      </c>
      <c r="J101" s="187">
        <f>VLOOKUP(CONCATENATE($I$52,"_Qu_",hi!$C$76),kt_dat!$A$2:$DE$4218,Kt!$B101,0)</f>
        <v>180.21418186138999</v>
      </c>
      <c r="K101" s="120">
        <f>VLOOKUP(CONCATENATE($J$52,"_Qu_",hi!$C$76),kt_dat_gg!$A$2:$CD$4218,Kt!$B101,0)</f>
        <v>173.5032357249672</v>
      </c>
      <c r="L101" s="187">
        <f>VLOOKUP(CONCATENATE($K$52,"_Qu_",hi!$C$76),kt_dat!$A$2:$DE$4218,Kt!$B101,0)</f>
        <v>170.62730353806279</v>
      </c>
      <c r="M101" s="167"/>
      <c r="N101" s="80"/>
      <c r="O101" s="80"/>
      <c r="P101" s="167"/>
      <c r="Q101" s="80"/>
      <c r="R101" s="80"/>
      <c r="S101" s="80"/>
      <c r="T101" s="80"/>
      <c r="U101" s="80"/>
      <c r="V101" s="80"/>
      <c r="X101" s="13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</row>
    <row r="102" spans="1:104" ht="15" customHeight="1" x14ac:dyDescent="0.2">
      <c r="A102" s="13"/>
      <c r="B102" s="106">
        <f t="shared" si="1"/>
        <v>49</v>
      </c>
      <c r="C102" s="118" t="s">
        <v>74</v>
      </c>
      <c r="D102" s="120"/>
      <c r="E102" s="115">
        <f>VLOOKUP(CONCATENATE($D$52,"_Qu_",hi!$C$76),kt_dat_gg!$A$2:$CD$4218,Kt!$B102,0)</f>
        <v>156.10490658710907</v>
      </c>
      <c r="F102" s="187">
        <f>VLOOKUP(CONCATENATE($E$52,"_Qu_",hi!$C$76),kt_dat!$A$2:$DE$4218,Kt!$B102,0)</f>
        <v>156.79961079723995</v>
      </c>
      <c r="G102" s="120">
        <f>VLOOKUP(CONCATENATE($F$52,"_Qu_",hi!$C$76),kt_dat_gg!$A$2:$CD$4218,Kt!$B102,0)</f>
        <v>164.84798300932343</v>
      </c>
      <c r="H102" s="187">
        <f>VLOOKUP(CONCATENATE($G$52,"_Qu_",hi!$C$76),kt_dat!$A$2:$DE$4218,Kt!$B102,0)</f>
        <v>165.10230062746615</v>
      </c>
      <c r="I102" s="120">
        <f>VLOOKUP(CONCATENATE($H$52,"_Qu_",hi!$C$76),kt_dat_gg!$A$2:$CD$4218,Kt!$B102,0)</f>
        <v>182.65154719611698</v>
      </c>
      <c r="J102" s="187">
        <f>VLOOKUP(CONCATENATE($I$52,"_Qu_",hi!$C$76),kt_dat!$A$2:$DE$4218,Kt!$B102,0)</f>
        <v>183.00916772678289</v>
      </c>
      <c r="K102" s="120">
        <f>VLOOKUP(CONCATENATE($J$52,"_Qu_",hi!$C$76),kt_dat_gg!$A$2:$CD$4218,Kt!$B102,0)</f>
        <v>172.71047399038596</v>
      </c>
      <c r="L102" s="187">
        <f>VLOOKUP(CONCATENATE($K$52,"_Qu_",hi!$C$76),kt_dat!$A$2:$DE$4218,Kt!$B102,0)</f>
        <v>173.05253680099716</v>
      </c>
      <c r="M102" s="167"/>
      <c r="N102" s="80"/>
      <c r="O102" s="80"/>
      <c r="P102" s="167"/>
      <c r="Q102" s="80"/>
      <c r="R102" s="80"/>
      <c r="S102" s="80"/>
      <c r="T102" s="80"/>
      <c r="U102" s="80"/>
      <c r="V102" s="80"/>
      <c r="X102" s="13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</row>
    <row r="103" spans="1:104" ht="15" customHeight="1" x14ac:dyDescent="0.2">
      <c r="A103" s="13"/>
      <c r="B103" s="106">
        <f t="shared" si="1"/>
        <v>50</v>
      </c>
      <c r="C103" s="118" t="s">
        <v>217</v>
      </c>
      <c r="D103" s="120"/>
      <c r="E103" s="115">
        <f>VLOOKUP(CONCATENATE($D$52,"_Qu_",hi!$C$76),kt_dat_gg!$A$2:$CD$4218,Kt!$B103,0)</f>
        <v>158.02701903486653</v>
      </c>
      <c r="F103" s="187">
        <f>VLOOKUP(CONCATENATE($E$52,"_Qu_",hi!$C$76),kt_dat!$A$2:$DE$4218,Kt!$B103,0)</f>
        <v>157.04477943523102</v>
      </c>
      <c r="G103" s="120">
        <f>VLOOKUP(CONCATENATE($F$52,"_Qu_",hi!$C$76),kt_dat_gg!$A$2:$CD$4218,Kt!$B103,0)</f>
        <v>167.34818706963725</v>
      </c>
      <c r="H103" s="187">
        <f>VLOOKUP(CONCATENATE($G$52,"_Qu_",hi!$C$76),kt_dat!$A$2:$DE$4218,Kt!$B103,0)</f>
        <v>166.36819676102516</v>
      </c>
      <c r="I103" s="120">
        <f>VLOOKUP(CONCATENATE($H$52,"_Qu_",hi!$C$76),kt_dat_gg!$A$2:$CD$4218,Kt!$B103,0)</f>
        <v>186.5989644712931</v>
      </c>
      <c r="J103" s="187">
        <f>VLOOKUP(CONCATENATE($I$52,"_Qu_",hi!$C$76),kt_dat!$A$2:$DE$4218,Kt!$B103,0)</f>
        <v>184.73129200017803</v>
      </c>
      <c r="K103" s="120">
        <f>VLOOKUP(CONCATENATE($J$52,"_Qu_",hi!$C$76),kt_dat_gg!$A$2:$CD$4218,Kt!$B103,0)</f>
        <v>175.86117751004682</v>
      </c>
      <c r="L103" s="187">
        <f>VLOOKUP(CONCATENATE($K$52,"_Qu_",hi!$C$76),kt_dat!$A$2:$DE$4218,Kt!$B103,0)</f>
        <v>174.45158163209794</v>
      </c>
      <c r="M103" s="167"/>
      <c r="N103" s="80"/>
      <c r="O103" s="80"/>
      <c r="P103" s="167"/>
      <c r="Q103" s="80"/>
      <c r="R103" s="80"/>
      <c r="S103" s="80"/>
      <c r="T103" s="80"/>
      <c r="U103" s="80"/>
      <c r="V103" s="80"/>
      <c r="X103" s="13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</row>
    <row r="104" spans="1:104" ht="15" customHeight="1" x14ac:dyDescent="0.2">
      <c r="A104" s="13"/>
      <c r="B104" s="106">
        <f t="shared" si="1"/>
        <v>51</v>
      </c>
      <c r="C104" s="118" t="s">
        <v>487</v>
      </c>
      <c r="D104" s="120"/>
      <c r="E104" s="115">
        <f>VLOOKUP(CONCATENATE($D$52,"_Qu_",hi!$C$76),kt_dat_gg!$A$2:$CD$4218,Kt!$B104,0)</f>
        <v>159.64312517570656</v>
      </c>
      <c r="F104" s="187">
        <f>VLOOKUP(CONCATENATE($E$52,"_Qu_",hi!$C$76),kt_dat!$A$2:$DE$4218,Kt!$B104,0)</f>
        <v>160.23666687212858</v>
      </c>
      <c r="G104" s="120">
        <f>VLOOKUP(CONCATENATE($F$52,"_Qu_",hi!$C$76),kt_dat_gg!$A$2:$CD$4218,Kt!$B104,0)</f>
        <v>169.17509949014232</v>
      </c>
      <c r="H104" s="187">
        <f>VLOOKUP(CONCATENATE($G$52,"_Qu_",hi!$C$76),kt_dat!$A$2:$DE$4218,Kt!$B104,0)</f>
        <v>170.57406382042041</v>
      </c>
      <c r="I104" s="120">
        <f>VLOOKUP(CONCATENATE($H$52,"_Qu_",hi!$C$76),kt_dat_gg!$A$2:$CD$4218,Kt!$B104,0)</f>
        <v>191.97410145860218</v>
      </c>
      <c r="J104" s="187">
        <f>VLOOKUP(CONCATENATE($I$52,"_Qu_",hi!$C$76),kt_dat!$A$2:$DE$4218,Kt!$B104,0)</f>
        <v>192.05643368691838</v>
      </c>
      <c r="K104" s="120">
        <f>VLOOKUP(CONCATENATE($J$52,"_Qu_",hi!$C$76),kt_dat_gg!$A$2:$CD$4218,Kt!$B104,0)</f>
        <v>179.38644789229434</v>
      </c>
      <c r="L104" s="187">
        <f>VLOOKUP(CONCATENATE($K$52,"_Qu_",hi!$C$76),kt_dat!$A$2:$DE$4218,Kt!$B104,0)</f>
        <v>180.07941409704534</v>
      </c>
      <c r="M104" s="167"/>
      <c r="N104" s="80"/>
      <c r="O104" s="80"/>
      <c r="P104" s="167"/>
      <c r="Q104" s="80"/>
      <c r="R104" s="80"/>
      <c r="S104" s="80"/>
      <c r="T104" s="80"/>
      <c r="U104" s="80"/>
      <c r="V104" s="80"/>
      <c r="X104" s="13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</row>
    <row r="105" spans="1:104" ht="15" customHeight="1" x14ac:dyDescent="0.2">
      <c r="A105" s="13"/>
      <c r="B105" s="106">
        <f t="shared" si="1"/>
        <v>52</v>
      </c>
      <c r="C105" s="118" t="s">
        <v>488</v>
      </c>
      <c r="D105" s="120"/>
      <c r="E105" s="115">
        <f>VLOOKUP(CONCATENATE($D$52,"_Qu_",hi!$C$76),kt_dat_gg!$A$2:$CD$4218,Kt!$B105,0)</f>
        <v>162.04427802894926</v>
      </c>
      <c r="F105" s="187">
        <f>VLOOKUP(CONCATENATE($E$52,"_Qu_",hi!$C$76),kt_dat!$A$2:$DE$4218,Kt!$B105,0)</f>
        <v>161.64792921976007</v>
      </c>
      <c r="G105" s="120">
        <f>VLOOKUP(CONCATENATE($F$52,"_Qu_",hi!$C$76),kt_dat_gg!$A$2:$CD$4218,Kt!$B105,0)</f>
        <v>171.18903857267753</v>
      </c>
      <c r="H105" s="187">
        <f>VLOOKUP(CONCATENATE($G$52,"_Qu_",hi!$C$76),kt_dat!$A$2:$DE$4218,Kt!$B105,0)</f>
        <v>170.58303788898138</v>
      </c>
      <c r="I105" s="120">
        <f>VLOOKUP(CONCATENATE($H$52,"_Qu_",hi!$C$76),kt_dat_gg!$A$2:$CD$4218,Kt!$B105,0)</f>
        <v>197.71097029566553</v>
      </c>
      <c r="J105" s="187">
        <f>VLOOKUP(CONCATENATE($I$52,"_Qu_",hi!$C$76),kt_dat!$A$2:$DE$4218,Kt!$B105,0)</f>
        <v>199.13457868871015</v>
      </c>
      <c r="K105" s="120">
        <f>VLOOKUP(CONCATENATE($J$52,"_Qu_",hi!$C$76),kt_dat_gg!$A$2:$CD$4218,Kt!$B105,0)</f>
        <v>183.23455122293595</v>
      </c>
      <c r="L105" s="187">
        <f>VLOOKUP(CONCATENATE($K$52,"_Qu_",hi!$C$76),kt_dat!$A$2:$DE$4218,Kt!$B105,0)</f>
        <v>183.62834794773983</v>
      </c>
      <c r="M105" s="167"/>
      <c r="N105" s="80"/>
      <c r="O105" s="80"/>
      <c r="P105" s="167"/>
      <c r="Q105" s="80"/>
      <c r="R105" s="80"/>
      <c r="S105" s="80"/>
      <c r="T105" s="80"/>
      <c r="U105" s="80"/>
      <c r="V105" s="80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ht="15" customHeight="1" x14ac:dyDescent="0.2">
      <c r="A106" s="13"/>
      <c r="B106" s="106">
        <f t="shared" si="1"/>
        <v>53</v>
      </c>
      <c r="C106" s="118" t="s">
        <v>494</v>
      </c>
      <c r="D106" s="120"/>
      <c r="E106" s="115">
        <f>VLOOKUP(CONCATENATE($D$52,"_Qu_",hi!$C$76),kt_dat_gg!$A$2:$CD$4218,Kt!$B106,0)</f>
        <v>163.99031631085347</v>
      </c>
      <c r="F106" s="187">
        <f>VLOOKUP(CONCATENATE($E$52,"_Qu_",hi!$C$76),kt_dat!$A$2:$DE$4218,Kt!$B106,0)</f>
        <v>164.24823799495911</v>
      </c>
      <c r="G106" s="120">
        <f>VLOOKUP(CONCATENATE($F$52,"_Qu_",hi!$C$76),kt_dat_gg!$A$2:$CD$4218,Kt!$B106,0)</f>
        <v>172.72478584181133</v>
      </c>
      <c r="H106" s="187">
        <f>VLOOKUP(CONCATENATE($G$52,"_Qu_",hi!$C$76),kt_dat!$A$2:$DE$4218,Kt!$B106,0)</f>
        <v>172.41001400863084</v>
      </c>
      <c r="I106" s="120">
        <f>VLOOKUP(CONCATENATE($H$52,"_Qu_",hi!$C$76),kt_dat_gg!$A$2:$CD$4218,Kt!$B106,0)</f>
        <v>201.70436822890278</v>
      </c>
      <c r="J106" s="187">
        <f>VLOOKUP(CONCATENATE($I$52,"_Qu_",hi!$C$76),kt_dat!$A$2:$DE$4218,Kt!$B106,0)</f>
        <v>201.94189851136807</v>
      </c>
      <c r="K106" s="120">
        <f>VLOOKUP(CONCATENATE($J$52,"_Qu_",hi!$C$76),kt_dat_gg!$A$2:$CD$4218,Kt!$B106,0)</f>
        <v>185.99436849630774</v>
      </c>
      <c r="L106" s="187">
        <f>VLOOKUP(CONCATENATE($K$52,"_Qu_",hi!$C$76),kt_dat!$A$2:$DE$4218,Kt!$B106,0)</f>
        <v>185.99589162402265</v>
      </c>
      <c r="M106" s="167"/>
      <c r="N106" s="80"/>
      <c r="O106" s="80"/>
      <c r="P106" s="167"/>
      <c r="Q106" s="80"/>
      <c r="R106" s="80"/>
      <c r="S106" s="80"/>
      <c r="T106" s="80"/>
      <c r="U106" s="80"/>
      <c r="V106" s="80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ht="15" customHeight="1" x14ac:dyDescent="0.2">
      <c r="A107" s="13"/>
      <c r="B107" s="106">
        <f t="shared" si="1"/>
        <v>54</v>
      </c>
      <c r="C107" s="118" t="s">
        <v>511</v>
      </c>
      <c r="D107" s="120"/>
      <c r="E107" s="115">
        <f>VLOOKUP(CONCATENATE($D$52,"_Qu_",hi!$C$76),kt_dat_gg!$A$2:$CD$4218,Kt!$B107,0)</f>
        <v>165.79182615844707</v>
      </c>
      <c r="F107" s="187">
        <f>VLOOKUP(CONCATENATE($E$52,"_Qu_",hi!$C$76),kt_dat!$A$2:$DE$4218,Kt!$B107,0)</f>
        <v>166.07478171784123</v>
      </c>
      <c r="G107" s="120">
        <f>VLOOKUP(CONCATENATE($F$52,"_Qu_",hi!$C$76),kt_dat_gg!$A$2:$CD$4218,Kt!$B107,0)</f>
        <v>175.64035633945545</v>
      </c>
      <c r="H107" s="187">
        <f>VLOOKUP(CONCATENATE($G$52,"_Qu_",hi!$C$76),kt_dat!$A$2:$DE$4218,Kt!$B107,0)</f>
        <v>175.18130562782176</v>
      </c>
      <c r="I107" s="120">
        <f>VLOOKUP(CONCATENATE($H$52,"_Qu_",hi!$C$76),kt_dat_gg!$A$2:$CD$4218,Kt!$B107,0)</f>
        <v>202.57015747668413</v>
      </c>
      <c r="J107" s="187">
        <f>VLOOKUP(CONCATENATE($I$52,"_Qu_",hi!$C$76),kt_dat!$A$2:$DE$4218,Kt!$B107,0)</f>
        <v>204.03662748663015</v>
      </c>
      <c r="K107" s="120">
        <f>VLOOKUP(CONCATENATE($J$52,"_Qu_",hi!$C$76),kt_dat_gg!$A$2:$CD$4218,Kt!$B107,0)</f>
        <v>187.82281045156844</v>
      </c>
      <c r="L107" s="187">
        <f>VLOOKUP(CONCATENATE($K$52,"_Qu_",hi!$C$76),kt_dat!$A$2:$DE$4218,Kt!$B107,0)</f>
        <v>188.35886591716078</v>
      </c>
      <c r="M107" s="167"/>
      <c r="N107" s="80"/>
      <c r="O107" s="80"/>
      <c r="P107" s="167"/>
      <c r="Q107" s="80"/>
      <c r="R107" s="80"/>
      <c r="S107" s="80"/>
      <c r="T107" s="80"/>
      <c r="U107" s="80"/>
      <c r="V107" s="80"/>
      <c r="X107" s="13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</row>
    <row r="108" spans="1:104" ht="15" customHeight="1" x14ac:dyDescent="0.2">
      <c r="A108" s="13"/>
      <c r="B108" s="106">
        <f t="shared" si="1"/>
        <v>55</v>
      </c>
      <c r="C108" s="118" t="s">
        <v>518</v>
      </c>
      <c r="D108" s="120"/>
      <c r="E108" s="115">
        <f>VLOOKUP(CONCATENATE($D$52,"_Qu_",hi!$C$76),kt_dat_gg!$A$2:$CD$4218,Kt!$B108,0)</f>
        <v>168.07568713909242</v>
      </c>
      <c r="F108" s="187">
        <f>VLOOKUP(CONCATENATE($E$52,"_Qu_",hi!$C$76),kt_dat!$A$2:$DE$4218,Kt!$B108,0)</f>
        <v>167.05245876254082</v>
      </c>
      <c r="G108" s="120">
        <f>VLOOKUP(CONCATENATE($F$52,"_Qu_",hi!$C$76),kt_dat_gg!$A$2:$CD$4218,Kt!$B108,0)</f>
        <v>180.09200871048571</v>
      </c>
      <c r="H108" s="187">
        <f>VLOOKUP(CONCATENATE($G$52,"_Qu_",hi!$C$76),kt_dat!$A$2:$DE$4218,Kt!$B108,0)</f>
        <v>179.3297493819137</v>
      </c>
      <c r="I108" s="120">
        <f>VLOOKUP(CONCATENATE($H$52,"_Qu_",hi!$C$76),kt_dat_gg!$A$2:$CD$4218,Kt!$B108,0)</f>
        <v>202.85613547423449</v>
      </c>
      <c r="J108" s="187">
        <f>VLOOKUP(CONCATENATE($I$52,"_Qu_",hi!$C$76),kt_dat!$A$2:$DE$4218,Kt!$B108,0)</f>
        <v>201.7319464320542</v>
      </c>
      <c r="K108" s="120">
        <f>VLOOKUP(CONCATENATE($J$52,"_Qu_",hi!$C$76),kt_dat_gg!$A$2:$CD$4218,Kt!$B108,0)</f>
        <v>190.07339900275306</v>
      </c>
      <c r="L108" s="187">
        <f>VLOOKUP(CONCATENATE($K$52,"_Qu_",hi!$C$76),kt_dat!$A$2:$DE$4218,Kt!$B108,0)</f>
        <v>189.1136738135219</v>
      </c>
      <c r="M108" s="167"/>
      <c r="N108" s="80"/>
      <c r="O108" s="80"/>
      <c r="P108" s="167"/>
      <c r="Q108" s="80"/>
      <c r="R108" s="80"/>
      <c r="S108" s="80"/>
      <c r="T108" s="80"/>
      <c r="U108" s="80"/>
      <c r="V108" s="80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ht="15" customHeight="1" x14ac:dyDescent="0.2">
      <c r="A109" s="13"/>
      <c r="B109" s="106">
        <f t="shared" si="1"/>
        <v>56</v>
      </c>
      <c r="C109" s="118" t="s">
        <v>519</v>
      </c>
      <c r="D109" s="120"/>
      <c r="E109" s="115">
        <f>VLOOKUP(CONCATENATE($D$52,"_Qu_",hi!$C$76),kt_dat_gg!$A$2:$CD$4218,Kt!$B109,0)</f>
        <v>172.81466878366118</v>
      </c>
      <c r="F109" s="187">
        <f>VLOOKUP(CONCATENATE($E$52,"_Qu_",hi!$C$76),kt_dat!$A$2:$DE$4218,Kt!$B109,0)</f>
        <v>171.09982093689521</v>
      </c>
      <c r="G109" s="120">
        <f>VLOOKUP(CONCATENATE($F$52,"_Qu_",hi!$C$76),kt_dat_gg!$A$2:$CD$4218,Kt!$B109,0)</f>
        <v>185.59823633733421</v>
      </c>
      <c r="H109" s="187">
        <f>VLOOKUP(CONCATENATE($G$52,"_Qu_",hi!$C$76),kt_dat!$A$2:$DE$4218,Kt!$B109,0)</f>
        <v>185.76497112172163</v>
      </c>
      <c r="I109" s="120">
        <f>VLOOKUP(CONCATENATE($H$52,"_Qu_",hi!$C$76),kt_dat_gg!$A$2:$CD$4218,Kt!$B109,0)</f>
        <v>204.88876224499469</v>
      </c>
      <c r="J109" s="187">
        <f>VLOOKUP(CONCATENATE($I$52,"_Qu_",hi!$C$76),kt_dat!$A$2:$DE$4218,Kt!$B109,0)</f>
        <v>202.79983250401909</v>
      </c>
      <c r="K109" s="120">
        <f>VLOOKUP(CONCATENATE($J$52,"_Qu_",hi!$C$76),kt_dat_gg!$A$2:$CD$4218,Kt!$B109,0)</f>
        <v>193.83347811074123</v>
      </c>
      <c r="L109" s="187">
        <f>VLOOKUP(CONCATENATE($K$52,"_Qu_",hi!$C$76),kt_dat!$A$2:$DE$4218,Kt!$B109,0)</f>
        <v>192.74765727757654</v>
      </c>
      <c r="M109" s="167"/>
      <c r="N109" s="80"/>
      <c r="O109" s="80"/>
      <c r="P109" s="167"/>
      <c r="Q109" s="80"/>
      <c r="R109" s="80"/>
      <c r="S109" s="80"/>
      <c r="T109" s="80"/>
      <c r="U109" s="80"/>
      <c r="V109" s="80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ht="15" customHeight="1" x14ac:dyDescent="0.2">
      <c r="A110" s="13"/>
      <c r="B110" s="106">
        <f t="shared" si="1"/>
        <v>57</v>
      </c>
      <c r="C110" s="118" t="s">
        <v>520</v>
      </c>
      <c r="D110" s="120"/>
      <c r="E110" s="115">
        <f>VLOOKUP(CONCATENATE($D$52,"_Qu_",hi!$C$76),kt_dat_gg!$A$2:$CD$4218,Kt!$B110,0)</f>
        <v>177.58789914819283</v>
      </c>
      <c r="F110" s="187">
        <f>VLOOKUP(CONCATENATE($E$52,"_Qu_",hi!$C$76),kt_dat!$A$2:$DE$4218,Kt!$B110,0)</f>
        <v>180.29172665154744</v>
      </c>
      <c r="G110" s="120">
        <f>VLOOKUP(CONCATENATE($F$52,"_Qu_",hi!$C$76),kt_dat_gg!$A$2:$CD$4218,Kt!$B110,0)</f>
        <v>190.57033531176012</v>
      </c>
      <c r="H110" s="187">
        <f>VLOOKUP(CONCATENATE($G$52,"_Qu_",hi!$C$76),kt_dat!$A$2:$DE$4218,Kt!$B110,0)</f>
        <v>191.69998850836723</v>
      </c>
      <c r="I110" s="120">
        <f>VLOOKUP(CONCATENATE($H$52,"_Qu_",hi!$C$76),kt_dat_gg!$A$2:$CD$4218,Kt!$B110,0)</f>
        <v>209.1802639068826</v>
      </c>
      <c r="J110" s="187">
        <f>VLOOKUP(CONCATENATE($I$52,"_Qu_",hi!$C$76),kt_dat!$A$2:$DE$4218,Kt!$B110,0)</f>
        <v>210.13450779891079</v>
      </c>
      <c r="K110" s="120">
        <f>VLOOKUP(CONCATENATE($J$52,"_Qu_",hi!$C$76),kt_dat_gg!$A$2:$CD$4218,Kt!$B110,0)</f>
        <v>198.4677577843195</v>
      </c>
      <c r="L110" s="187">
        <f>VLOOKUP(CONCATENATE($K$52,"_Qu_",hi!$C$76),kt_dat!$A$2:$DE$4218,Kt!$B110,0)</f>
        <v>199.63910324112518</v>
      </c>
      <c r="M110" s="167"/>
      <c r="N110" s="80"/>
      <c r="O110" s="80"/>
      <c r="P110" s="167"/>
      <c r="Q110" s="80"/>
      <c r="R110" s="80"/>
      <c r="S110" s="80"/>
      <c r="T110" s="80"/>
      <c r="U110" s="80"/>
      <c r="V110" s="80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ht="15" customHeight="1" x14ac:dyDescent="0.2">
      <c r="A111" s="13"/>
      <c r="B111" s="106">
        <f t="shared" si="1"/>
        <v>58</v>
      </c>
      <c r="C111" s="118" t="s">
        <v>521</v>
      </c>
      <c r="D111" s="120"/>
      <c r="E111" s="115">
        <f>VLOOKUP(CONCATENATE($D$52,"_Qu_",hi!$C$76),kt_dat_gg!$A$2:$CD$4218,Kt!$B111,0)</f>
        <v>181.13693111244677</v>
      </c>
      <c r="F111" s="187">
        <f>VLOOKUP(CONCATENATE($E$52,"_Qu_",hi!$C$76),kt_dat!$A$2:$DE$4218,Kt!$B111,0)</f>
        <v>181.37214985613585</v>
      </c>
      <c r="G111" s="120">
        <f>VLOOKUP(CONCATENATE($F$52,"_Qu_",hi!$C$76),kt_dat_gg!$A$2:$CD$4218,Kt!$B111,0)</f>
        <v>192.9707288386239</v>
      </c>
      <c r="H111" s="187">
        <f>VLOOKUP(CONCATENATE($G$52,"_Qu_",hi!$C$76),kt_dat!$A$2:$DE$4218,Kt!$B111,0)</f>
        <v>194.24604630519153</v>
      </c>
      <c r="I111" s="120">
        <f>VLOOKUP(CONCATENATE($H$52,"_Qu_",hi!$C$76),kt_dat_gg!$A$2:$CD$4218,Kt!$B111,0)</f>
        <v>215.58911766054698</v>
      </c>
      <c r="J111" s="187">
        <f>VLOOKUP(CONCATENATE($I$52,"_Qu_",hi!$C$76),kt_dat!$A$2:$DE$4218,Kt!$B111,0)</f>
        <v>214.60645141771801</v>
      </c>
      <c r="K111" s="120">
        <f>VLOOKUP(CONCATENATE($J$52,"_Qu_",hi!$C$76),kt_dat_gg!$A$2:$CD$4218,Kt!$B111,0)</f>
        <v>202.92282119238689</v>
      </c>
      <c r="L111" s="187">
        <f>VLOOKUP(CONCATENATE($K$52,"_Qu_",hi!$C$76),kt_dat!$A$2:$DE$4218,Kt!$B111,0)</f>
        <v>203.01651283425679</v>
      </c>
      <c r="M111" s="167"/>
      <c r="N111" s="80"/>
      <c r="O111" s="80"/>
      <c r="P111" s="167"/>
      <c r="Q111" s="80"/>
      <c r="R111" s="80"/>
      <c r="S111" s="80"/>
      <c r="T111" s="80"/>
      <c r="U111" s="80"/>
      <c r="V111" s="80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ht="15" customHeight="1" x14ac:dyDescent="0.2">
      <c r="A112" s="13"/>
      <c r="B112" s="106">
        <f t="shared" si="1"/>
        <v>59</v>
      </c>
      <c r="C112" s="118" t="s">
        <v>522</v>
      </c>
      <c r="D112" s="120"/>
      <c r="E112" s="115">
        <f>VLOOKUP(CONCATENATE($D$52,"_Qu_",hi!$C$76),kt_dat_gg!$A$2:$CD$4218,Kt!$B112,0)</f>
        <v>183.03231436344888</v>
      </c>
      <c r="F112" s="187">
        <f>VLOOKUP(CONCATENATE($E$52,"_Qu_",hi!$C$76),kt_dat!$A$2:$DE$4218,Kt!$B112,0)</f>
        <v>181.74691682965704</v>
      </c>
      <c r="G112" s="120">
        <f>VLOOKUP(CONCATENATE($F$52,"_Qu_",hi!$C$76),kt_dat_gg!$A$2:$CD$4218,Kt!$B112,0)</f>
        <v>194.6960527791355</v>
      </c>
      <c r="H112" s="187">
        <f>VLOOKUP(CONCATENATE($G$52,"_Qu_",hi!$C$76),kt_dat!$A$2:$DE$4218,Kt!$B112,0)</f>
        <v>192.96615170231291</v>
      </c>
      <c r="I112" s="120">
        <f>VLOOKUP(CONCATENATE($H$52,"_Qu_",hi!$C$76),kt_dat_gg!$A$2:$CD$4218,Kt!$B112,0)</f>
        <v>217.5797487645099</v>
      </c>
      <c r="J112" s="187">
        <f>VLOOKUP(CONCATENATE($I$52,"_Qu_",hi!$C$76),kt_dat!$A$2:$DE$4218,Kt!$B112,0)</f>
        <v>222.02639376501207</v>
      </c>
      <c r="K112" s="120">
        <f>VLOOKUP(CONCATENATE($J$52,"_Qu_",hi!$C$76),kt_dat_gg!$A$2:$CD$4218,Kt!$B112,0)</f>
        <v>204.80012459005738</v>
      </c>
      <c r="L112" s="187">
        <f>VLOOKUP(CONCATENATE($K$52,"_Qu_",hi!$C$76),kt_dat!$A$2:$DE$4218,Kt!$B112,0)</f>
        <v>206.11284750177873</v>
      </c>
      <c r="M112" s="167"/>
      <c r="N112" s="80"/>
      <c r="O112" s="80"/>
      <c r="P112" s="167"/>
      <c r="Q112" s="80"/>
      <c r="R112" s="80"/>
      <c r="S112" s="80"/>
      <c r="T112" s="80"/>
      <c r="U112" s="80"/>
      <c r="V112" s="80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ht="15" customHeight="1" x14ac:dyDescent="0.2">
      <c r="A113" s="13"/>
      <c r="B113" s="106">
        <f t="shared" si="1"/>
        <v>60</v>
      </c>
      <c r="C113" s="118" t="s">
        <v>523</v>
      </c>
      <c r="D113" s="120"/>
      <c r="E113" s="115">
        <f>VLOOKUP(CONCATENATE($D$52,"_Qu_",hi!$C$76),kt_dat_gg!$A$2:$CD$4218,Kt!$B113,0)</f>
        <v>186.93209184192628</v>
      </c>
      <c r="F113" s="187">
        <f>VLOOKUP(CONCATENATE($E$52,"_Qu_",hi!$C$76),kt_dat!$A$2:$DE$4218,Kt!$B113,0)</f>
        <v>185.97787640455374</v>
      </c>
      <c r="G113" s="120">
        <f>VLOOKUP(CONCATENATE($F$52,"_Qu_",hi!$C$76),kt_dat_gg!$A$2:$CD$4218,Kt!$B113,0)</f>
        <v>198.26389786660422</v>
      </c>
      <c r="H113" s="187">
        <f>VLOOKUP(CONCATENATE($G$52,"_Qu_",hi!$C$76),kt_dat!$A$2:$DE$4218,Kt!$B113,0)</f>
        <v>196.87596032990214</v>
      </c>
      <c r="I113" s="120">
        <f>VLOOKUP(CONCATENATE($H$52,"_Qu_",hi!$C$76),kt_dat_gg!$A$2:$CD$4218,Kt!$B113,0)</f>
        <v>220.45221955482168</v>
      </c>
      <c r="J113" s="187">
        <f>VLOOKUP(CONCATENATE($I$52,"_Qu_",hi!$C$76),kt_dat!$A$2:$DE$4218,Kt!$B113,0)</f>
        <v>216.10640111079965</v>
      </c>
      <c r="K113" s="120">
        <f>VLOOKUP(CONCATENATE($J$52,"_Qu_",hi!$C$76),kt_dat_gg!$A$2:$CD$4218,Kt!$B113,0)</f>
        <v>208.05912426732206</v>
      </c>
      <c r="L113" s="187">
        <f>VLOOKUP(CONCATENATE($K$52,"_Qu_",hi!$C$76),kt_dat!$A$2:$DE$4218,Kt!$B113,0)</f>
        <v>205.27101343413659</v>
      </c>
      <c r="M113" s="167"/>
      <c r="N113" s="80"/>
      <c r="O113" s="80"/>
      <c r="P113" s="167"/>
      <c r="Q113" s="80"/>
      <c r="R113" s="80"/>
      <c r="S113" s="80"/>
      <c r="T113" s="80"/>
      <c r="U113" s="80"/>
      <c r="V113" s="80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ht="15" customHeight="1" x14ac:dyDescent="0.2">
      <c r="A114" s="13"/>
      <c r="B114" s="106">
        <f t="shared" si="1"/>
        <v>61</v>
      </c>
      <c r="C114" s="118" t="s">
        <v>524</v>
      </c>
      <c r="D114" s="120"/>
      <c r="E114" s="115">
        <f>VLOOKUP(CONCATENATE($D$52,"_Qu_",hi!$C$76),kt_dat_gg!$A$2:$CD$4218,Kt!$B114,0)</f>
        <v>189.89536934412249</v>
      </c>
      <c r="F114" s="187">
        <f>VLOOKUP(CONCATENATE($E$52,"_Qu_",hi!$C$76),kt_dat!$A$2:$DE$4218,Kt!$B114,0)</f>
        <v>193.071482291568</v>
      </c>
      <c r="G114" s="120">
        <f>VLOOKUP(CONCATENATE($F$52,"_Qu_",hi!$C$76),kt_dat_gg!$A$2:$CD$4218,Kt!$B114,0)</f>
        <v>201.36683006925901</v>
      </c>
      <c r="H114" s="187">
        <f>VLOOKUP(CONCATENATE($G$52,"_Qu_",hi!$C$76),kt_dat!$A$2:$DE$4218,Kt!$B114,0)</f>
        <v>204.94958156759768</v>
      </c>
      <c r="I114" s="120">
        <f>VLOOKUP(CONCATENATE($H$52,"_Qu_",hi!$C$76),kt_dat_gg!$A$2:$CD$4218,Kt!$B114,0)</f>
        <v>222.52833714378548</v>
      </c>
      <c r="J114" s="187">
        <f>VLOOKUP(CONCATENATE($I$52,"_Qu_",hi!$C$76),kt_dat!$A$2:$DE$4218,Kt!$B114,0)</f>
        <v>223.22386378865335</v>
      </c>
      <c r="K114" s="120">
        <f>VLOOKUP(CONCATENATE($J$52,"_Qu_",hi!$C$76),kt_dat_gg!$A$2:$CD$4218,Kt!$B114,0)</f>
        <v>210.650497529045</v>
      </c>
      <c r="L114" s="187">
        <f>VLOOKUP(CONCATENATE($K$52,"_Qu_",hi!$C$76),kt_dat!$A$2:$DE$4218,Kt!$B114,0)</f>
        <v>212.79351186605081</v>
      </c>
      <c r="M114" s="167"/>
      <c r="N114" s="80"/>
      <c r="O114" s="80"/>
      <c r="P114" s="167"/>
      <c r="Q114" s="80"/>
      <c r="R114" s="80"/>
      <c r="S114" s="80"/>
      <c r="T114" s="80"/>
      <c r="U114" s="80"/>
      <c r="V114" s="80"/>
      <c r="X114" s="13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</row>
    <row r="115" spans="1:104" ht="15" customHeight="1" x14ac:dyDescent="0.2">
      <c r="A115" s="13"/>
      <c r="B115" s="106">
        <f t="shared" si="1"/>
        <v>62</v>
      </c>
      <c r="C115" s="118" t="s">
        <v>579</v>
      </c>
      <c r="D115" s="120"/>
      <c r="E115" s="115">
        <f>VLOOKUP(CONCATENATE($D$52,"_Qu_",hi!$C$76),kt_dat_gg!$A$2:$CD$4218,Kt!$B115,0)</f>
        <v>191.45676582499416</v>
      </c>
      <c r="F115" s="187">
        <f>VLOOKUP(CONCATENATE($E$52,"_Qu_",hi!$C$76),kt_dat!$A$2:$DE$4218,Kt!$B115,0)</f>
        <v>190.63674933624571</v>
      </c>
      <c r="G115" s="120">
        <f>VLOOKUP(CONCATENATE($F$52,"_Qu_",hi!$C$76),kt_dat_gg!$A$2:$CD$4218,Kt!$B115,0)</f>
        <v>204.00374938940345</v>
      </c>
      <c r="H115" s="187">
        <f>VLOOKUP(CONCATENATE($G$52,"_Qu_",hi!$C$76),kt_dat!$A$2:$DE$4218,Kt!$B115,0)</f>
        <v>202.27494831027718</v>
      </c>
      <c r="I115" s="120">
        <f>VLOOKUP(CONCATENATE($H$52,"_Qu_",hi!$C$76),kt_dat_gg!$A$2:$CD$4218,Kt!$B115,0)</f>
        <v>226.64038511186973</v>
      </c>
      <c r="J115" s="187">
        <f>VLOOKUP(CONCATENATE($I$52,"_Qu_",hi!$C$76),kt_dat!$A$2:$DE$4218,Kt!$B115,0)</f>
        <v>228.25474653190341</v>
      </c>
      <c r="K115" s="120">
        <f>VLOOKUP(CONCATENATE($J$52,"_Qu_",hi!$C$76),kt_dat_gg!$A$2:$CD$4218,Kt!$B115,0)</f>
        <v>213.91006106103802</v>
      </c>
      <c r="L115" s="187">
        <f>VLOOKUP(CONCATENATE($K$52,"_Qu_",hi!$C$76),kt_dat!$A$2:$DE$4218,Kt!$B115,0)</f>
        <v>213.88696728694762</v>
      </c>
      <c r="M115" s="167"/>
      <c r="N115" s="80"/>
      <c r="O115" s="80"/>
      <c r="P115" s="167"/>
      <c r="Q115" s="80"/>
      <c r="R115" s="80"/>
      <c r="S115" s="80"/>
      <c r="T115" s="80"/>
      <c r="U115" s="80"/>
      <c r="V115" s="80"/>
      <c r="X115" s="13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</row>
    <row r="116" spans="1:104" ht="15" customHeight="1" x14ac:dyDescent="0.2">
      <c r="A116" s="13"/>
      <c r="B116" s="106">
        <f t="shared" si="1"/>
        <v>63</v>
      </c>
      <c r="C116" s="118" t="s">
        <v>580</v>
      </c>
      <c r="D116" s="120"/>
      <c r="E116" s="115">
        <f>VLOOKUP(CONCATENATE($D$52,"_Qu_",hi!$C$76),kt_dat_gg!$A$2:$CD$4218,Kt!$B116,0)</f>
        <v>189.47933537101403</v>
      </c>
      <c r="F116" s="187">
        <f>VLOOKUP(CONCATENATE($E$52,"_Qu_",hi!$C$76),kt_dat!$A$2:$DE$4218,Kt!$B116,0)</f>
        <v>190.6620658471688</v>
      </c>
      <c r="G116" s="120">
        <f>VLOOKUP(CONCATENATE($F$52,"_Qu_",hi!$C$76),kt_dat_gg!$A$2:$CD$4218,Kt!$B116,0)</f>
        <v>203.88685937950973</v>
      </c>
      <c r="H116" s="187">
        <f>VLOOKUP(CONCATENATE($G$52,"_Qu_",hi!$C$76),kt_dat!$A$2:$DE$4218,Kt!$B116,0)</f>
        <v>204.78671829033561</v>
      </c>
      <c r="I116" s="120">
        <f>VLOOKUP(CONCATENATE($H$52,"_Qu_",hi!$C$76),kt_dat_gg!$A$2:$CD$4218,Kt!$B116,0)</f>
        <v>230.77410506378465</v>
      </c>
      <c r="J116" s="187">
        <f>VLOOKUP(CONCATENATE($I$52,"_Qu_",hi!$C$76),kt_dat!$A$2:$DE$4218,Kt!$B116,0)</f>
        <v>228.4425450150525</v>
      </c>
      <c r="K116" s="120">
        <f>VLOOKUP(CONCATENATE($J$52,"_Qu_",hi!$C$76),kt_dat_gg!$A$2:$CD$4218,Kt!$B116,0)</f>
        <v>215.69627773018587</v>
      </c>
      <c r="L116" s="187">
        <f>VLOOKUP(CONCATENATE($K$52,"_Qu_",hi!$C$76),kt_dat!$A$2:$DE$4218,Kt!$B116,0)</f>
        <v>215.04970403011563</v>
      </c>
      <c r="M116" s="167"/>
      <c r="N116" s="80"/>
      <c r="O116" s="80"/>
      <c r="P116" s="167"/>
      <c r="Q116" s="80"/>
      <c r="R116" s="80"/>
      <c r="S116" s="80"/>
      <c r="T116" s="80"/>
      <c r="U116" s="80"/>
      <c r="V116" s="80"/>
      <c r="X116" s="13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</row>
    <row r="117" spans="1:104" ht="15" customHeight="1" x14ac:dyDescent="0.2">
      <c r="A117" s="13"/>
      <c r="B117" s="106">
        <f t="shared" si="1"/>
        <v>64</v>
      </c>
      <c r="C117" s="118" t="s">
        <v>3730</v>
      </c>
      <c r="D117" s="120"/>
      <c r="E117" s="115">
        <f>VLOOKUP(CONCATENATE($D$52,"_Qu_",hi!$C$76),kt_dat_gg!$A$2:$CD$4218,Kt!$B117,0)</f>
        <v>188.90196037079318</v>
      </c>
      <c r="F117" s="187">
        <f>VLOOKUP(CONCATENATE($E$52,"_Qu_",hi!$C$76),kt_dat!$A$2:$DE$4218,Kt!$B117,0)</f>
        <v>187.13919092962755</v>
      </c>
      <c r="G117" s="120">
        <f>VLOOKUP(CONCATENATE($F$52,"_Qu_",hi!$C$76),kt_dat_gg!$A$2:$CD$4218,Kt!$B117,0)</f>
        <v>204.99264000439985</v>
      </c>
      <c r="H117" s="187">
        <f>VLOOKUP(CONCATENATE($G$52,"_Qu_",hi!$C$76),kt_dat!$A$2:$DE$4218,Kt!$B117,0)</f>
        <v>204.59891153791645</v>
      </c>
      <c r="I117" s="120">
        <f>VLOOKUP(CONCATENATE($H$52,"_Qu_",hi!$C$76),kt_dat_gg!$A$2:$CD$4218,Kt!$B117,0)</f>
        <v>229.82530574540479</v>
      </c>
      <c r="J117" s="187">
        <f>VLOOKUP(CONCATENATE($I$52,"_Qu_",hi!$C$76),kt_dat!$A$2:$DE$4218,Kt!$B117,0)</f>
        <v>235.62502364439797</v>
      </c>
      <c r="K117" s="120">
        <f>VLOOKUP(CONCATENATE($J$52,"_Qu_",hi!$C$76),kt_dat_gg!$A$2:$CD$4218,Kt!$B117,0)</f>
        <v>215.65474636019655</v>
      </c>
      <c r="L117" s="187">
        <f>VLOOKUP(CONCATENATE($K$52,"_Qu_",hi!$C$76),kt_dat!$A$2:$DE$4218,Kt!$B117,0)</f>
        <v>218.15216187349438</v>
      </c>
      <c r="M117" s="167"/>
      <c r="N117" s="80"/>
      <c r="O117" s="80"/>
      <c r="P117" s="167"/>
      <c r="Q117" s="80"/>
      <c r="R117" s="80"/>
      <c r="S117" s="80"/>
      <c r="T117" s="80"/>
      <c r="U117" s="80"/>
      <c r="V117" s="80"/>
      <c r="X117" s="13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</row>
    <row r="118" spans="1:104" ht="15" customHeight="1" x14ac:dyDescent="0.2">
      <c r="A118" s="13"/>
      <c r="B118" s="106">
        <f t="shared" si="1"/>
        <v>65</v>
      </c>
      <c r="C118" s="118" t="s">
        <v>3731</v>
      </c>
      <c r="D118" s="120"/>
      <c r="E118" s="115">
        <f>VLOOKUP(CONCATENATE($D$52,"_Qu_",hi!$C$76),kt_dat_gg!$A$2:$CD$4218,Kt!$B118,0)</f>
        <v>187.16637247552652</v>
      </c>
      <c r="F118" s="187">
        <f>VLOOKUP(CONCATENATE($E$52,"_Qu_",hi!$C$76),kt_dat!$A$2:$DE$4218,Kt!$B118,0)</f>
        <v>188.90462433558321</v>
      </c>
      <c r="G118" s="120">
        <f>VLOOKUP(CONCATENATE($F$52,"_Qu_",hi!$C$76),kt_dat_gg!$A$2:$CD$4218,Kt!$B118,0)</f>
        <v>206.11464169034403</v>
      </c>
      <c r="H118" s="187">
        <f>VLOOKUP(CONCATENATE($G$52,"_Qu_",hi!$C$76),kt_dat!$A$2:$DE$4218,Kt!$B118,0)</f>
        <v>205.59229018494744</v>
      </c>
      <c r="I118" s="120">
        <f>VLOOKUP(CONCATENATE($H$52,"_Qu_",hi!$C$76),kt_dat_gg!$A$2:$CD$4218,Kt!$B118,0)</f>
        <v>226.50931744191902</v>
      </c>
      <c r="J118" s="187">
        <f>VLOOKUP(CONCATENATE($I$52,"_Qu_",hi!$C$76),kt_dat!$A$2:$DE$4218,Kt!$B118,0)</f>
        <v>225.40834857676396</v>
      </c>
      <c r="K118" s="120">
        <f>VLOOKUP(CONCATENATE($J$52,"_Qu_",hi!$C$76),kt_dat_gg!$A$2:$CD$4218,Kt!$B118,0)</f>
        <v>214.36700620770822</v>
      </c>
      <c r="L118" s="187">
        <f>VLOOKUP(CONCATENATE($K$52,"_Qu_",hi!$C$76),kt_dat!$A$2:$DE$4218,Kt!$B118,0)</f>
        <v>213.76237317697959</v>
      </c>
      <c r="M118" s="167"/>
      <c r="N118" s="80"/>
      <c r="O118" s="80"/>
      <c r="P118" s="167"/>
      <c r="Q118" s="80"/>
      <c r="R118" s="80"/>
      <c r="S118" s="80"/>
      <c r="T118" s="80"/>
      <c r="U118" s="80"/>
      <c r="V118" s="80"/>
      <c r="X118" s="13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</row>
    <row r="119" spans="1:104" ht="15" customHeight="1" x14ac:dyDescent="0.2">
      <c r="A119" s="13"/>
      <c r="B119" s="106">
        <f t="shared" si="1"/>
        <v>66</v>
      </c>
      <c r="C119" s="118" t="s">
        <v>3732</v>
      </c>
      <c r="D119" s="120"/>
      <c r="E119" s="115">
        <f>VLOOKUP(CONCATENATE($D$52,"_Qu_",hi!$C$76),kt_dat_gg!$A$2:$CD$4218,Kt!$B119,0)</f>
        <v>187.33736040769313</v>
      </c>
      <c r="F119" s="187">
        <f>VLOOKUP(CONCATENATE($E$52,"_Qu_",hi!$C$76),kt_dat!$A$2:$DE$4218,Kt!$B119,0)</f>
        <v>185.45530216136882</v>
      </c>
      <c r="G119" s="120">
        <f>VLOOKUP(CONCATENATE($F$52,"_Qu_",hi!$C$76),kt_dat_gg!$A$2:$CD$4218,Kt!$B119,0)</f>
        <v>206.93140892447843</v>
      </c>
      <c r="H119" s="187">
        <f>VLOOKUP(CONCATENATE($G$52,"_Qu_",hi!$C$76),kt_dat!$A$2:$DE$4218,Kt!$B119,0)</f>
        <v>208.15272334816822</v>
      </c>
      <c r="I119" s="120">
        <f>VLOOKUP(CONCATENATE($H$52,"_Qu_",hi!$C$76),kt_dat_gg!$A$2:$CD$4218,Kt!$B119,0)</f>
        <v>219.66863786580325</v>
      </c>
      <c r="J119" s="187">
        <f>VLOOKUP(CONCATENATE($I$52,"_Qu_",hi!$C$76),kt_dat!$A$2:$DE$4218,Kt!$B119,0)</f>
        <v>218.49458010459512</v>
      </c>
      <c r="K119" s="120">
        <f>VLOOKUP(CONCATENATE($J$52,"_Qu_",hi!$C$76),kt_dat_gg!$A$2:$CD$4218,Kt!$B119,0)</f>
        <v>211.40327947587116</v>
      </c>
      <c r="L119" s="187">
        <f>VLOOKUP(CONCATENATE($K$52,"_Qu_",hi!$C$76),kt_dat!$A$2:$DE$4218,Kt!$B119,0)</f>
        <v>211.18648357265064</v>
      </c>
      <c r="M119" s="167"/>
      <c r="N119" s="80"/>
      <c r="O119" s="80"/>
      <c r="P119" s="167"/>
      <c r="Q119" s="80"/>
      <c r="R119" s="80"/>
      <c r="S119" s="80"/>
      <c r="T119" s="80"/>
      <c r="U119" s="80"/>
      <c r="V119" s="80"/>
      <c r="X119" s="13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</row>
    <row r="120" spans="1:104" ht="15" customHeight="1" x14ac:dyDescent="0.2">
      <c r="A120" s="13"/>
      <c r="B120" s="106">
        <f t="shared" si="1"/>
        <v>67</v>
      </c>
      <c r="C120" s="118" t="s">
        <v>3734</v>
      </c>
      <c r="D120" s="120"/>
      <c r="E120" s="115">
        <f>VLOOKUP(CONCATENATE($D$52,"_Qu_",hi!$C$76),kt_dat_gg!$A$2:$CD$4218,Kt!$B120,0)</f>
        <v>186.91902861751115</v>
      </c>
      <c r="F120" s="187">
        <f>VLOOKUP(CONCATENATE($E$52,"_Qu_",hi!$C$76),kt_dat!$A$2:$DE$4218,Kt!$B120,0)</f>
        <v>187.65215472612732</v>
      </c>
      <c r="G120" s="120">
        <f>VLOOKUP(CONCATENATE($F$52,"_Qu_",hi!$C$76),kt_dat_gg!$A$2:$CD$4218,Kt!$B120,0)</f>
        <v>207.01817424347925</v>
      </c>
      <c r="H120" s="187">
        <f>VLOOKUP(CONCATENATE($G$52,"_Qu_",hi!$C$76),kt_dat!$A$2:$DE$4218,Kt!$B120,0)</f>
        <v>207.04921324031966</v>
      </c>
      <c r="I120" s="120">
        <f>VLOOKUP(CONCATENATE($H$52,"_Qu_",hi!$C$76),kt_dat_gg!$A$2:$CD$4218,Kt!$B120,0)</f>
        <v>217.00029125490235</v>
      </c>
      <c r="J120" s="187">
        <f>VLOOKUP(CONCATENATE($I$52,"_Qu_",hi!$C$76),kt_dat!$A$2:$DE$4218,Kt!$B120,0)</f>
        <v>215.1029849160507</v>
      </c>
      <c r="K120" s="120">
        <f>VLOOKUP(CONCATENATE($J$52,"_Qu_",hi!$C$76),kt_dat_gg!$A$2:$CD$4218,Kt!$B120,0)</f>
        <v>210.10581627173269</v>
      </c>
      <c r="L120" s="187">
        <f>VLOOKUP(CONCATENATE($K$52,"_Qu_",hi!$C$76),kt_dat!$A$2:$DE$4218,Kt!$B120,0)</f>
        <v>209.26098167798321</v>
      </c>
      <c r="M120" s="167"/>
      <c r="N120" s="80"/>
      <c r="O120" s="80"/>
      <c r="P120" s="167"/>
      <c r="Q120" s="80"/>
      <c r="R120" s="80"/>
      <c r="S120" s="80"/>
      <c r="T120" s="80"/>
      <c r="U120" s="80"/>
      <c r="V120" s="80"/>
      <c r="X120" s="13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</row>
    <row r="121" spans="1:104" ht="15" customHeight="1" x14ac:dyDescent="0.2">
      <c r="A121" s="13"/>
      <c r="B121" s="106">
        <f t="shared" si="1"/>
        <v>68</v>
      </c>
      <c r="C121" s="118" t="s">
        <v>3735</v>
      </c>
      <c r="D121" s="120"/>
      <c r="E121" s="115">
        <f>VLOOKUP(CONCATENATE($D$52,"_Qu_",hi!$C$76),kt_dat_gg!$A$2:$CD$4218,Kt!$B121,0)</f>
        <v>191.36304584147027</v>
      </c>
      <c r="F121" s="187">
        <f>VLOOKUP(CONCATENATE($E$52,"_Qu_",hi!$C$76),kt_dat!$A$2:$DE$4218,Kt!$B121,0)</f>
        <v>187.64962896503727</v>
      </c>
      <c r="G121" s="120">
        <f>VLOOKUP(CONCATENATE($F$52,"_Qu_",hi!$C$76),kt_dat_gg!$A$2:$CD$4218,Kt!$B121,0)</f>
        <v>208.51899437282154</v>
      </c>
      <c r="H121" s="187">
        <f>VLOOKUP(CONCATENATE($G$52,"_Qu_",hi!$C$76),kt_dat!$A$2:$DE$4218,Kt!$B121,0)</f>
        <v>205.85258614194979</v>
      </c>
      <c r="I121" s="120">
        <f>VLOOKUP(CONCATENATE($H$52,"_Qu_",hi!$C$76),kt_dat_gg!$A$2:$CD$4218,Kt!$B121,0)</f>
        <v>218.94139890138158</v>
      </c>
      <c r="J121" s="187">
        <f>VLOOKUP(CONCATENATE($I$52,"_Qu_",hi!$C$76),kt_dat!$A$2:$DE$4218,Kt!$B121,0)</f>
        <v>217.40330874406126</v>
      </c>
      <c r="K121" s="120">
        <f>VLOOKUP(CONCATENATE($J$52,"_Qu_",hi!$C$76),kt_dat_gg!$A$2:$CD$4218,Kt!$B121,0)</f>
        <v>212.07997799742142</v>
      </c>
      <c r="L121" s="187">
        <f>VLOOKUP(CONCATENATE($K$52,"_Qu_",hi!$C$76),kt_dat!$A$2:$DE$4218,Kt!$B121,0)</f>
        <v>209.86998356456428</v>
      </c>
      <c r="M121" s="167"/>
      <c r="N121" s="80"/>
      <c r="O121" s="80"/>
      <c r="P121" s="167"/>
      <c r="Q121" s="80"/>
      <c r="R121" s="80"/>
      <c r="S121" s="80"/>
      <c r="T121" s="80"/>
      <c r="U121" s="80"/>
      <c r="V121" s="80"/>
      <c r="X121" s="13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</row>
    <row r="122" spans="1:104" ht="15" customHeight="1" x14ac:dyDescent="0.2">
      <c r="A122" s="13"/>
      <c r="B122" s="106">
        <f t="shared" si="1"/>
        <v>69</v>
      </c>
      <c r="C122" s="118" t="s">
        <v>3802</v>
      </c>
      <c r="D122" s="120"/>
      <c r="E122" s="115">
        <f>VLOOKUP(CONCATENATE($D$52,"_Qu_",hi!$C$76),kt_dat_gg!$A$2:$CD$4218,Kt!$B122,0)</f>
        <v>195.81287338117735</v>
      </c>
      <c r="F122" s="187">
        <f>VLOOKUP(CONCATENATE($E$52,"_Qu_",hi!$C$76),kt_dat!$A$2:$DE$4218,Kt!$B122,0)</f>
        <v>198.78735383324627</v>
      </c>
      <c r="G122" s="120">
        <f>VLOOKUP(CONCATENATE($F$52,"_Qu_",hi!$C$76),kt_dat_gg!$A$2:$CD$4218,Kt!$B122,0)</f>
        <v>207.87187642118218</v>
      </c>
      <c r="H122" s="187">
        <f>VLOOKUP(CONCATENATE($G$52,"_Qu_",hi!$C$76),kt_dat!$A$2:$DE$4218,Kt!$B122,0)</f>
        <v>212.65518373619506</v>
      </c>
      <c r="I122" s="120">
        <f>VLOOKUP(CONCATENATE($H$52,"_Qu_",hi!$C$76),kt_dat_gg!$A$2:$CD$4218,Kt!$B122,0)</f>
        <v>219.35268354544692</v>
      </c>
      <c r="J122" s="187">
        <f>VLOOKUP(CONCATENATE($I$52,"_Qu_",hi!$C$76),kt_dat!$A$2:$DE$4218,Kt!$B122,0)</f>
        <v>224.31790304403273</v>
      </c>
      <c r="K122" s="120">
        <f>VLOOKUP(CONCATENATE($J$52,"_Qu_",hi!$C$76),kt_dat_gg!$A$2:$CD$4218,Kt!$B122,0)</f>
        <v>212.39642219899841</v>
      </c>
      <c r="L122" s="187">
        <f>VLOOKUP(CONCATENATE($K$52,"_Qu_",hi!$C$76),kt_dat!$A$2:$DE$4218,Kt!$B122,0)</f>
        <v>217.10896874971669</v>
      </c>
      <c r="M122" s="167"/>
      <c r="N122" s="80"/>
      <c r="O122" s="80"/>
      <c r="P122" s="167"/>
      <c r="Q122" s="80"/>
      <c r="R122" s="80"/>
      <c r="S122" s="80"/>
      <c r="T122" s="80"/>
      <c r="U122" s="80"/>
      <c r="V122" s="80"/>
      <c r="X122" s="13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</row>
    <row r="123" spans="1:104" ht="15" customHeight="1" x14ac:dyDescent="0.2">
      <c r="A123" s="13"/>
      <c r="B123" s="106">
        <f t="shared" si="1"/>
        <v>70</v>
      </c>
      <c r="C123" s="118" t="s">
        <v>3819</v>
      </c>
      <c r="D123" s="120"/>
      <c r="E123" s="115">
        <f>VLOOKUP(CONCATENATE($D$52,"_Qu_",hi!$C$76),kt_dat_gg!$A$2:$CD$4218,Kt!$B123,0)</f>
        <v>202.85699767375226</v>
      </c>
      <c r="F123" s="187">
        <f>VLOOKUP(CONCATENATE($E$52,"_Qu_",hi!$C$76),kt_dat!$A$2:$DE$4218,Kt!$B123,0)</f>
        <v>201.00163734524847</v>
      </c>
      <c r="G123" s="120">
        <f>VLOOKUP(CONCATENATE($F$52,"_Qu_",hi!$C$76),kt_dat_gg!$A$2:$CD$4218,Kt!$B123,0)</f>
        <v>208.22524795645867</v>
      </c>
      <c r="H123" s="187">
        <f>VLOOKUP(CONCATENATE($G$52,"_Qu_",hi!$C$76),kt_dat!$A$2:$DE$4218,Kt!$B123,0)</f>
        <v>205.10785938540175</v>
      </c>
      <c r="I123" s="120">
        <f>VLOOKUP(CONCATENATE($H$52,"_Qu_",hi!$C$76),kt_dat_gg!$A$2:$CD$4218,Kt!$B123,0)</f>
        <v>220.72381624517712</v>
      </c>
      <c r="J123" s="187">
        <f>VLOOKUP(CONCATENATE($I$52,"_Qu_",hi!$C$76),kt_dat!$A$2:$DE$4218,Kt!$B123,0)</f>
        <v>216.33683884824683</v>
      </c>
      <c r="K123" s="120">
        <f>VLOOKUP(CONCATENATE($J$52,"_Qu_",hi!$C$76),kt_dat_gg!$A$2:$CD$4218,Kt!$B123,0)</f>
        <v>213.83398075659147</v>
      </c>
      <c r="L123" s="187">
        <f>VLOOKUP(CONCATENATE($K$52,"_Qu_",hi!$C$76),kt_dat!$A$2:$DE$4218,Kt!$B123,0)</f>
        <v>210.21031428271431</v>
      </c>
      <c r="M123" s="167"/>
      <c r="N123" s="80"/>
      <c r="O123" s="80"/>
      <c r="P123" s="167"/>
      <c r="Q123" s="80"/>
      <c r="R123" s="80"/>
      <c r="S123" s="80"/>
      <c r="T123" s="80"/>
      <c r="U123" s="80"/>
      <c r="V123" s="80"/>
      <c r="X123" s="13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</row>
    <row r="124" spans="1:104" ht="15" customHeight="1" x14ac:dyDescent="0.2">
      <c r="A124" s="13"/>
      <c r="B124" s="106">
        <f t="shared" si="1"/>
        <v>71</v>
      </c>
      <c r="C124" s="118" t="s">
        <v>3820</v>
      </c>
      <c r="D124" s="120"/>
      <c r="E124" s="115">
        <f>VLOOKUP(CONCATENATE($D$52,"_Qu_",hi!$C$76),kt_dat_gg!$A$2:$CD$4218,Kt!$B124,0)</f>
        <v>205.82000121126839</v>
      </c>
      <c r="F124" s="187">
        <f>VLOOKUP(CONCATENATE($E$52,"_Qu_",hi!$C$76),kt_dat!$A$2:$DE$4218,Kt!$B124,0)</f>
        <v>208.78200184276201</v>
      </c>
      <c r="G124" s="120">
        <f>VLOOKUP(CONCATENATE($F$52,"_Qu_",hi!$C$76),kt_dat_gg!$A$2:$CD$4218,Kt!$B124,0)</f>
        <v>205.90894750778077</v>
      </c>
      <c r="H124" s="187">
        <f>VLOOKUP(CONCATENATE($G$52,"_Qu_",hi!$C$76),kt_dat!$A$2:$DE$4218,Kt!$B124,0)</f>
        <v>206.91270074777921</v>
      </c>
      <c r="I124" s="120">
        <f>VLOOKUP(CONCATENATE($H$52,"_Qu_",hi!$C$76),kt_dat_gg!$A$2:$CD$4218,Kt!$B124,0)</f>
        <v>218.46389849119524</v>
      </c>
      <c r="J124" s="187">
        <f>VLOOKUP(CONCATENATE($I$52,"_Qu_",hi!$C$76),kt_dat!$A$2:$DE$4218,Kt!$B124,0)</f>
        <v>221.51670684325177</v>
      </c>
      <c r="K124" s="120">
        <f>VLOOKUP(CONCATENATE($J$52,"_Qu_",hi!$C$76),kt_dat_gg!$A$2:$CD$4218,Kt!$B124,0)</f>
        <v>212.01001453874849</v>
      </c>
      <c r="L124" s="187">
        <f>VLOOKUP(CONCATENATE($K$52,"_Qu_",hi!$C$76),kt_dat!$A$2:$DE$4218,Kt!$B124,0)</f>
        <v>214.18265923734344</v>
      </c>
      <c r="M124" s="167"/>
      <c r="N124" s="80"/>
      <c r="O124" s="80"/>
      <c r="P124" s="167"/>
      <c r="Q124" s="80"/>
      <c r="R124" s="80"/>
      <c r="S124" s="80"/>
      <c r="T124" s="80"/>
      <c r="U124" s="80"/>
      <c r="V124" s="80"/>
      <c r="X124" s="13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</row>
    <row r="125" spans="1:104" ht="15" customHeight="1" x14ac:dyDescent="0.2">
      <c r="A125" s="13"/>
      <c r="B125" s="106">
        <f t="shared" si="1"/>
        <v>72</v>
      </c>
      <c r="C125" s="118" t="s">
        <v>3821</v>
      </c>
      <c r="D125" s="120"/>
      <c r="E125" s="115">
        <f>VLOOKUP(CONCATENATE($D$52,"_Qu_",hi!$C$76),kt_dat_gg!$A$2:$CD$4218,Kt!$B125,0)</f>
        <v>207.03402992644519</v>
      </c>
      <c r="F125" s="187">
        <f>VLOOKUP(CONCATENATE($E$52,"_Qu_",hi!$C$76),kt_dat!$A$2:$DE$4218,Kt!$B125,0)</f>
        <v>207.67636444579463</v>
      </c>
      <c r="G125" s="120">
        <f>VLOOKUP(CONCATENATE($F$52,"_Qu_",hi!$C$76),kt_dat_gg!$A$2:$CD$4218,Kt!$B125,0)</f>
        <v>204.12627536769924</v>
      </c>
      <c r="H125" s="187">
        <f>VLOOKUP(CONCATENATE($G$52,"_Qu_",hi!$C$76),kt_dat!$A$2:$DE$4218,Kt!$B125,0)</f>
        <v>205.70628239016125</v>
      </c>
      <c r="I125" s="120">
        <f>VLOOKUP(CONCATENATE($H$52,"_Qu_",hi!$C$76),kt_dat_gg!$A$2:$CD$4218,Kt!$B125,0)</f>
        <v>219.25979740315242</v>
      </c>
      <c r="J125" s="187">
        <f>VLOOKUP(CONCATENATE($I$52,"_Qu_",hi!$C$76),kt_dat!$A$2:$DE$4218,Kt!$B125,0)</f>
        <v>217.53814978208715</v>
      </c>
      <c r="K125" s="120">
        <f>VLOOKUP(CONCATENATE($J$52,"_Qu_",hi!$C$76),kt_dat_gg!$A$2:$CD$4218,Kt!$B125,0)</f>
        <v>211.74549649753067</v>
      </c>
      <c r="L125" s="187">
        <f>VLOOKUP(CONCATENATE($K$52,"_Qu_",hi!$C$76),kt_dat!$A$2:$DE$4218,Kt!$B125,0)</f>
        <v>211.63707009618773</v>
      </c>
      <c r="M125" s="167"/>
      <c r="N125" s="80"/>
      <c r="O125" s="80"/>
      <c r="P125" s="167"/>
      <c r="Q125" s="80"/>
      <c r="R125" s="80"/>
      <c r="S125" s="80"/>
      <c r="T125" s="80"/>
      <c r="U125" s="80"/>
      <c r="V125" s="80"/>
      <c r="X125" s="13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</row>
    <row r="126" spans="1:104" ht="15" customHeight="1" x14ac:dyDescent="0.2">
      <c r="A126" s="13"/>
      <c r="B126" s="106">
        <f t="shared" ref="B126:B139" si="3">+B125+1</f>
        <v>73</v>
      </c>
      <c r="C126" s="118" t="s">
        <v>3824</v>
      </c>
      <c r="D126" s="120"/>
      <c r="E126" s="115">
        <f>VLOOKUP(CONCATENATE($D$52,"_Qu_",hi!$C$76),kt_dat_gg!$A$2:$CD$4218,Kt!$B126,0)</f>
        <v>206.42012529688631</v>
      </c>
      <c r="F126" s="187">
        <f>VLOOKUP(CONCATENATE($E$52,"_Qu_",hi!$C$76),kt_dat!$A$2:$DE$4218,Kt!$B126,0)</f>
        <v>204.64372349077883</v>
      </c>
      <c r="G126" s="120">
        <f>VLOOKUP(CONCATENATE($F$52,"_Qu_",hi!$C$76),kt_dat_gg!$A$2:$CD$4218,Kt!$B126,0)</f>
        <v>202.47421871272419</v>
      </c>
      <c r="H126" s="187">
        <f>VLOOKUP(CONCATENATE($G$52,"_Qu_",hi!$C$76),kt_dat!$A$2:$DE$4218,Kt!$B126,0)</f>
        <v>199.75984296515722</v>
      </c>
      <c r="I126" s="120">
        <f>VLOOKUP(CONCATENATE($H$52,"_Qu_",hi!$C$76),kt_dat_gg!$A$2:$CD$4218,Kt!$B126,0)</f>
        <v>218.3129872622969</v>
      </c>
      <c r="J126" s="187">
        <f>VLOOKUP(CONCATENATE($I$52,"_Qu_",hi!$C$76),kt_dat!$A$2:$DE$4218,Kt!$B126,0)</f>
        <v>218.72453558411826</v>
      </c>
      <c r="K126" s="120">
        <f>VLOOKUP(CONCATENATE($J$52,"_Qu_",hi!$C$76),kt_dat_gg!$A$2:$CD$4218,Kt!$B126,0)</f>
        <v>210.52813760143133</v>
      </c>
      <c r="L126" s="187">
        <f>VLOOKUP(CONCATENATE($K$52,"_Qu_",hi!$C$76),kt_dat!$A$2:$DE$4218,Kt!$B126,0)</f>
        <v>209.41676015906086</v>
      </c>
      <c r="M126" s="167"/>
      <c r="N126" s="80"/>
      <c r="O126" s="80"/>
      <c r="P126" s="167"/>
      <c r="Q126" s="80"/>
      <c r="R126" s="80"/>
      <c r="S126" s="80"/>
      <c r="T126" s="80"/>
      <c r="U126" s="80"/>
      <c r="V126" s="80"/>
      <c r="X126" s="13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</row>
    <row r="127" spans="1:104" ht="15" customHeight="1" x14ac:dyDescent="0.2">
      <c r="A127" s="13"/>
      <c r="B127" s="106">
        <f t="shared" si="3"/>
        <v>74</v>
      </c>
      <c r="C127" s="118" t="s">
        <v>3829</v>
      </c>
      <c r="D127" s="120"/>
      <c r="E127" s="115">
        <f>VLOOKUP(CONCATENATE($D$52,"_Qu_",hi!$C$76),kt_dat_gg!$A$2:$CD$4218,Kt!$B127,0)</f>
        <v>207.03256704948868</v>
      </c>
      <c r="F127" s="187">
        <f>VLOOKUP(CONCATENATE($E$52,"_Qu_",hi!$C$76),kt_dat!$A$2:$DE$4218,Kt!$B127,0)</f>
        <v>206.94028795408542</v>
      </c>
      <c r="G127" s="120">
        <f>VLOOKUP(CONCATENATE($F$52,"_Qu_",hi!$C$76),kt_dat_gg!$A$2:$CD$4218,Kt!$B127,0)</f>
        <v>203.23769857180275</v>
      </c>
      <c r="H127" s="187">
        <f>VLOOKUP(CONCATENATE($G$52,"_Qu_",hi!$C$76),kt_dat!$A$2:$DE$4218,Kt!$B127,0)</f>
        <v>201.95653078285406</v>
      </c>
      <c r="I127" s="120">
        <f>VLOOKUP(CONCATENATE($H$52,"_Qu_",hi!$C$76),kt_dat_gg!$A$2:$CD$4218,Kt!$B127,0)</f>
        <v>218.22948910314074</v>
      </c>
      <c r="J127" s="187">
        <f>VLOOKUP(CONCATENATE($I$52,"_Qu_",hi!$C$76),kt_dat!$A$2:$DE$4218,Kt!$B127,0)</f>
        <v>218.67627642068524</v>
      </c>
      <c r="K127" s="120">
        <f>VLOOKUP(CONCATENATE($J$52,"_Qu_",hi!$C$76),kt_dat_gg!$A$2:$CD$4218,Kt!$B127,0)</f>
        <v>210.86675522844982</v>
      </c>
      <c r="L127" s="187">
        <f>VLOOKUP(CONCATENATE($K$52,"_Qu_",hi!$C$76),kt_dat!$A$2:$DE$4218,Kt!$B127,0)</f>
        <v>210.53058254904533</v>
      </c>
      <c r="M127" s="167"/>
      <c r="N127" s="80"/>
      <c r="O127" s="80"/>
      <c r="P127" s="167"/>
      <c r="Q127" s="80"/>
      <c r="R127" s="80"/>
      <c r="S127" s="80"/>
      <c r="T127" s="80"/>
      <c r="U127" s="80"/>
      <c r="V127" s="80"/>
      <c r="X127" s="13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</row>
    <row r="128" spans="1:104" ht="15" customHeight="1" x14ac:dyDescent="0.2">
      <c r="A128" s="13"/>
      <c r="B128" s="106">
        <f t="shared" si="3"/>
        <v>75</v>
      </c>
      <c r="C128" s="118" t="s">
        <v>3830</v>
      </c>
      <c r="D128" s="120"/>
      <c r="E128" s="115">
        <f>VLOOKUP(CONCATENATE($D$52,"_Qu_",hi!$C$76),kt_dat_gg!$A$2:$CD$4218,Kt!$B128,0)</f>
        <v>211.61551816692187</v>
      </c>
      <c r="F128" s="187">
        <f>VLOOKUP(CONCATENATE($E$52,"_Qu_",hi!$C$76),kt_dat!$A$2:$DE$4218,Kt!$B128,0)</f>
        <v>209.51368970360176</v>
      </c>
      <c r="G128" s="120">
        <f>VLOOKUP(CONCATENATE($F$52,"_Qu_",hi!$C$76),kt_dat_gg!$A$2:$CD$4218,Kt!$B128,0)</f>
        <v>209.14338979986039</v>
      </c>
      <c r="H128" s="187">
        <f>VLOOKUP(CONCATENATE($G$52,"_Qu_",hi!$C$76),kt_dat!$A$2:$DE$4218,Kt!$B128,0)</f>
        <v>207.99672196739695</v>
      </c>
      <c r="I128" s="120">
        <f>VLOOKUP(CONCATENATE($H$52,"_Qu_",hi!$C$76),kt_dat_gg!$A$2:$CD$4218,Kt!$B128,0)</f>
        <v>217.58991604064167</v>
      </c>
      <c r="J128" s="187">
        <f>VLOOKUP(CONCATENATE($I$52,"_Qu_",hi!$C$76),kt_dat!$A$2:$DE$4218,Kt!$B128,0)</f>
        <v>217.28765530461871</v>
      </c>
      <c r="K128" s="120">
        <f>VLOOKUP(CONCATENATE($J$52,"_Qu_",hi!$C$76),kt_dat_gg!$A$2:$CD$4218,Kt!$B128,0)</f>
        <v>213.47311879740701</v>
      </c>
      <c r="L128" s="187">
        <f>VLOOKUP(CONCATENATE($K$52,"_Qu_",hi!$C$76),kt_dat!$A$2:$DE$4218,Kt!$B128,0)</f>
        <v>212.65292297724326</v>
      </c>
      <c r="M128" s="167"/>
      <c r="N128" s="80"/>
      <c r="O128" s="80"/>
      <c r="P128" s="167"/>
      <c r="Q128" s="80"/>
      <c r="R128" s="80"/>
      <c r="S128" s="80"/>
      <c r="T128" s="80"/>
      <c r="U128" s="80"/>
      <c r="V128" s="80"/>
      <c r="X128" s="13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</row>
    <row r="129" spans="1:105" ht="15" customHeight="1" x14ac:dyDescent="0.2">
      <c r="A129" s="13"/>
      <c r="B129" s="106">
        <f t="shared" si="3"/>
        <v>76</v>
      </c>
      <c r="C129" s="118" t="s">
        <v>3927</v>
      </c>
      <c r="D129" s="120"/>
      <c r="E129" s="115">
        <f>VLOOKUP(CONCATENATE($D$52,"_Qu_",hi!$C$76),kt_dat_gg!$A$2:$CD$4218,Kt!$B129,0)</f>
        <v>216.7422240526067</v>
      </c>
      <c r="F129" s="187">
        <f>VLOOKUP(CONCATENATE($E$52,"_Qu_",hi!$C$76),kt_dat!$A$2:$DE$4218,Kt!$B129,0)</f>
        <v>218.39257684307839</v>
      </c>
      <c r="G129" s="120">
        <f>VLOOKUP(CONCATENATE($F$52,"_Qu_",hi!$C$76),kt_dat_gg!$A$2:$CD$4218,Kt!$B129,0)</f>
        <v>216.55489581774225</v>
      </c>
      <c r="H129" s="187">
        <f>VLOOKUP(CONCATENATE($G$52,"_Qu_",hi!$C$76),kt_dat!$A$2:$DE$4218,Kt!$B129,0)</f>
        <v>217.47691664933012</v>
      </c>
      <c r="I129" s="120">
        <f>VLOOKUP(CONCATENATE($H$52,"_Qu_",hi!$C$76),kt_dat_gg!$A$2:$CD$4218,Kt!$B129,0)</f>
        <v>216.22040447592806</v>
      </c>
      <c r="J129" s="187">
        <f>VLOOKUP(CONCATENATE($I$52,"_Qu_",hi!$C$76),kt_dat!$A$2:$DE$4218,Kt!$B129,0)</f>
        <v>216.80581639662097</v>
      </c>
      <c r="K129" s="120">
        <f>VLOOKUP(CONCATENATE($J$52,"_Qu_",hi!$C$76),kt_dat_gg!$A$2:$CD$4218,Kt!$B129,0)</f>
        <v>216.41334665842473</v>
      </c>
      <c r="L129" s="187">
        <f>VLOOKUP(CONCATENATE($K$52,"_Qu_",hi!$C$76),kt_dat!$A$2:$DE$4218,Kt!$B129,0)</f>
        <v>217.23585086593241</v>
      </c>
      <c r="M129" s="167"/>
      <c r="N129" s="80"/>
      <c r="O129" s="80"/>
      <c r="P129" s="167"/>
      <c r="Q129" s="80"/>
      <c r="R129" s="80"/>
      <c r="S129" s="80"/>
      <c r="T129" s="80"/>
      <c r="U129" s="80"/>
      <c r="V129" s="80"/>
      <c r="X129" s="13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</row>
    <row r="130" spans="1:105" ht="15" customHeight="1" x14ac:dyDescent="0.2">
      <c r="A130" s="13"/>
      <c r="B130" s="106">
        <f t="shared" si="3"/>
        <v>77</v>
      </c>
      <c r="C130" s="118" t="s">
        <v>3929</v>
      </c>
      <c r="D130" s="120"/>
      <c r="E130" s="115">
        <f>VLOOKUP(CONCATENATE($D$52,"_Qu_",hi!$C$76),kt_dat_gg!$A$2:$CD$4218,Kt!$B130,0)</f>
        <v>222.92350507745854</v>
      </c>
      <c r="F130" s="187">
        <f>VLOOKUP(CONCATENATE($E$52,"_Qu_",hi!$C$76),kt_dat!$A$2:$DE$4218,Kt!$B130,0)</f>
        <v>222.3204056111399</v>
      </c>
      <c r="G130" s="120">
        <f>VLOOKUP(CONCATENATE($F$52,"_Qu_",hi!$C$76),kt_dat_gg!$A$2:$CD$4218,Kt!$B130,0)</f>
        <v>223.67375499746447</v>
      </c>
      <c r="H130" s="187">
        <f>VLOOKUP(CONCATENATE($G$52,"_Qu_",hi!$C$76),kt_dat!$A$2:$DE$4218,Kt!$B130,0)</f>
        <v>224.1910488364997</v>
      </c>
      <c r="I130" s="120">
        <f>VLOOKUP(CONCATENATE($H$52,"_Qu_",hi!$C$76),kt_dat_gg!$A$2:$CD$4218,Kt!$B130,0)</f>
        <v>211.04211459818418</v>
      </c>
      <c r="J130" s="187">
        <f>VLOOKUP(CONCATENATE($I$52,"_Qu_",hi!$C$76),kt_dat!$A$2:$DE$4218,Kt!$B130,0)</f>
        <v>214.56774172654457</v>
      </c>
      <c r="K130" s="120">
        <f>VLOOKUP(CONCATENATE($J$52,"_Qu_",hi!$C$76),kt_dat_gg!$A$2:$CD$4218,Kt!$B130,0)</f>
        <v>217.46970967883581</v>
      </c>
      <c r="L130" s="187">
        <f>VLOOKUP(CONCATENATE($K$52,"_Qu_",hi!$C$76),kt_dat!$A$2:$DE$4218,Kt!$B130,0)</f>
        <v>219.35126613209843</v>
      </c>
      <c r="M130" s="167"/>
      <c r="N130" s="80"/>
      <c r="O130" s="80"/>
      <c r="P130" s="167"/>
      <c r="Q130" s="80"/>
      <c r="R130" s="80"/>
      <c r="S130" s="80"/>
      <c r="T130" s="80"/>
      <c r="U130" s="80"/>
      <c r="V130" s="80"/>
      <c r="X130" s="13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</row>
    <row r="131" spans="1:105" ht="15" customHeight="1" x14ac:dyDescent="0.2">
      <c r="A131" s="13"/>
      <c r="B131" s="106">
        <f t="shared" si="3"/>
        <v>78</v>
      </c>
      <c r="C131" s="118" t="s">
        <v>3930</v>
      </c>
      <c r="D131" s="120"/>
      <c r="E131" s="115">
        <f>VLOOKUP(CONCATENATE($D$52,"_Qu_",hi!$C$76),kt_dat_gg!$A$2:$CD$4218,Kt!$B131,0)</f>
        <v>226.50638876382482</v>
      </c>
      <c r="F131" s="187">
        <f>VLOOKUP(CONCATENATE($E$52,"_Qu_",hi!$C$76),kt_dat!$A$2:$DE$4218,Kt!$B131,0)</f>
        <v>228.05753277815737</v>
      </c>
      <c r="G131" s="120">
        <f>VLOOKUP(CONCATENATE($F$52,"_Qu_",hi!$C$76),kt_dat_gg!$A$2:$CD$4218,Kt!$B131,0)</f>
        <v>227.09172957256547</v>
      </c>
      <c r="H131" s="187">
        <f>VLOOKUP(CONCATENATE($G$52,"_Qu_",hi!$C$76),kt_dat!$A$2:$DE$4218,Kt!$B131,0)</f>
        <v>229.35329950656356</v>
      </c>
      <c r="I131" s="120">
        <f>VLOOKUP(CONCATENATE($H$52,"_Qu_",hi!$C$76),kt_dat_gg!$A$2:$CD$4218,Kt!$B131,0)</f>
        <v>206.20431124016329</v>
      </c>
      <c r="J131" s="187">
        <f>VLOOKUP(CONCATENATE($I$52,"_Qu_",hi!$C$76),kt_dat!$A$2:$DE$4218,Kt!$B131,0)</f>
        <v>201.75278567138699</v>
      </c>
      <c r="K131" s="120">
        <f>VLOOKUP(CONCATENATE($J$52,"_Qu_",hi!$C$76),kt_dat_gg!$A$2:$CD$4218,Kt!$B131,0)</f>
        <v>216.88752710729366</v>
      </c>
      <c r="L131" s="187">
        <f>VLOOKUP(CONCATENATE($K$52,"_Qu_",hi!$C$76),kt_dat!$A$2:$DE$4218,Kt!$B131,0)</f>
        <v>215.82201203847654</v>
      </c>
      <c r="M131" s="167"/>
      <c r="N131" s="80"/>
      <c r="O131" s="80"/>
      <c r="P131" s="167"/>
      <c r="Q131" s="80"/>
      <c r="R131" s="80"/>
      <c r="S131" s="80"/>
      <c r="T131" s="80"/>
      <c r="U131" s="80"/>
      <c r="V131" s="80"/>
      <c r="X131" s="13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</row>
    <row r="132" spans="1:105" ht="15" customHeight="1" x14ac:dyDescent="0.2">
      <c r="A132" s="13"/>
      <c r="B132" s="106">
        <f t="shared" si="3"/>
        <v>79</v>
      </c>
      <c r="C132" s="118" t="s">
        <v>3931</v>
      </c>
      <c r="D132" s="120"/>
      <c r="E132" s="115">
        <f>VLOOKUP(CONCATENATE($D$52,"_Qu_",hi!$C$76),kt_dat_gg!$A$2:$CD$4218,Kt!$B132,0)</f>
        <v>228.0216373231292</v>
      </c>
      <c r="F132" s="187">
        <f>VLOOKUP(CONCATENATE($E$52,"_Qu_",hi!$C$76),kt_dat!$A$2:$DE$4218,Kt!$B132,0)</f>
        <v>229.14122790217726</v>
      </c>
      <c r="G132" s="120">
        <f>VLOOKUP(CONCATENATE($F$52,"_Qu_",hi!$C$76),kt_dat_gg!$A$2:$CD$4218,Kt!$B132,0)</f>
        <v>227.68154776623444</v>
      </c>
      <c r="H132" s="187">
        <f>VLOOKUP(CONCATENATE($G$52,"_Qu_",hi!$C$76),kt_dat!$A$2:$DE$4218,Kt!$B132,0)</f>
        <v>227.7308403746332</v>
      </c>
      <c r="I132" s="120">
        <f>VLOOKUP(CONCATENATE($H$52,"_Qu_",hi!$C$76),kt_dat_gg!$A$2:$CD$4218,Kt!$B132,0)</f>
        <v>205.44582007119593</v>
      </c>
      <c r="J132" s="187">
        <f>VLOOKUP(CONCATENATE($I$52,"_Qu_",hi!$C$76),kt_dat!$A$2:$DE$4218,Kt!$B132,0)</f>
        <v>202.29240632255832</v>
      </c>
      <c r="K132" s="120">
        <f>VLOOKUP(CONCATENATE($J$52,"_Qu_",hi!$C$76),kt_dat_gg!$A$2:$CD$4218,Kt!$B132,0)</f>
        <v>216.90319670845054</v>
      </c>
      <c r="L132" s="187">
        <f>VLOOKUP(CONCATENATE($K$52,"_Qu_",hi!$C$76),kt_dat!$A$2:$DE$4218,Kt!$B132,0)</f>
        <v>215.48930315130602</v>
      </c>
      <c r="M132" s="167"/>
      <c r="N132" s="80"/>
      <c r="O132" s="80"/>
      <c r="P132" s="167"/>
      <c r="Q132" s="80"/>
      <c r="R132" s="80"/>
      <c r="S132" s="80"/>
      <c r="T132" s="80"/>
      <c r="U132" s="80"/>
      <c r="V132" s="80"/>
      <c r="X132" s="13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</row>
    <row r="133" spans="1:105" ht="15" customHeight="1" x14ac:dyDescent="0.2">
      <c r="A133" s="13"/>
      <c r="B133" s="106">
        <f t="shared" si="3"/>
        <v>80</v>
      </c>
      <c r="C133" s="118" t="s">
        <v>3932</v>
      </c>
      <c r="D133" s="120"/>
      <c r="E133" s="115">
        <f>VLOOKUP(CONCATENATE($D$52,"_Qu_",hi!$C$76),kt_dat_gg!$A$2:$CD$4218,Kt!$B133,0)</f>
        <v>229.51492507610089</v>
      </c>
      <c r="F133" s="187">
        <f>VLOOKUP(CONCATENATE($E$52,"_Qu_",hi!$C$76),kt_dat!$A$2:$DE$4218,Kt!$B133,0)</f>
        <v>226.86615128905294</v>
      </c>
      <c r="G133" s="120">
        <f>VLOOKUP(CONCATENATE($F$52,"_Qu_",hi!$C$76),kt_dat_gg!$A$2:$CD$4218,Kt!$B133,0)</f>
        <v>227.83507400483995</v>
      </c>
      <c r="H133" s="187">
        <f>VLOOKUP(CONCATENATE($G$52,"_Qu_",hi!$C$76),kt_dat!$A$2:$DE$4218,Kt!$B133,0)</f>
        <v>225.9605034175066</v>
      </c>
      <c r="I133" s="120">
        <f>VLOOKUP(CONCATENATE($H$52,"_Qu_",hi!$C$76),kt_dat_gg!$A$2:$CD$4218,Kt!$B133,0)</f>
        <v>211.90224951410207</v>
      </c>
      <c r="J133" s="187">
        <f>VLOOKUP(CONCATENATE($I$52,"_Qu_",hi!$C$76),kt_dat!$A$2:$DE$4218,Kt!$B133,0)</f>
        <v>212.29226821964241</v>
      </c>
      <c r="K133" s="120">
        <f>VLOOKUP(CONCATENATE($J$52,"_Qu_",hi!$C$76),kt_dat_gg!$A$2:$CD$4218,Kt!$B133,0)</f>
        <v>220.23981963486332</v>
      </c>
      <c r="L133" s="187">
        <f>VLOOKUP(CONCATENATE($K$52,"_Qu_",hi!$C$76),kt_dat!$A$2:$DE$4218,Kt!$B133,0)</f>
        <v>219.39827493556899</v>
      </c>
      <c r="M133" s="167"/>
      <c r="N133" s="80"/>
      <c r="O133" s="80"/>
      <c r="P133" s="167"/>
      <c r="Q133" s="80"/>
      <c r="R133" s="80"/>
      <c r="S133" s="80"/>
      <c r="T133" s="80"/>
      <c r="U133" s="80"/>
      <c r="V133" s="80"/>
      <c r="X133" s="13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</row>
    <row r="134" spans="1:105" ht="15" customHeight="1" x14ac:dyDescent="0.2">
      <c r="A134" s="13"/>
      <c r="B134" s="106">
        <f t="shared" si="3"/>
        <v>81</v>
      </c>
      <c r="C134" s="118" t="s">
        <v>3937</v>
      </c>
      <c r="D134" s="120"/>
      <c r="E134" s="115">
        <f>VLOOKUP(CONCATENATE($D$52,"_Qu_",hi!$C$76),kt_dat_gg!$A$2:$CD$4218,Kt!$B134,0)</f>
        <v>231.91563726340419</v>
      </c>
      <c r="F134" s="187">
        <f>VLOOKUP(CONCATENATE($E$52,"_Qu_",hi!$C$76),kt_dat!$A$2:$DE$4218,Kt!$B134,0)</f>
        <v>232.53739603707245</v>
      </c>
      <c r="G134" s="120">
        <f>VLOOKUP(CONCATENATE($F$52,"_Qu_",hi!$C$76),kt_dat_gg!$A$2:$CD$4218,Kt!$B134,0)</f>
        <v>231.01535060877828</v>
      </c>
      <c r="H134" s="187">
        <f>VLOOKUP(CONCATENATE($G$52,"_Qu_",hi!$C$76),kt_dat!$A$2:$DE$4218,Kt!$B134,0)</f>
        <v>229.81387822237997</v>
      </c>
      <c r="I134" s="120">
        <f>VLOOKUP(CONCATENATE($H$52,"_Qu_",hi!$C$76),kt_dat_gg!$A$2:$CD$4218,Kt!$B134,0)</f>
        <v>220.51950046468187</v>
      </c>
      <c r="J134" s="187">
        <f>VLOOKUP(CONCATENATE($I$52,"_Qu_",hi!$C$76),kt_dat!$A$2:$DE$4218,Kt!$B134,0)</f>
        <v>221.12207400010547</v>
      </c>
      <c r="K134" s="120">
        <f>VLOOKUP(CONCATENATE($J$52,"_Qu_",hi!$C$76),kt_dat_gg!$A$2:$CD$4218,Kt!$B134,0)</f>
        <v>225.99547732961051</v>
      </c>
      <c r="L134" s="187">
        <f>VLOOKUP(CONCATENATE($K$52,"_Qu_",hi!$C$76),kt_dat!$A$2:$DE$4218,Kt!$B134,0)</f>
        <v>225.83188081771496</v>
      </c>
      <c r="M134" s="167"/>
      <c r="N134" s="80"/>
      <c r="O134" s="80"/>
      <c r="P134" s="167"/>
      <c r="Q134" s="80"/>
      <c r="R134" s="80"/>
      <c r="S134" s="80"/>
      <c r="T134" s="80"/>
      <c r="U134" s="80"/>
      <c r="V134" s="80"/>
      <c r="X134" s="13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</row>
    <row r="135" spans="1:105" ht="15" customHeight="1" x14ac:dyDescent="0.2">
      <c r="A135" s="13"/>
      <c r="B135" s="106">
        <f t="shared" si="3"/>
        <v>82</v>
      </c>
      <c r="C135" s="118" t="s">
        <v>3938</v>
      </c>
      <c r="D135" s="120"/>
      <c r="E135" s="115">
        <f>VLOOKUP(CONCATENATE($D$52,"_Qu_",hi!$C$76),kt_dat_gg!$A$2:$CH$4218,Kt!$B135,0)</f>
        <v>234.39730418338982</v>
      </c>
      <c r="F135" s="187">
        <f>VLOOKUP(CONCATENATE($E$52,"_Qu_",hi!$C$76),kt_dat!$A$2:$DE$4218,Kt!$B135,0)</f>
        <v>236.34336446408724</v>
      </c>
      <c r="G135" s="120">
        <f>VLOOKUP(CONCATENATE($F$52,"_Qu_",hi!$C$76),kt_dat_gg!$A$2:$CH$4218,Kt!$B135,0)</f>
        <v>234.68400646578257</v>
      </c>
      <c r="H135" s="187">
        <f>VLOOKUP(CONCATENATE($G$52,"_Qu_",hi!$C$76),kt_dat!$A$2:$DE$4218,Kt!$B135,0)</f>
        <v>237.27167018644835</v>
      </c>
      <c r="I135" s="120">
        <f>VLOOKUP(CONCATENATE($H$52,"_Qu_",hi!$C$76),kt_dat_gg!$A$2:$CH$4218,Kt!$B135,0)</f>
        <v>226.89913974290232</v>
      </c>
      <c r="J135" s="187">
        <f>VLOOKUP(CONCATENATE($I$52,"_Qu_",hi!$C$76),kt_dat!$A$2:$DE$4218,Kt!$B135,0)</f>
        <v>228.1441591742977</v>
      </c>
      <c r="K135" s="120">
        <f>VLOOKUP(CONCATENATE($J$52,"_Qu_",hi!$C$76),kt_dat_gg!$A$2:$CH$4218,Kt!$B135,0)</f>
        <v>230.87799660085398</v>
      </c>
      <c r="L135" s="187">
        <f>VLOOKUP(CONCATENATE($K$52,"_Qu_",hi!$C$76),kt_dat!$A$2:$DE$4218,Kt!$B135,0)</f>
        <v>232.75627623554755</v>
      </c>
      <c r="M135" s="167"/>
      <c r="N135" s="80"/>
      <c r="O135" s="80"/>
      <c r="P135" s="167"/>
      <c r="Q135" s="80"/>
      <c r="R135" s="80"/>
      <c r="S135" s="80"/>
      <c r="T135" s="80"/>
      <c r="U135" s="80"/>
      <c r="V135" s="80"/>
      <c r="X135" s="13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</row>
    <row r="136" spans="1:105" ht="15" customHeight="1" x14ac:dyDescent="0.2">
      <c r="A136" s="13"/>
      <c r="B136" s="106">
        <f t="shared" si="3"/>
        <v>83</v>
      </c>
      <c r="C136" s="118" t="s">
        <v>3939</v>
      </c>
      <c r="D136" s="120"/>
      <c r="E136" s="115">
        <f>VLOOKUP(CONCATENATE($D$52,"_Qu_",hi!$C$76),kt_dat_gg!$A$2:$CH$4218,Kt!$B136,0)</f>
        <v>237.36695440881306</v>
      </c>
      <c r="F136" s="187">
        <f>VLOOKUP(CONCATENATE($E$52,"_Qu_",hi!$C$76),kt_dat!$A$2:$DE$4218,Kt!$B136,0)</f>
        <v>234.31115204900976</v>
      </c>
      <c r="G136" s="120">
        <f>VLOOKUP(CONCATENATE($F$52,"_Qu_",hi!$C$76),kt_dat_gg!$A$2:$CH$4218,Kt!$B136,0)</f>
        <v>239.34831824651386</v>
      </c>
      <c r="H136" s="187">
        <f>VLOOKUP(CONCATENATE($G$52,"_Qu_",hi!$C$76),kt_dat!$A$2:$DE$4218,Kt!$B136,0)</f>
        <v>236.9664709885194</v>
      </c>
      <c r="I136" s="120">
        <f>VLOOKUP(CONCATENATE($H$52,"_Qu_",hi!$C$76),kt_dat_gg!$A$2:$CH$4218,Kt!$B136,0)</f>
        <v>237.54377695835743</v>
      </c>
      <c r="J136" s="187">
        <f>VLOOKUP(CONCATENATE($I$52,"_Qu_",hi!$C$76),kt_dat!$A$2:$DE$4218,Kt!$B136,0)</f>
        <v>231.43118605430382</v>
      </c>
      <c r="K136" s="120">
        <f>VLOOKUP(CONCATENATE($J$52,"_Qu_",hi!$C$76),kt_dat_gg!$A$2:$CH$4218,Kt!$B136,0)</f>
        <v>238.30134403486241</v>
      </c>
      <c r="L136" s="187">
        <f>VLOOKUP(CONCATENATE($K$52,"_Qu_",hi!$C$76),kt_dat!$A$2:$DE$4218,Kt!$B136,0)</f>
        <v>234.04583274929945</v>
      </c>
      <c r="M136" s="195"/>
      <c r="N136" s="80"/>
      <c r="O136" s="80"/>
      <c r="P136" s="195"/>
      <c r="Q136" s="80"/>
      <c r="R136" s="80"/>
      <c r="S136" s="80"/>
      <c r="T136" s="80"/>
      <c r="U136" s="80"/>
      <c r="V136" s="80"/>
      <c r="X136" s="13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1:105" ht="15" customHeight="1" x14ac:dyDescent="0.2">
      <c r="A137" s="13"/>
      <c r="B137" s="106">
        <f t="shared" si="3"/>
        <v>84</v>
      </c>
      <c r="C137" s="118" t="s">
        <v>4009</v>
      </c>
      <c r="D137" s="120"/>
      <c r="E137" s="115">
        <f>VLOOKUP(CONCATENATE($D$52,"_Qu_",hi!$C$76),kt_dat_gg!$A$2:$CH$4218,Kt!$B137,0)</f>
        <v>238.17433266059007</v>
      </c>
      <c r="F137" s="187">
        <f>VLOOKUP(CONCATENATE($E$52,"_Qu_",hi!$C$76),kt_dat!$A$2:$DE$4218,Kt!$B137,0)</f>
        <v>241.44634671334214</v>
      </c>
      <c r="G137" s="120">
        <f>VLOOKUP(CONCATENATE($F$52,"_Qu_",hi!$C$76),kt_dat_gg!$A$2:$CH$4218,Kt!$B137,0)</f>
        <v>240.46968146776373</v>
      </c>
      <c r="H137" s="187">
        <f>VLOOKUP(CONCATENATE($G$52,"_Qu_",hi!$C$76),kt_dat!$A$2:$DE$4218,Kt!$B137,0)</f>
        <v>243.8068135645739</v>
      </c>
      <c r="I137" s="120">
        <f>VLOOKUP(CONCATENATE($H$52,"_Qu_",hi!$C$76),kt_dat_gg!$A$2:$CH$4218,Kt!$B137,0)</f>
        <v>247.60737525026568</v>
      </c>
      <c r="J137" s="187">
        <f>VLOOKUP(CONCATENATE($I$52,"_Qu_",hi!$C$76),kt_dat!$A$2:$DE$4218,Kt!$B137,0)</f>
        <v>253.05598564647082</v>
      </c>
      <c r="K137" s="120">
        <f>VLOOKUP(CONCATENATE($J$52,"_Qu_",hi!$C$76),kt_dat_gg!$A$2:$CH$4218,Kt!$B137,0)</f>
        <v>243.74365136909489</v>
      </c>
      <c r="L137" s="187">
        <f>VLOOKUP(CONCATENATE($K$52,"_Qu_",hi!$C$76),kt_dat!$A$2:$DE$4218,Kt!$B137,0)</f>
        <v>248.10192311974021</v>
      </c>
      <c r="M137" s="195"/>
      <c r="N137" s="80"/>
      <c r="O137" s="80"/>
      <c r="P137" s="195"/>
      <c r="Q137" s="80"/>
      <c r="R137" s="80"/>
      <c r="S137" s="80"/>
      <c r="T137" s="80"/>
      <c r="U137" s="80"/>
      <c r="V137" s="80"/>
      <c r="X137" s="13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1:105" ht="15" customHeight="1" x14ac:dyDescent="0.2">
      <c r="A138" s="13"/>
      <c r="B138" s="106">
        <f t="shared" si="3"/>
        <v>85</v>
      </c>
      <c r="C138" s="118" t="s">
        <v>4010</v>
      </c>
      <c r="D138" s="120"/>
      <c r="E138" s="115">
        <f>VLOOKUP(CONCATENATE($D$52,"_Qu_",hi!$C$76),kt_dat_gg!$A$2:$CH$4218,Kt!$B138,0)</f>
        <v>241.42158625697652</v>
      </c>
      <c r="F138" s="187">
        <f>VLOOKUP(CONCATENATE($E$52,"_Qu_",hi!$C$76),kt_dat!$A$2:$DE$4218,Kt!$B138,0)</f>
        <v>238.76549921941833</v>
      </c>
      <c r="G138" s="120">
        <f>VLOOKUP(CONCATENATE($F$52,"_Qu_",hi!$C$76),kt_dat_gg!$A$2:$CH$4218,Kt!$B138,0)</f>
        <v>244.12392773035663</v>
      </c>
      <c r="H138" s="187">
        <f>VLOOKUP(CONCATENATE($G$52,"_Qu_",hi!$C$76),kt_dat!$A$2:$DE$4218,Kt!$B138,0)</f>
        <v>240.63575985019793</v>
      </c>
      <c r="I138" s="120">
        <f>VLOOKUP(CONCATENATE($H$52,"_Qu_",hi!$C$76),kt_dat_gg!$A$2:$CH$4218,Kt!$B138,0)</f>
        <v>254.9012817672353</v>
      </c>
      <c r="J138" s="187">
        <f>VLOOKUP(CONCATENATE($I$52,"_Qu_",hi!$C$76),kt_dat!$A$2:$DE$4218,Kt!$B138,0)</f>
        <v>258.33495405002236</v>
      </c>
      <c r="K138" s="120">
        <f>VLOOKUP(CONCATENATE($J$52,"_Qu_",hi!$C$76),kt_dat_gg!$A$2:$CH$4218,Kt!$B138,0)</f>
        <v>249.13207940337603</v>
      </c>
      <c r="L138" s="187">
        <f>VLOOKUP(CONCATENATE($K$52,"_Qu_",hi!$C$76),kt_dat!$A$2:$DE$4218,Kt!$B138,0)</f>
        <v>249.08319823824502</v>
      </c>
      <c r="M138" s="195"/>
      <c r="N138" s="80"/>
      <c r="O138" s="80"/>
      <c r="P138" s="195"/>
      <c r="Q138" s="80"/>
      <c r="R138" s="80"/>
      <c r="S138" s="80"/>
      <c r="T138" s="80"/>
      <c r="U138" s="80"/>
      <c r="V138" s="80"/>
      <c r="X138" s="13"/>
      <c r="Y138" s="195"/>
      <c r="Z138" s="195"/>
      <c r="AA138" s="195"/>
      <c r="AB138" s="195"/>
      <c r="AC138" s="195"/>
      <c r="AD138" s="195"/>
      <c r="AE138" s="195"/>
      <c r="AF138" s="195"/>
      <c r="AG138" s="195"/>
      <c r="AH138" s="195"/>
      <c r="AI138" s="195"/>
      <c r="AJ138" s="195"/>
      <c r="AK138" s="195"/>
      <c r="AL138" s="195"/>
      <c r="AM138" s="195"/>
      <c r="AN138" s="195"/>
      <c r="AO138" s="195"/>
      <c r="AP138" s="195"/>
      <c r="AQ138" s="195"/>
      <c r="AR138" s="195"/>
      <c r="AS138" s="195"/>
      <c r="AT138" s="195"/>
      <c r="AU138" s="195"/>
      <c r="AV138" s="195"/>
      <c r="AW138" s="195"/>
      <c r="AX138" s="195"/>
      <c r="AY138" s="195"/>
      <c r="AZ138" s="195"/>
      <c r="BA138" s="195"/>
      <c r="BB138" s="195"/>
      <c r="BC138" s="195"/>
      <c r="BD138" s="195"/>
      <c r="BE138" s="195"/>
      <c r="BF138" s="195"/>
      <c r="BG138" s="195"/>
      <c r="BH138" s="195"/>
      <c r="BI138" s="195"/>
      <c r="BJ138" s="195"/>
      <c r="BK138" s="195"/>
      <c r="BL138" s="195"/>
      <c r="BM138" s="195"/>
      <c r="BN138" s="195"/>
      <c r="BO138" s="195"/>
      <c r="BP138" s="195"/>
      <c r="BQ138" s="195"/>
      <c r="BR138" s="195"/>
      <c r="BS138" s="195"/>
      <c r="BT138" s="195"/>
      <c r="BU138" s="195"/>
      <c r="BV138" s="195"/>
      <c r="BW138" s="195"/>
      <c r="BX138" s="195"/>
      <c r="BY138" s="195"/>
      <c r="BZ138" s="195"/>
      <c r="CA138" s="195"/>
      <c r="CB138" s="195"/>
      <c r="CC138" s="195"/>
      <c r="CD138" s="195"/>
      <c r="CE138" s="195"/>
      <c r="CF138" s="195"/>
      <c r="CG138" s="195"/>
      <c r="CH138" s="195"/>
      <c r="CI138" s="195"/>
      <c r="CJ138" s="195"/>
      <c r="CK138" s="195"/>
      <c r="CL138" s="195"/>
      <c r="CM138" s="195"/>
      <c r="CN138" s="195"/>
      <c r="CO138" s="195"/>
      <c r="CP138" s="195"/>
      <c r="CQ138" s="195"/>
      <c r="CR138" s="195"/>
      <c r="CS138" s="195"/>
      <c r="CT138" s="195"/>
      <c r="CU138" s="195"/>
      <c r="CV138" s="195"/>
      <c r="CW138" s="195"/>
      <c r="CX138" s="195"/>
      <c r="CY138" s="195"/>
      <c r="CZ138" s="195"/>
    </row>
    <row r="139" spans="1:105" ht="15" customHeight="1" x14ac:dyDescent="0.2">
      <c r="A139" s="13"/>
      <c r="B139" s="106">
        <f t="shared" si="3"/>
        <v>86</v>
      </c>
      <c r="C139" s="118" t="s">
        <v>4011</v>
      </c>
      <c r="D139" s="120"/>
      <c r="E139" s="115">
        <f>VLOOKUP(CONCATENATE($D$52,"_Qu_",hi!$C$76),kt_dat_gg!$A$2:$CH$4218,Kt!$B139,0)</f>
        <v>244.05291283816914</v>
      </c>
      <c r="F139" s="187">
        <f>VLOOKUP(CONCATENATE($E$52,"_Qu_",hi!$C$76),kt_dat!$A$2:$DE$4218,Kt!$B139,0)</f>
        <v>244.05291283816914</v>
      </c>
      <c r="G139" s="120">
        <f>VLOOKUP(CONCATENATE($F$52,"_Qu_",hi!$C$76),kt_dat_gg!$A$2:$CH$4218,Kt!$B139,0)</f>
        <v>247.92920977629805</v>
      </c>
      <c r="H139" s="187">
        <f>VLOOKUP(CONCATENATE($G$52,"_Qu_",hi!$C$76),kt_dat!$A$2:$DE$4218,Kt!$B139,0)</f>
        <v>247.92920977629805</v>
      </c>
      <c r="I139" s="120">
        <f>VLOOKUP(CONCATENATE($H$52,"_Qu_",hi!$C$76),kt_dat_gg!$A$2:$CH$4218,Kt!$B139,0)</f>
        <v>253.31290560521271</v>
      </c>
      <c r="J139" s="187">
        <f>VLOOKUP(CONCATENATE($I$52,"_Qu_",hi!$C$76),kt_dat!$A$2:$DE$4218,Kt!$B139,0)</f>
        <v>253.31290560521271</v>
      </c>
      <c r="K139" s="120">
        <f>VLOOKUP(CONCATENATE($J$52,"_Qu_",hi!$C$76),kt_dat_gg!$A$2:$CH$4218,Kt!$B139,0)</f>
        <v>250.21111685214291</v>
      </c>
      <c r="L139" s="187">
        <f>VLOOKUP(CONCATENATE($K$52,"_Qu_",hi!$C$76),kt_dat!$A$2:$DE$4218,Kt!$B139,0)</f>
        <v>250.21111685214291</v>
      </c>
      <c r="M139" s="167"/>
      <c r="N139" s="80"/>
      <c r="O139" s="80"/>
      <c r="P139" s="167"/>
      <c r="Q139" s="80"/>
      <c r="R139" s="80"/>
      <c r="S139" s="80"/>
      <c r="T139" s="80"/>
      <c r="U139" s="80"/>
      <c r="V139" s="80"/>
      <c r="X139" s="13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</row>
    <row r="140" spans="1:105" ht="15" customHeight="1" x14ac:dyDescent="0.2">
      <c r="A140" s="13"/>
      <c r="B140" s="106"/>
      <c r="C140" s="118"/>
      <c r="D140" s="120"/>
      <c r="E140" s="115"/>
      <c r="F140" s="187"/>
      <c r="G140" s="120"/>
      <c r="H140" s="168"/>
      <c r="I140" s="120"/>
      <c r="J140" s="168"/>
      <c r="K140" s="120"/>
      <c r="L140" s="168"/>
      <c r="M140" s="167"/>
      <c r="N140" s="80"/>
      <c r="O140" s="80"/>
      <c r="P140" s="167"/>
      <c r="Q140" s="80"/>
      <c r="R140" s="80"/>
      <c r="S140" s="80"/>
      <c r="T140" s="80"/>
      <c r="U140" s="80"/>
      <c r="V140" s="80"/>
      <c r="X140" s="13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</row>
    <row r="141" spans="1:105" ht="15" customHeight="1" x14ac:dyDescent="0.2">
      <c r="A141" s="13"/>
      <c r="B141" s="106"/>
      <c r="C141" s="224" t="str">
        <f>C138&amp;" - "&amp;C139</f>
        <v>2020:1 - 2020:2</v>
      </c>
      <c r="D141" s="224"/>
      <c r="E141" s="114">
        <f>E139/E138-1</f>
        <v>1.0899301185071986E-2</v>
      </c>
      <c r="F141" s="194">
        <f>F139/F138-1</f>
        <v>2.2144797452046561E-2</v>
      </c>
      <c r="G141" s="114">
        <f t="shared" ref="G141:L141" si="4">G139/G138-1</f>
        <v>1.5587501320822872E-2</v>
      </c>
      <c r="H141" s="194">
        <f t="shared" si="4"/>
        <v>3.0309085942340719E-2</v>
      </c>
      <c r="I141" s="114">
        <f t="shared" si="4"/>
        <v>-6.2313384656614845E-3</v>
      </c>
      <c r="J141" s="194">
        <f t="shared" si="4"/>
        <v>-1.9440065566339149E-2</v>
      </c>
      <c r="K141" s="114">
        <f t="shared" si="4"/>
        <v>4.331186298251799E-3</v>
      </c>
      <c r="L141" s="194">
        <f t="shared" si="4"/>
        <v>4.5282805981119445E-3</v>
      </c>
      <c r="M141" s="186"/>
      <c r="N141" s="80"/>
      <c r="O141" s="80"/>
      <c r="P141" s="186"/>
      <c r="Q141" s="80"/>
      <c r="R141" s="80"/>
      <c r="S141" s="80"/>
      <c r="T141" s="80"/>
      <c r="U141" s="80"/>
      <c r="V141" s="80"/>
      <c r="X141" s="13"/>
      <c r="Y141" s="186"/>
      <c r="Z141" s="186"/>
      <c r="AA141" s="186"/>
      <c r="AB141" s="186"/>
      <c r="AC141" s="186"/>
      <c r="AD141" s="186"/>
      <c r="AE141" s="186"/>
      <c r="AF141" s="186"/>
      <c r="AG141" s="186"/>
      <c r="AH141" s="186"/>
      <c r="AI141" s="186"/>
      <c r="AJ141" s="186"/>
      <c r="AK141" s="186"/>
      <c r="AL141" s="186"/>
      <c r="AM141" s="186"/>
      <c r="AN141" s="186"/>
      <c r="AO141" s="186"/>
      <c r="AP141" s="186"/>
      <c r="AQ141" s="186"/>
      <c r="AR141" s="186"/>
      <c r="AS141" s="186"/>
      <c r="AT141" s="186"/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6"/>
      <c r="BW141" s="186"/>
      <c r="BX141" s="186"/>
      <c r="BY141" s="186"/>
      <c r="BZ141" s="186"/>
      <c r="CA141" s="186"/>
      <c r="CB141" s="186"/>
      <c r="CC141" s="186"/>
      <c r="CD141" s="186"/>
      <c r="CE141" s="186"/>
      <c r="CF141" s="186"/>
      <c r="CG141" s="186"/>
      <c r="CH141" s="186"/>
      <c r="CI141" s="186"/>
      <c r="CJ141" s="186"/>
      <c r="CK141" s="186"/>
      <c r="CL141" s="186"/>
      <c r="CM141" s="186"/>
      <c r="CN141" s="186"/>
      <c r="CO141" s="186"/>
      <c r="CP141" s="186"/>
      <c r="CQ141" s="186"/>
      <c r="CR141" s="186"/>
      <c r="CS141" s="186"/>
      <c r="CT141" s="186"/>
      <c r="CU141" s="186"/>
      <c r="CV141" s="186"/>
      <c r="CW141" s="186"/>
      <c r="CX141" s="186"/>
      <c r="CY141" s="186"/>
      <c r="CZ141" s="186"/>
    </row>
    <row r="142" spans="1:105" ht="15" customHeight="1" x14ac:dyDescent="0.2">
      <c r="A142" s="13"/>
      <c r="B142" s="106"/>
      <c r="C142" s="224" t="str">
        <f>C135&amp;" - "&amp;C139</f>
        <v>2019:2 - 2020:2</v>
      </c>
      <c r="D142" s="224"/>
      <c r="E142" s="114">
        <f>E139/E135-1</f>
        <v>4.1193343449141606E-2</v>
      </c>
      <c r="F142" s="194">
        <f>F139/F135-1</f>
        <v>3.2620117732365506E-2</v>
      </c>
      <c r="G142" s="114">
        <f t="shared" ref="G142:L142" si="5">G139/G135-1</f>
        <v>5.6438457438924949E-2</v>
      </c>
      <c r="H142" s="194">
        <f t="shared" si="5"/>
        <v>4.4917033632692061E-2</v>
      </c>
      <c r="I142" s="114">
        <f t="shared" si="5"/>
        <v>0.11641192598720118</v>
      </c>
      <c r="J142" s="194">
        <f t="shared" si="5"/>
        <v>0.11031948624942256</v>
      </c>
      <c r="K142" s="114">
        <f t="shared" si="5"/>
        <v>8.3737387433729271E-2</v>
      </c>
      <c r="L142" s="194">
        <f t="shared" si="5"/>
        <v>7.4991922447372295E-2</v>
      </c>
      <c r="M142" s="186"/>
      <c r="N142" s="80"/>
      <c r="O142" s="80"/>
      <c r="P142" s="186"/>
      <c r="Q142" s="80"/>
      <c r="R142" s="80"/>
      <c r="S142" s="80"/>
      <c r="T142" s="80"/>
      <c r="U142" s="80"/>
      <c r="V142" s="80"/>
      <c r="X142" s="13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</row>
    <row r="143" spans="1:105" ht="4.5" customHeight="1" x14ac:dyDescent="0.2">
      <c r="A143" s="13"/>
      <c r="B143" s="87"/>
      <c r="C143" s="91"/>
      <c r="D143" s="91"/>
      <c r="E143" s="92"/>
      <c r="F143" s="89"/>
      <c r="G143" s="92"/>
      <c r="H143" s="89"/>
      <c r="I143" s="92"/>
      <c r="J143" s="92"/>
      <c r="K143" s="92"/>
      <c r="L143" s="22"/>
      <c r="M143" s="91"/>
      <c r="N143" s="91"/>
      <c r="O143" s="92"/>
      <c r="P143" s="89"/>
      <c r="Q143" s="92"/>
      <c r="R143" s="89"/>
      <c r="S143" s="92"/>
      <c r="T143" s="92"/>
      <c r="U143" s="92"/>
      <c r="V143" s="186"/>
      <c r="X143" s="13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  <c r="DA143" s="186"/>
    </row>
    <row r="144" spans="1:105" x14ac:dyDescent="0.2">
      <c r="A144" s="13"/>
      <c r="B144" s="106"/>
      <c r="C144" s="170" t="str">
        <f>te!A112</f>
        <v>Glättung: Gleitend zentrierter Mittelwert über drei Quartale. Der aktuellste Datenpunkt ist provisorisch.</v>
      </c>
      <c r="D144" s="165"/>
      <c r="E144" s="165"/>
      <c r="F144" s="165"/>
      <c r="G144" s="165"/>
      <c r="H144" s="165"/>
      <c r="I144" s="165"/>
      <c r="J144" s="165"/>
      <c r="K144" s="165"/>
      <c r="L144" s="10"/>
      <c r="M144" s="10"/>
      <c r="N144" s="80"/>
      <c r="O144" s="80"/>
      <c r="P144" s="10"/>
      <c r="Q144" s="80"/>
      <c r="R144" s="80"/>
      <c r="S144" s="80"/>
      <c r="T144" s="80"/>
      <c r="U144" s="80"/>
      <c r="V144" s="80"/>
      <c r="X144" s="13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</row>
    <row r="145" spans="1:104" x14ac:dyDescent="0.2">
      <c r="A145" s="13"/>
      <c r="B145" s="106"/>
      <c r="C145" s="184" t="str">
        <f>te!A11</f>
        <v>Quelle: Transaktionspreisindizes Fahrländer Partner.</v>
      </c>
      <c r="D145" s="184"/>
      <c r="E145" s="184"/>
      <c r="F145" s="184"/>
      <c r="G145" s="184"/>
      <c r="H145" s="184"/>
      <c r="I145" s="184"/>
      <c r="J145" s="184"/>
      <c r="K145" s="184"/>
      <c r="L145" s="10"/>
      <c r="M145" s="10"/>
      <c r="N145" s="80"/>
      <c r="O145" s="80"/>
      <c r="P145" s="10"/>
      <c r="Q145" s="80"/>
      <c r="R145" s="80"/>
      <c r="S145" s="80"/>
      <c r="T145" s="80"/>
      <c r="U145" s="80"/>
      <c r="V145" s="80"/>
      <c r="X145" s="13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</row>
    <row r="146" spans="1:104" ht="30" customHeight="1" x14ac:dyDescent="0.2">
      <c r="A146" s="13"/>
      <c r="B146" s="106"/>
      <c r="C146" s="219"/>
      <c r="D146" s="219"/>
      <c r="E146" s="219"/>
      <c r="F146" s="219"/>
      <c r="G146" s="219"/>
      <c r="H146" s="219"/>
      <c r="I146" s="219"/>
      <c r="J146" s="219"/>
      <c r="K146" s="219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X146" s="13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</row>
    <row r="147" spans="1:104" ht="4.5" customHeight="1" x14ac:dyDescent="0.2">
      <c r="A147" s="13"/>
      <c r="B147" s="10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0"/>
      <c r="X147" s="13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</row>
    <row r="148" spans="1:104" ht="9.9499999999999993" customHeight="1" x14ac:dyDescent="0.2">
      <c r="A148" s="13"/>
      <c r="B148" s="11"/>
      <c r="C148" s="208" t="s">
        <v>56</v>
      </c>
      <c r="D148" s="208"/>
      <c r="E148" s="208"/>
      <c r="F148" s="208" t="str">
        <f>te!A12</f>
        <v>Transaktionspreis- und Baulandindizes für Wohneigentum</v>
      </c>
      <c r="G148" s="208"/>
      <c r="H148" s="208"/>
      <c r="I148" s="208"/>
      <c r="J148" s="208"/>
      <c r="K148" s="208"/>
      <c r="L148" s="208"/>
      <c r="M148" s="10"/>
      <c r="N148" s="10"/>
      <c r="O148" s="10"/>
      <c r="P148" s="10"/>
      <c r="Q148" s="10"/>
      <c r="R148" s="10"/>
      <c r="S148" s="10"/>
      <c r="T148" s="10"/>
      <c r="U148" s="148" t="str">
        <f>hi!$G$5</f>
        <v>2. Quartal 2020</v>
      </c>
      <c r="V148" s="10"/>
      <c r="X148" s="13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</row>
    <row r="149" spans="1:104" s="11" customFormat="1" ht="9.9499999999999993" customHeight="1" x14ac:dyDescent="0.2">
      <c r="A149" s="84"/>
      <c r="C149" s="208" t="s">
        <v>0</v>
      </c>
      <c r="D149" s="208"/>
      <c r="E149" s="208"/>
      <c r="W149" s="84"/>
      <c r="X149" s="13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</row>
    <row r="150" spans="1:104" s="10" customFormat="1" ht="8.1" customHeight="1" x14ac:dyDescent="0.2">
      <c r="A150" s="13"/>
      <c r="W150" s="13"/>
      <c r="X150" s="13"/>
    </row>
    <row r="151" spans="1:10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10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10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10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10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10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10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10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10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10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24" s="10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24" s="10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24" s="10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24" s="10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24" s="10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24" s="10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</sheetData>
  <sheetProtection sheet="1" scenarios="1"/>
  <mergeCells count="35">
    <mergeCell ref="R57:S57"/>
    <mergeCell ref="E57:F57"/>
    <mergeCell ref="G57:H57"/>
    <mergeCell ref="I57:J57"/>
    <mergeCell ref="K57:L57"/>
    <mergeCell ref="M11:U11"/>
    <mergeCell ref="C13:K13"/>
    <mergeCell ref="M13:U13"/>
    <mergeCell ref="C33:H33"/>
    <mergeCell ref="M33:R33"/>
    <mergeCell ref="C11:K11"/>
    <mergeCell ref="E36:I36"/>
    <mergeCell ref="O36:S36"/>
    <mergeCell ref="C38:D38"/>
    <mergeCell ref="M38:N38"/>
    <mergeCell ref="C146:K146"/>
    <mergeCell ref="M41:U41"/>
    <mergeCell ref="C41:K41"/>
    <mergeCell ref="M42:U42"/>
    <mergeCell ref="C43:K43"/>
    <mergeCell ref="M39:N39"/>
    <mergeCell ref="T57:U57"/>
    <mergeCell ref="C45:E45"/>
    <mergeCell ref="C46:E46"/>
    <mergeCell ref="O56:S56"/>
    <mergeCell ref="N57:O57"/>
    <mergeCell ref="P57:Q57"/>
    <mergeCell ref="C148:E148"/>
    <mergeCell ref="C149:E149"/>
    <mergeCell ref="C39:D39"/>
    <mergeCell ref="E56:I56"/>
    <mergeCell ref="C141:D141"/>
    <mergeCell ref="C142:D142"/>
    <mergeCell ref="F45:L45"/>
    <mergeCell ref="F148:L148"/>
  </mergeCells>
  <conditionalFormatting sqref="O40:U40">
    <cfRule type="expression" dxfId="641" priority="739" stopIfTrue="1">
      <formula>#N/A</formula>
    </cfRule>
  </conditionalFormatting>
  <conditionalFormatting sqref="O40:U40">
    <cfRule type="containsErrors" dxfId="640" priority="738">
      <formula>ISERROR(O40)</formula>
    </cfRule>
  </conditionalFormatting>
  <conditionalFormatting sqref="O40:U40">
    <cfRule type="expression" dxfId="639" priority="737" stopIfTrue="1">
      <formula>#N/A</formula>
    </cfRule>
  </conditionalFormatting>
  <conditionalFormatting sqref="O40:U40">
    <cfRule type="containsErrors" dxfId="638" priority="736">
      <formula>ISERROR(O40)</formula>
    </cfRule>
  </conditionalFormatting>
  <conditionalFormatting sqref="E38:K40">
    <cfRule type="expression" dxfId="637" priority="743" stopIfTrue="1">
      <formula>#N/A</formula>
    </cfRule>
  </conditionalFormatting>
  <conditionalFormatting sqref="E38:K40">
    <cfRule type="containsErrors" dxfId="636" priority="742">
      <formula>ISERROR(E38)</formula>
    </cfRule>
  </conditionalFormatting>
  <conditionalFormatting sqref="E38:K40">
    <cfRule type="expression" dxfId="635" priority="741" stopIfTrue="1">
      <formula>#N/A</formula>
    </cfRule>
  </conditionalFormatting>
  <conditionalFormatting sqref="E38:K40">
    <cfRule type="containsErrors" dxfId="634" priority="740">
      <formula>ISERROR(E38)</formula>
    </cfRule>
  </conditionalFormatting>
  <conditionalFormatting sqref="R38:R39 T38:T39 O38:P39">
    <cfRule type="expression" dxfId="633" priority="735" stopIfTrue="1">
      <formula>#N/A</formula>
    </cfRule>
  </conditionalFormatting>
  <conditionalFormatting sqref="R38:R39 T38:T39 O38:P39">
    <cfRule type="containsErrors" dxfId="632" priority="734">
      <formula>ISERROR(O38)</formula>
    </cfRule>
  </conditionalFormatting>
  <conditionalFormatting sqref="R38:R39 T38:T39 O38:P39">
    <cfRule type="expression" dxfId="631" priority="733" stopIfTrue="1">
      <formula>#N/A</formula>
    </cfRule>
  </conditionalFormatting>
  <conditionalFormatting sqref="R38:R39 T38:T39 O38:P39">
    <cfRule type="containsErrors" dxfId="630" priority="732">
      <formula>ISERROR(O38)</formula>
    </cfRule>
  </conditionalFormatting>
  <conditionalFormatting sqref="E37:K37">
    <cfRule type="containsErrors" dxfId="629" priority="728">
      <formula>ISERROR(E37)</formula>
    </cfRule>
  </conditionalFormatting>
  <conditionalFormatting sqref="E37:K37">
    <cfRule type="expression" dxfId="628" priority="731" stopIfTrue="1">
      <formula>#N/A</formula>
    </cfRule>
  </conditionalFormatting>
  <conditionalFormatting sqref="E37:K37">
    <cfRule type="containsErrors" dxfId="627" priority="730">
      <formula>ISERROR(E37)</formula>
    </cfRule>
  </conditionalFormatting>
  <conditionalFormatting sqref="E37:K37">
    <cfRule type="expression" dxfId="626" priority="729" stopIfTrue="1">
      <formula>#N/A</formula>
    </cfRule>
  </conditionalFormatting>
  <conditionalFormatting sqref="N173">
    <cfRule type="expression" priority="659">
      <formula>"istzahl($D$10)"</formula>
    </cfRule>
  </conditionalFormatting>
  <conditionalFormatting sqref="E140">
    <cfRule type="expression" dxfId="625" priority="622" stopIfTrue="1">
      <formula>#N/A</formula>
    </cfRule>
  </conditionalFormatting>
  <conditionalFormatting sqref="E140">
    <cfRule type="containsErrors" dxfId="624" priority="621">
      <formula>ISERROR(E140)</formula>
    </cfRule>
  </conditionalFormatting>
  <conditionalFormatting sqref="E140">
    <cfRule type="expression" dxfId="623" priority="620" stopIfTrue="1">
      <formula>#N/A</formula>
    </cfRule>
  </conditionalFormatting>
  <conditionalFormatting sqref="E140">
    <cfRule type="containsErrors" dxfId="622" priority="619">
      <formula>ISERROR(E140)</formula>
    </cfRule>
  </conditionalFormatting>
  <conditionalFormatting sqref="E58:E139">
    <cfRule type="expression" dxfId="621" priority="618" stopIfTrue="1">
      <formula>#N/A</formula>
    </cfRule>
  </conditionalFormatting>
  <conditionalFormatting sqref="E58:E139">
    <cfRule type="containsErrors" dxfId="620" priority="617">
      <formula>ISERROR(E58)</formula>
    </cfRule>
  </conditionalFormatting>
  <conditionalFormatting sqref="E58:E139">
    <cfRule type="expression" dxfId="619" priority="616" stopIfTrue="1">
      <formula>#N/A</formula>
    </cfRule>
  </conditionalFormatting>
  <conditionalFormatting sqref="E58:E139">
    <cfRule type="containsErrors" dxfId="618" priority="615">
      <formula>ISERROR(E58)</formula>
    </cfRule>
  </conditionalFormatting>
  <conditionalFormatting sqref="E117">
    <cfRule type="expression" dxfId="617" priority="610" stopIfTrue="1">
      <formula>#N/A</formula>
    </cfRule>
  </conditionalFormatting>
  <conditionalFormatting sqref="E117">
    <cfRule type="containsErrors" dxfId="616" priority="609">
      <formula>ISERROR(E117)</formula>
    </cfRule>
  </conditionalFormatting>
  <conditionalFormatting sqref="E116">
    <cfRule type="expression" dxfId="615" priority="614" stopIfTrue="1">
      <formula>#N/A</formula>
    </cfRule>
  </conditionalFormatting>
  <conditionalFormatting sqref="E116">
    <cfRule type="containsErrors" dxfId="614" priority="613">
      <formula>ISERROR(E116)</formula>
    </cfRule>
  </conditionalFormatting>
  <conditionalFormatting sqref="E116">
    <cfRule type="expression" dxfId="613" priority="612" stopIfTrue="1">
      <formula>#N/A</formula>
    </cfRule>
  </conditionalFormatting>
  <conditionalFormatting sqref="E116">
    <cfRule type="containsErrors" dxfId="612" priority="611">
      <formula>ISERROR(E116)</formula>
    </cfRule>
  </conditionalFormatting>
  <conditionalFormatting sqref="E119">
    <cfRule type="expression" dxfId="611" priority="602" stopIfTrue="1">
      <formula>#N/A</formula>
    </cfRule>
  </conditionalFormatting>
  <conditionalFormatting sqref="E119">
    <cfRule type="containsErrors" dxfId="610" priority="601">
      <formula>ISERROR(E119)</formula>
    </cfRule>
  </conditionalFormatting>
  <conditionalFormatting sqref="E119">
    <cfRule type="expression" dxfId="609" priority="600" stopIfTrue="1">
      <formula>#N/A</formula>
    </cfRule>
  </conditionalFormatting>
  <conditionalFormatting sqref="E119">
    <cfRule type="containsErrors" dxfId="608" priority="599">
      <formula>ISERROR(E119)</formula>
    </cfRule>
  </conditionalFormatting>
  <conditionalFormatting sqref="E117">
    <cfRule type="expression" dxfId="607" priority="608" stopIfTrue="1">
      <formula>#N/A</formula>
    </cfRule>
  </conditionalFormatting>
  <conditionalFormatting sqref="E117">
    <cfRule type="containsErrors" dxfId="606" priority="607">
      <formula>ISERROR(E117)</formula>
    </cfRule>
  </conditionalFormatting>
  <conditionalFormatting sqref="E118">
    <cfRule type="expression" dxfId="605" priority="606" stopIfTrue="1">
      <formula>#N/A</formula>
    </cfRule>
  </conditionalFormatting>
  <conditionalFormatting sqref="E118">
    <cfRule type="containsErrors" dxfId="604" priority="605">
      <formula>ISERROR(E118)</formula>
    </cfRule>
  </conditionalFormatting>
  <conditionalFormatting sqref="E118">
    <cfRule type="expression" dxfId="603" priority="604" stopIfTrue="1">
      <formula>#N/A</formula>
    </cfRule>
  </conditionalFormatting>
  <conditionalFormatting sqref="E118">
    <cfRule type="containsErrors" dxfId="602" priority="603">
      <formula>ISERROR(E118)</formula>
    </cfRule>
  </conditionalFormatting>
  <conditionalFormatting sqref="E120">
    <cfRule type="expression" dxfId="601" priority="598" stopIfTrue="1">
      <formula>#N/A</formula>
    </cfRule>
  </conditionalFormatting>
  <conditionalFormatting sqref="E120">
    <cfRule type="containsErrors" dxfId="600" priority="597">
      <formula>ISERROR(E120)</formula>
    </cfRule>
  </conditionalFormatting>
  <conditionalFormatting sqref="E120">
    <cfRule type="expression" dxfId="599" priority="596" stopIfTrue="1">
      <formula>#N/A</formula>
    </cfRule>
  </conditionalFormatting>
  <conditionalFormatting sqref="E120">
    <cfRule type="containsErrors" dxfId="598" priority="595">
      <formula>ISERROR(E120)</formula>
    </cfRule>
  </conditionalFormatting>
  <conditionalFormatting sqref="E123">
    <cfRule type="expression" dxfId="597" priority="586" stopIfTrue="1">
      <formula>#N/A</formula>
    </cfRule>
  </conditionalFormatting>
  <conditionalFormatting sqref="E123">
    <cfRule type="containsErrors" dxfId="596" priority="585">
      <formula>ISERROR(E123)</formula>
    </cfRule>
  </conditionalFormatting>
  <conditionalFormatting sqref="E123">
    <cfRule type="expression" dxfId="595" priority="584" stopIfTrue="1">
      <formula>#N/A</formula>
    </cfRule>
  </conditionalFormatting>
  <conditionalFormatting sqref="E123">
    <cfRule type="containsErrors" dxfId="594" priority="583">
      <formula>ISERROR(E123)</formula>
    </cfRule>
  </conditionalFormatting>
  <conditionalFormatting sqref="E121">
    <cfRule type="expression" dxfId="593" priority="594" stopIfTrue="1">
      <formula>#N/A</formula>
    </cfRule>
  </conditionalFormatting>
  <conditionalFormatting sqref="E121">
    <cfRule type="containsErrors" dxfId="592" priority="593">
      <formula>ISERROR(E121)</formula>
    </cfRule>
  </conditionalFormatting>
  <conditionalFormatting sqref="E121">
    <cfRule type="expression" dxfId="591" priority="592" stopIfTrue="1">
      <formula>#N/A</formula>
    </cfRule>
  </conditionalFormatting>
  <conditionalFormatting sqref="E121">
    <cfRule type="containsErrors" dxfId="590" priority="591">
      <formula>ISERROR(E121)</formula>
    </cfRule>
  </conditionalFormatting>
  <conditionalFormatting sqref="E122">
    <cfRule type="expression" dxfId="589" priority="590" stopIfTrue="1">
      <formula>#N/A</formula>
    </cfRule>
  </conditionalFormatting>
  <conditionalFormatting sqref="E122">
    <cfRule type="containsErrors" dxfId="588" priority="589">
      <formula>ISERROR(E122)</formula>
    </cfRule>
  </conditionalFormatting>
  <conditionalFormatting sqref="E122">
    <cfRule type="expression" dxfId="587" priority="588" stopIfTrue="1">
      <formula>#N/A</formula>
    </cfRule>
  </conditionalFormatting>
  <conditionalFormatting sqref="E122">
    <cfRule type="containsErrors" dxfId="586" priority="587">
      <formula>ISERROR(E122)</formula>
    </cfRule>
  </conditionalFormatting>
  <conditionalFormatting sqref="E124">
    <cfRule type="expression" dxfId="585" priority="582" stopIfTrue="1">
      <formula>#N/A</formula>
    </cfRule>
  </conditionalFormatting>
  <conditionalFormatting sqref="E124">
    <cfRule type="containsErrors" dxfId="584" priority="581">
      <formula>ISERROR(E124)</formula>
    </cfRule>
  </conditionalFormatting>
  <conditionalFormatting sqref="E124">
    <cfRule type="expression" dxfId="583" priority="580" stopIfTrue="1">
      <formula>#N/A</formula>
    </cfRule>
  </conditionalFormatting>
  <conditionalFormatting sqref="E124">
    <cfRule type="containsErrors" dxfId="582" priority="579">
      <formula>ISERROR(E124)</formula>
    </cfRule>
  </conditionalFormatting>
  <conditionalFormatting sqref="E127">
    <cfRule type="expression" dxfId="581" priority="570" stopIfTrue="1">
      <formula>#N/A</formula>
    </cfRule>
  </conditionalFormatting>
  <conditionalFormatting sqref="E127">
    <cfRule type="containsErrors" dxfId="580" priority="569">
      <formula>ISERROR(E127)</formula>
    </cfRule>
  </conditionalFormatting>
  <conditionalFormatting sqref="E127">
    <cfRule type="expression" dxfId="579" priority="568" stopIfTrue="1">
      <formula>#N/A</formula>
    </cfRule>
  </conditionalFormatting>
  <conditionalFormatting sqref="E127">
    <cfRule type="containsErrors" dxfId="578" priority="567">
      <formula>ISERROR(E127)</formula>
    </cfRule>
  </conditionalFormatting>
  <conditionalFormatting sqref="E125">
    <cfRule type="expression" dxfId="577" priority="578" stopIfTrue="1">
      <formula>#N/A</formula>
    </cfRule>
  </conditionalFormatting>
  <conditionalFormatting sqref="E125">
    <cfRule type="containsErrors" dxfId="576" priority="577">
      <formula>ISERROR(E125)</formula>
    </cfRule>
  </conditionalFormatting>
  <conditionalFormatting sqref="E125">
    <cfRule type="expression" dxfId="575" priority="576" stopIfTrue="1">
      <formula>#N/A</formula>
    </cfRule>
  </conditionalFormatting>
  <conditionalFormatting sqref="E125">
    <cfRule type="containsErrors" dxfId="574" priority="575">
      <formula>ISERROR(E125)</formula>
    </cfRule>
  </conditionalFormatting>
  <conditionalFormatting sqref="E126">
    <cfRule type="expression" dxfId="573" priority="574" stopIfTrue="1">
      <formula>#N/A</formula>
    </cfRule>
  </conditionalFormatting>
  <conditionalFormatting sqref="E126">
    <cfRule type="containsErrors" dxfId="572" priority="573">
      <formula>ISERROR(E126)</formula>
    </cfRule>
  </conditionalFormatting>
  <conditionalFormatting sqref="E126">
    <cfRule type="expression" dxfId="571" priority="572" stopIfTrue="1">
      <formula>#N/A</formula>
    </cfRule>
  </conditionalFormatting>
  <conditionalFormatting sqref="E126">
    <cfRule type="containsErrors" dxfId="570" priority="571">
      <formula>ISERROR(E126)</formula>
    </cfRule>
  </conditionalFormatting>
  <conditionalFormatting sqref="E128">
    <cfRule type="expression" dxfId="569" priority="566" stopIfTrue="1">
      <formula>#N/A</formula>
    </cfRule>
  </conditionalFormatting>
  <conditionalFormatting sqref="E128">
    <cfRule type="containsErrors" dxfId="568" priority="565">
      <formula>ISERROR(E128)</formula>
    </cfRule>
  </conditionalFormatting>
  <conditionalFormatting sqref="E128">
    <cfRule type="expression" dxfId="567" priority="564" stopIfTrue="1">
      <formula>#N/A</formula>
    </cfRule>
  </conditionalFormatting>
  <conditionalFormatting sqref="E128">
    <cfRule type="containsErrors" dxfId="566" priority="563">
      <formula>ISERROR(E128)</formula>
    </cfRule>
  </conditionalFormatting>
  <conditionalFormatting sqref="E131">
    <cfRule type="expression" dxfId="565" priority="554" stopIfTrue="1">
      <formula>#N/A</formula>
    </cfRule>
  </conditionalFormatting>
  <conditionalFormatting sqref="E131">
    <cfRule type="containsErrors" dxfId="564" priority="553">
      <formula>ISERROR(E131)</formula>
    </cfRule>
  </conditionalFormatting>
  <conditionalFormatting sqref="E131">
    <cfRule type="expression" dxfId="563" priority="552" stopIfTrue="1">
      <formula>#N/A</formula>
    </cfRule>
  </conditionalFormatting>
  <conditionalFormatting sqref="E131">
    <cfRule type="containsErrors" dxfId="562" priority="551">
      <formula>ISERROR(E131)</formula>
    </cfRule>
  </conditionalFormatting>
  <conditionalFormatting sqref="E129">
    <cfRule type="expression" dxfId="561" priority="562" stopIfTrue="1">
      <formula>#N/A</formula>
    </cfRule>
  </conditionalFormatting>
  <conditionalFormatting sqref="E129">
    <cfRule type="containsErrors" dxfId="560" priority="561">
      <formula>ISERROR(E129)</formula>
    </cfRule>
  </conditionalFormatting>
  <conditionalFormatting sqref="E129">
    <cfRule type="expression" dxfId="559" priority="560" stopIfTrue="1">
      <formula>#N/A</formula>
    </cfRule>
  </conditionalFormatting>
  <conditionalFormatting sqref="E129">
    <cfRule type="containsErrors" dxfId="558" priority="559">
      <formula>ISERROR(E129)</formula>
    </cfRule>
  </conditionalFormatting>
  <conditionalFormatting sqref="E130">
    <cfRule type="expression" dxfId="557" priority="558" stopIfTrue="1">
      <formula>#N/A</formula>
    </cfRule>
  </conditionalFormatting>
  <conditionalFormatting sqref="E130">
    <cfRule type="containsErrors" dxfId="556" priority="557">
      <formula>ISERROR(E130)</formula>
    </cfRule>
  </conditionalFormatting>
  <conditionalFormatting sqref="E130">
    <cfRule type="expression" dxfId="555" priority="556" stopIfTrue="1">
      <formula>#N/A</formula>
    </cfRule>
  </conditionalFormatting>
  <conditionalFormatting sqref="E130">
    <cfRule type="containsErrors" dxfId="554" priority="555">
      <formula>ISERROR(E130)</formula>
    </cfRule>
  </conditionalFormatting>
  <conditionalFormatting sqref="E132">
    <cfRule type="expression" dxfId="553" priority="550" stopIfTrue="1">
      <formula>#N/A</formula>
    </cfRule>
  </conditionalFormatting>
  <conditionalFormatting sqref="E132">
    <cfRule type="containsErrors" dxfId="552" priority="549">
      <formula>ISERROR(E132)</formula>
    </cfRule>
  </conditionalFormatting>
  <conditionalFormatting sqref="E132">
    <cfRule type="expression" dxfId="551" priority="548" stopIfTrue="1">
      <formula>#N/A</formula>
    </cfRule>
  </conditionalFormatting>
  <conditionalFormatting sqref="E132">
    <cfRule type="containsErrors" dxfId="550" priority="547">
      <formula>ISERROR(E132)</formula>
    </cfRule>
  </conditionalFormatting>
  <conditionalFormatting sqref="E133">
    <cfRule type="expression" dxfId="549" priority="546" stopIfTrue="1">
      <formula>#N/A</formula>
    </cfRule>
  </conditionalFormatting>
  <conditionalFormatting sqref="E133">
    <cfRule type="containsErrors" dxfId="548" priority="545">
      <formula>ISERROR(E133)</formula>
    </cfRule>
  </conditionalFormatting>
  <conditionalFormatting sqref="E133">
    <cfRule type="expression" dxfId="547" priority="544" stopIfTrue="1">
      <formula>#N/A</formula>
    </cfRule>
  </conditionalFormatting>
  <conditionalFormatting sqref="E133">
    <cfRule type="containsErrors" dxfId="546" priority="543">
      <formula>ISERROR(E133)</formula>
    </cfRule>
  </conditionalFormatting>
  <conditionalFormatting sqref="E134:E139">
    <cfRule type="expression" dxfId="545" priority="542" stopIfTrue="1">
      <formula>#N/A</formula>
    </cfRule>
  </conditionalFormatting>
  <conditionalFormatting sqref="E134:E139">
    <cfRule type="containsErrors" dxfId="544" priority="541">
      <formula>ISERROR(E134)</formula>
    </cfRule>
  </conditionalFormatting>
  <conditionalFormatting sqref="E134:E139">
    <cfRule type="expression" dxfId="543" priority="540" stopIfTrue="1">
      <formula>#N/A</formula>
    </cfRule>
  </conditionalFormatting>
  <conditionalFormatting sqref="E134:E139">
    <cfRule type="containsErrors" dxfId="542" priority="539">
      <formula>ISERROR(E134)</formula>
    </cfRule>
  </conditionalFormatting>
  <conditionalFormatting sqref="F140">
    <cfRule type="expression" dxfId="541" priority="534" stopIfTrue="1">
      <formula>#N/A</formula>
    </cfRule>
  </conditionalFormatting>
  <conditionalFormatting sqref="F140">
    <cfRule type="containsErrors" dxfId="540" priority="533">
      <formula>ISERROR(F140)</formula>
    </cfRule>
  </conditionalFormatting>
  <conditionalFormatting sqref="F140">
    <cfRule type="expression" dxfId="539" priority="532" stopIfTrue="1">
      <formula>#N/A</formula>
    </cfRule>
  </conditionalFormatting>
  <conditionalFormatting sqref="F140">
    <cfRule type="containsErrors" dxfId="538" priority="531">
      <formula>ISERROR(F140)</formula>
    </cfRule>
  </conditionalFormatting>
  <conditionalFormatting sqref="F58:F139">
    <cfRule type="expression" dxfId="537" priority="530" stopIfTrue="1">
      <formula>#N/A</formula>
    </cfRule>
  </conditionalFormatting>
  <conditionalFormatting sqref="F58:F139">
    <cfRule type="containsErrors" dxfId="536" priority="529">
      <formula>ISERROR(F58)</formula>
    </cfRule>
  </conditionalFormatting>
  <conditionalFormatting sqref="F58:F139">
    <cfRule type="expression" dxfId="535" priority="528" stopIfTrue="1">
      <formula>#N/A</formula>
    </cfRule>
  </conditionalFormatting>
  <conditionalFormatting sqref="F58:F139">
    <cfRule type="containsErrors" dxfId="534" priority="527">
      <formula>ISERROR(F58)</formula>
    </cfRule>
  </conditionalFormatting>
  <conditionalFormatting sqref="F117">
    <cfRule type="expression" dxfId="533" priority="522" stopIfTrue="1">
      <formula>#N/A</formula>
    </cfRule>
  </conditionalFormatting>
  <conditionalFormatting sqref="F117">
    <cfRule type="containsErrors" dxfId="532" priority="521">
      <formula>ISERROR(F117)</formula>
    </cfRule>
  </conditionalFormatting>
  <conditionalFormatting sqref="F116">
    <cfRule type="expression" dxfId="531" priority="526" stopIfTrue="1">
      <formula>#N/A</formula>
    </cfRule>
  </conditionalFormatting>
  <conditionalFormatting sqref="F116">
    <cfRule type="containsErrors" dxfId="530" priority="525">
      <formula>ISERROR(F116)</formula>
    </cfRule>
  </conditionalFormatting>
  <conditionalFormatting sqref="F116">
    <cfRule type="expression" dxfId="529" priority="524" stopIfTrue="1">
      <formula>#N/A</formula>
    </cfRule>
  </conditionalFormatting>
  <conditionalFormatting sqref="F116">
    <cfRule type="containsErrors" dxfId="528" priority="523">
      <formula>ISERROR(F116)</formula>
    </cfRule>
  </conditionalFormatting>
  <conditionalFormatting sqref="F119">
    <cfRule type="expression" dxfId="527" priority="514" stopIfTrue="1">
      <formula>#N/A</formula>
    </cfRule>
  </conditionalFormatting>
  <conditionalFormatting sqref="F119">
    <cfRule type="containsErrors" dxfId="526" priority="513">
      <formula>ISERROR(F119)</formula>
    </cfRule>
  </conditionalFormatting>
  <conditionalFormatting sqref="F119">
    <cfRule type="expression" dxfId="525" priority="512" stopIfTrue="1">
      <formula>#N/A</formula>
    </cfRule>
  </conditionalFormatting>
  <conditionalFormatting sqref="F119">
    <cfRule type="containsErrors" dxfId="524" priority="511">
      <formula>ISERROR(F119)</formula>
    </cfRule>
  </conditionalFormatting>
  <conditionalFormatting sqref="F117">
    <cfRule type="expression" dxfId="523" priority="520" stopIfTrue="1">
      <formula>#N/A</formula>
    </cfRule>
  </conditionalFormatting>
  <conditionalFormatting sqref="F117">
    <cfRule type="containsErrors" dxfId="522" priority="519">
      <formula>ISERROR(F117)</formula>
    </cfRule>
  </conditionalFormatting>
  <conditionalFormatting sqref="F118">
    <cfRule type="expression" dxfId="521" priority="518" stopIfTrue="1">
      <formula>#N/A</formula>
    </cfRule>
  </conditionalFormatting>
  <conditionalFormatting sqref="F118">
    <cfRule type="containsErrors" dxfId="520" priority="517">
      <formula>ISERROR(F118)</formula>
    </cfRule>
  </conditionalFormatting>
  <conditionalFormatting sqref="F118">
    <cfRule type="expression" dxfId="519" priority="516" stopIfTrue="1">
      <formula>#N/A</formula>
    </cfRule>
  </conditionalFormatting>
  <conditionalFormatting sqref="F118">
    <cfRule type="containsErrors" dxfId="518" priority="515">
      <formula>ISERROR(F118)</formula>
    </cfRule>
  </conditionalFormatting>
  <conditionalFormatting sqref="F120">
    <cfRule type="expression" dxfId="517" priority="510" stopIfTrue="1">
      <formula>#N/A</formula>
    </cfRule>
  </conditionalFormatting>
  <conditionalFormatting sqref="F120">
    <cfRule type="containsErrors" dxfId="516" priority="509">
      <formula>ISERROR(F120)</formula>
    </cfRule>
  </conditionalFormatting>
  <conditionalFormatting sqref="F120">
    <cfRule type="expression" dxfId="515" priority="508" stopIfTrue="1">
      <formula>#N/A</formula>
    </cfRule>
  </conditionalFormatting>
  <conditionalFormatting sqref="F120">
    <cfRule type="containsErrors" dxfId="514" priority="507">
      <formula>ISERROR(F120)</formula>
    </cfRule>
  </conditionalFormatting>
  <conditionalFormatting sqref="F123">
    <cfRule type="expression" dxfId="513" priority="498" stopIfTrue="1">
      <formula>#N/A</formula>
    </cfRule>
  </conditionalFormatting>
  <conditionalFormatting sqref="F123">
    <cfRule type="containsErrors" dxfId="512" priority="497">
      <formula>ISERROR(F123)</formula>
    </cfRule>
  </conditionalFormatting>
  <conditionalFormatting sqref="F123">
    <cfRule type="expression" dxfId="511" priority="496" stopIfTrue="1">
      <formula>#N/A</formula>
    </cfRule>
  </conditionalFormatting>
  <conditionalFormatting sqref="F123">
    <cfRule type="containsErrors" dxfId="510" priority="495">
      <formula>ISERROR(F123)</formula>
    </cfRule>
  </conditionalFormatting>
  <conditionalFormatting sqref="F121">
    <cfRule type="expression" dxfId="509" priority="506" stopIfTrue="1">
      <formula>#N/A</formula>
    </cfRule>
  </conditionalFormatting>
  <conditionalFormatting sqref="F121">
    <cfRule type="containsErrors" dxfId="508" priority="505">
      <formula>ISERROR(F121)</formula>
    </cfRule>
  </conditionalFormatting>
  <conditionalFormatting sqref="F121">
    <cfRule type="expression" dxfId="507" priority="504" stopIfTrue="1">
      <formula>#N/A</formula>
    </cfRule>
  </conditionalFormatting>
  <conditionalFormatting sqref="F121">
    <cfRule type="containsErrors" dxfId="506" priority="503">
      <formula>ISERROR(F121)</formula>
    </cfRule>
  </conditionalFormatting>
  <conditionalFormatting sqref="F122">
    <cfRule type="expression" dxfId="505" priority="502" stopIfTrue="1">
      <formula>#N/A</formula>
    </cfRule>
  </conditionalFormatting>
  <conditionalFormatting sqref="F122">
    <cfRule type="containsErrors" dxfId="504" priority="501">
      <formula>ISERROR(F122)</formula>
    </cfRule>
  </conditionalFormatting>
  <conditionalFormatting sqref="F122">
    <cfRule type="expression" dxfId="503" priority="500" stopIfTrue="1">
      <formula>#N/A</formula>
    </cfRule>
  </conditionalFormatting>
  <conditionalFormatting sqref="F122">
    <cfRule type="containsErrors" dxfId="502" priority="499">
      <formula>ISERROR(F122)</formula>
    </cfRule>
  </conditionalFormatting>
  <conditionalFormatting sqref="F124">
    <cfRule type="expression" dxfId="501" priority="494" stopIfTrue="1">
      <formula>#N/A</formula>
    </cfRule>
  </conditionalFormatting>
  <conditionalFormatting sqref="F124">
    <cfRule type="containsErrors" dxfId="500" priority="493">
      <formula>ISERROR(F124)</formula>
    </cfRule>
  </conditionalFormatting>
  <conditionalFormatting sqref="F124">
    <cfRule type="expression" dxfId="499" priority="492" stopIfTrue="1">
      <formula>#N/A</formula>
    </cfRule>
  </conditionalFormatting>
  <conditionalFormatting sqref="F124">
    <cfRule type="containsErrors" dxfId="498" priority="491">
      <formula>ISERROR(F124)</formula>
    </cfRule>
  </conditionalFormatting>
  <conditionalFormatting sqref="F127">
    <cfRule type="expression" dxfId="497" priority="482" stopIfTrue="1">
      <formula>#N/A</formula>
    </cfRule>
  </conditionalFormatting>
  <conditionalFormatting sqref="F127">
    <cfRule type="containsErrors" dxfId="496" priority="481">
      <formula>ISERROR(F127)</formula>
    </cfRule>
  </conditionalFormatting>
  <conditionalFormatting sqref="F127">
    <cfRule type="expression" dxfId="495" priority="480" stopIfTrue="1">
      <formula>#N/A</formula>
    </cfRule>
  </conditionalFormatting>
  <conditionalFormatting sqref="F127">
    <cfRule type="containsErrors" dxfId="494" priority="479">
      <formula>ISERROR(F127)</formula>
    </cfRule>
  </conditionalFormatting>
  <conditionalFormatting sqref="F125">
    <cfRule type="expression" dxfId="493" priority="490" stopIfTrue="1">
      <formula>#N/A</formula>
    </cfRule>
  </conditionalFormatting>
  <conditionalFormatting sqref="F125">
    <cfRule type="containsErrors" dxfId="492" priority="489">
      <formula>ISERROR(F125)</formula>
    </cfRule>
  </conditionalFormatting>
  <conditionalFormatting sqref="F125">
    <cfRule type="expression" dxfId="491" priority="488" stopIfTrue="1">
      <formula>#N/A</formula>
    </cfRule>
  </conditionalFormatting>
  <conditionalFormatting sqref="F125">
    <cfRule type="containsErrors" dxfId="490" priority="487">
      <formula>ISERROR(F125)</formula>
    </cfRule>
  </conditionalFormatting>
  <conditionalFormatting sqref="F126">
    <cfRule type="expression" dxfId="489" priority="486" stopIfTrue="1">
      <formula>#N/A</formula>
    </cfRule>
  </conditionalFormatting>
  <conditionalFormatting sqref="F126">
    <cfRule type="containsErrors" dxfId="488" priority="485">
      <formula>ISERROR(F126)</formula>
    </cfRule>
  </conditionalFormatting>
  <conditionalFormatting sqref="F126">
    <cfRule type="expression" dxfId="487" priority="484" stopIfTrue="1">
      <formula>#N/A</formula>
    </cfRule>
  </conditionalFormatting>
  <conditionalFormatting sqref="F126">
    <cfRule type="containsErrors" dxfId="486" priority="483">
      <formula>ISERROR(F126)</formula>
    </cfRule>
  </conditionalFormatting>
  <conditionalFormatting sqref="F128">
    <cfRule type="expression" dxfId="485" priority="478" stopIfTrue="1">
      <formula>#N/A</formula>
    </cfRule>
  </conditionalFormatting>
  <conditionalFormatting sqref="F128">
    <cfRule type="containsErrors" dxfId="484" priority="477">
      <formula>ISERROR(F128)</formula>
    </cfRule>
  </conditionalFormatting>
  <conditionalFormatting sqref="F128">
    <cfRule type="expression" dxfId="483" priority="476" stopIfTrue="1">
      <formula>#N/A</formula>
    </cfRule>
  </conditionalFormatting>
  <conditionalFormatting sqref="F128">
    <cfRule type="containsErrors" dxfId="482" priority="475">
      <formula>ISERROR(F128)</formula>
    </cfRule>
  </conditionalFormatting>
  <conditionalFormatting sqref="F131">
    <cfRule type="expression" dxfId="481" priority="466" stopIfTrue="1">
      <formula>#N/A</formula>
    </cfRule>
  </conditionalFormatting>
  <conditionalFormatting sqref="F131">
    <cfRule type="containsErrors" dxfId="480" priority="465">
      <formula>ISERROR(F131)</formula>
    </cfRule>
  </conditionalFormatting>
  <conditionalFormatting sqref="F131">
    <cfRule type="expression" dxfId="479" priority="464" stopIfTrue="1">
      <formula>#N/A</formula>
    </cfRule>
  </conditionalFormatting>
  <conditionalFormatting sqref="F131">
    <cfRule type="containsErrors" dxfId="478" priority="463">
      <formula>ISERROR(F131)</formula>
    </cfRule>
  </conditionalFormatting>
  <conditionalFormatting sqref="F129">
    <cfRule type="expression" dxfId="477" priority="474" stopIfTrue="1">
      <formula>#N/A</formula>
    </cfRule>
  </conditionalFormatting>
  <conditionalFormatting sqref="F129">
    <cfRule type="containsErrors" dxfId="476" priority="473">
      <formula>ISERROR(F129)</formula>
    </cfRule>
  </conditionalFormatting>
  <conditionalFormatting sqref="F129">
    <cfRule type="expression" dxfId="475" priority="472" stopIfTrue="1">
      <formula>#N/A</formula>
    </cfRule>
  </conditionalFormatting>
  <conditionalFormatting sqref="F129">
    <cfRule type="containsErrors" dxfId="474" priority="471">
      <formula>ISERROR(F129)</formula>
    </cfRule>
  </conditionalFormatting>
  <conditionalFormatting sqref="F130">
    <cfRule type="expression" dxfId="473" priority="470" stopIfTrue="1">
      <formula>#N/A</formula>
    </cfRule>
  </conditionalFormatting>
  <conditionalFormatting sqref="F130">
    <cfRule type="containsErrors" dxfId="472" priority="469">
      <formula>ISERROR(F130)</formula>
    </cfRule>
  </conditionalFormatting>
  <conditionalFormatting sqref="F130">
    <cfRule type="expression" dxfId="471" priority="468" stopIfTrue="1">
      <formula>#N/A</formula>
    </cfRule>
  </conditionalFormatting>
  <conditionalFormatting sqref="F130">
    <cfRule type="containsErrors" dxfId="470" priority="467">
      <formula>ISERROR(F130)</formula>
    </cfRule>
  </conditionalFormatting>
  <conditionalFormatting sqref="F132">
    <cfRule type="expression" dxfId="469" priority="462" stopIfTrue="1">
      <formula>#N/A</formula>
    </cfRule>
  </conditionalFormatting>
  <conditionalFormatting sqref="F132">
    <cfRule type="containsErrors" dxfId="468" priority="461">
      <formula>ISERROR(F132)</formula>
    </cfRule>
  </conditionalFormatting>
  <conditionalFormatting sqref="F132">
    <cfRule type="expression" dxfId="467" priority="460" stopIfTrue="1">
      <formula>#N/A</formula>
    </cfRule>
  </conditionalFormatting>
  <conditionalFormatting sqref="F132">
    <cfRule type="containsErrors" dxfId="466" priority="459">
      <formula>ISERROR(F132)</formula>
    </cfRule>
  </conditionalFormatting>
  <conditionalFormatting sqref="F133">
    <cfRule type="expression" dxfId="465" priority="458" stopIfTrue="1">
      <formula>#N/A</formula>
    </cfRule>
  </conditionalFormatting>
  <conditionalFormatting sqref="F133">
    <cfRule type="containsErrors" dxfId="464" priority="457">
      <formula>ISERROR(F133)</formula>
    </cfRule>
  </conditionalFormatting>
  <conditionalFormatting sqref="F133">
    <cfRule type="expression" dxfId="463" priority="456" stopIfTrue="1">
      <formula>#N/A</formula>
    </cfRule>
  </conditionalFormatting>
  <conditionalFormatting sqref="F133">
    <cfRule type="containsErrors" dxfId="462" priority="455">
      <formula>ISERROR(F133)</formula>
    </cfRule>
  </conditionalFormatting>
  <conditionalFormatting sqref="F134:F139">
    <cfRule type="expression" dxfId="461" priority="454" stopIfTrue="1">
      <formula>#N/A</formula>
    </cfRule>
  </conditionalFormatting>
  <conditionalFormatting sqref="F134:F139">
    <cfRule type="containsErrors" dxfId="460" priority="453">
      <formula>ISERROR(F134)</formula>
    </cfRule>
  </conditionalFormatting>
  <conditionalFormatting sqref="F134:F139">
    <cfRule type="expression" dxfId="459" priority="452" stopIfTrue="1">
      <formula>#N/A</formula>
    </cfRule>
  </conditionalFormatting>
  <conditionalFormatting sqref="F134:F139">
    <cfRule type="containsErrors" dxfId="458" priority="451">
      <formula>ISERROR(F134)</formula>
    </cfRule>
  </conditionalFormatting>
  <conditionalFormatting sqref="E141:E142">
    <cfRule type="expression" dxfId="457" priority="446" stopIfTrue="1">
      <formula>#N/A</formula>
    </cfRule>
  </conditionalFormatting>
  <conditionalFormatting sqref="E141:E142">
    <cfRule type="containsErrors" dxfId="456" priority="445">
      <formula>ISERROR(E141)</formula>
    </cfRule>
  </conditionalFormatting>
  <conditionalFormatting sqref="E141:E142">
    <cfRule type="expression" dxfId="455" priority="444" stopIfTrue="1">
      <formula>#N/A</formula>
    </cfRule>
  </conditionalFormatting>
  <conditionalFormatting sqref="E141:E142">
    <cfRule type="containsErrors" dxfId="454" priority="443">
      <formula>ISERROR(E141)</formula>
    </cfRule>
  </conditionalFormatting>
  <conditionalFormatting sqref="E141:E142">
    <cfRule type="expression" dxfId="453" priority="442" stopIfTrue="1">
      <formula>#N/A</formula>
    </cfRule>
  </conditionalFormatting>
  <conditionalFormatting sqref="E141:E142">
    <cfRule type="containsErrors" dxfId="452" priority="441">
      <formula>ISERROR(E141)</formula>
    </cfRule>
  </conditionalFormatting>
  <conditionalFormatting sqref="E141:E142">
    <cfRule type="expression" dxfId="451" priority="440" stopIfTrue="1">
      <formula>#N/A</formula>
    </cfRule>
  </conditionalFormatting>
  <conditionalFormatting sqref="E141:E142">
    <cfRule type="containsErrors" dxfId="450" priority="439">
      <formula>ISERROR(E141)</formula>
    </cfRule>
  </conditionalFormatting>
  <conditionalFormatting sqref="F141:F142">
    <cfRule type="expression" dxfId="449" priority="438" stopIfTrue="1">
      <formula>#N/A</formula>
    </cfRule>
  </conditionalFormatting>
  <conditionalFormatting sqref="F141:F142">
    <cfRule type="containsErrors" dxfId="448" priority="437">
      <formula>ISERROR(F141)</formula>
    </cfRule>
  </conditionalFormatting>
  <conditionalFormatting sqref="F141:F142">
    <cfRule type="expression" dxfId="447" priority="436" stopIfTrue="1">
      <formula>#N/A</formula>
    </cfRule>
  </conditionalFormatting>
  <conditionalFormatting sqref="F141:F142">
    <cfRule type="containsErrors" dxfId="446" priority="435">
      <formula>ISERROR(F141)</formula>
    </cfRule>
  </conditionalFormatting>
  <conditionalFormatting sqref="F141:F142">
    <cfRule type="expression" dxfId="445" priority="434" stopIfTrue="1">
      <formula>#N/A</formula>
    </cfRule>
  </conditionalFormatting>
  <conditionalFormatting sqref="F141:F142">
    <cfRule type="containsErrors" dxfId="444" priority="433">
      <formula>ISERROR(F141)</formula>
    </cfRule>
  </conditionalFormatting>
  <conditionalFormatting sqref="F141:F142">
    <cfRule type="expression" dxfId="443" priority="432" stopIfTrue="1">
      <formula>#N/A</formula>
    </cfRule>
  </conditionalFormatting>
  <conditionalFormatting sqref="F141:F142">
    <cfRule type="containsErrors" dxfId="442" priority="431">
      <formula>ISERROR(F141)</formula>
    </cfRule>
  </conditionalFormatting>
  <conditionalFormatting sqref="O143:U143">
    <cfRule type="expression" dxfId="441" priority="426" stopIfTrue="1">
      <formula>#N/A</formula>
    </cfRule>
  </conditionalFormatting>
  <conditionalFormatting sqref="O143:U143">
    <cfRule type="containsErrors" dxfId="440" priority="425">
      <formula>ISERROR(O143)</formula>
    </cfRule>
  </conditionalFormatting>
  <conditionalFormatting sqref="O143:U143">
    <cfRule type="expression" dxfId="439" priority="424" stopIfTrue="1">
      <formula>#N/A</formula>
    </cfRule>
  </conditionalFormatting>
  <conditionalFormatting sqref="O143:U143">
    <cfRule type="containsErrors" dxfId="438" priority="423">
      <formula>ISERROR(O143)</formula>
    </cfRule>
  </conditionalFormatting>
  <conditionalFormatting sqref="E143:K143">
    <cfRule type="expression" dxfId="437" priority="430" stopIfTrue="1">
      <formula>#N/A</formula>
    </cfRule>
  </conditionalFormatting>
  <conditionalFormatting sqref="E143:K143">
    <cfRule type="containsErrors" dxfId="436" priority="429">
      <formula>ISERROR(E143)</formula>
    </cfRule>
  </conditionalFormatting>
  <conditionalFormatting sqref="E143:K143">
    <cfRule type="expression" dxfId="435" priority="428" stopIfTrue="1">
      <formula>#N/A</formula>
    </cfRule>
  </conditionalFormatting>
  <conditionalFormatting sqref="E143:K143">
    <cfRule type="containsErrors" dxfId="434" priority="427">
      <formula>ISERROR(E143)</formula>
    </cfRule>
  </conditionalFormatting>
  <conditionalFormatting sqref="Q38:Q39">
    <cfRule type="expression" dxfId="407" priority="392" stopIfTrue="1">
      <formula>#N/A</formula>
    </cfRule>
  </conditionalFormatting>
  <conditionalFormatting sqref="Q38:Q39">
    <cfRule type="containsErrors" dxfId="406" priority="391">
      <formula>ISERROR(Q38)</formula>
    </cfRule>
  </conditionalFormatting>
  <conditionalFormatting sqref="Q38:Q39">
    <cfRule type="expression" dxfId="405" priority="390" stopIfTrue="1">
      <formula>#N/A</formula>
    </cfRule>
  </conditionalFormatting>
  <conditionalFormatting sqref="Q38:Q39">
    <cfRule type="containsErrors" dxfId="404" priority="389">
      <formula>ISERROR(Q38)</formula>
    </cfRule>
  </conditionalFormatting>
  <conditionalFormatting sqref="S38:S39">
    <cfRule type="expression" dxfId="403" priority="388" stopIfTrue="1">
      <formula>#N/A</formula>
    </cfRule>
  </conditionalFormatting>
  <conditionalFormatting sqref="S38:S39">
    <cfRule type="containsErrors" dxfId="402" priority="387">
      <formula>ISERROR(S38)</formula>
    </cfRule>
  </conditionalFormatting>
  <conditionalFormatting sqref="S38:S39">
    <cfRule type="expression" dxfId="401" priority="386" stopIfTrue="1">
      <formula>#N/A</formula>
    </cfRule>
  </conditionalFormatting>
  <conditionalFormatting sqref="S38:S39">
    <cfRule type="containsErrors" dxfId="400" priority="385">
      <formula>ISERROR(S38)</formula>
    </cfRule>
  </conditionalFormatting>
  <conditionalFormatting sqref="U38:U39">
    <cfRule type="expression" dxfId="399" priority="384" stopIfTrue="1">
      <formula>#N/A</formula>
    </cfRule>
  </conditionalFormatting>
  <conditionalFormatting sqref="U38:U39">
    <cfRule type="containsErrors" dxfId="398" priority="383">
      <formula>ISERROR(U38)</formula>
    </cfRule>
  </conditionalFormatting>
  <conditionalFormatting sqref="U38:U39">
    <cfRule type="expression" dxfId="397" priority="382" stopIfTrue="1">
      <formula>#N/A</formula>
    </cfRule>
  </conditionalFormatting>
  <conditionalFormatting sqref="U38:U39">
    <cfRule type="containsErrors" dxfId="396" priority="381">
      <formula>ISERROR(U38)</formula>
    </cfRule>
  </conditionalFormatting>
  <conditionalFormatting sqref="E36 J36:K36">
    <cfRule type="expression" dxfId="395" priority="380" stopIfTrue="1">
      <formula>#N/A</formula>
    </cfRule>
  </conditionalFormatting>
  <conditionalFormatting sqref="E36 J36:K36">
    <cfRule type="containsErrors" dxfId="394" priority="379">
      <formula>ISERROR(E36)</formula>
    </cfRule>
  </conditionalFormatting>
  <conditionalFormatting sqref="E36 J36:K36">
    <cfRule type="expression" dxfId="393" priority="378" stopIfTrue="1">
      <formula>#N/A</formula>
    </cfRule>
  </conditionalFormatting>
  <conditionalFormatting sqref="E36 J36:K36">
    <cfRule type="containsErrors" dxfId="392" priority="377">
      <formula>ISERROR(E36)</formula>
    </cfRule>
  </conditionalFormatting>
  <conditionalFormatting sqref="O36 T36:U36">
    <cfRule type="expression" dxfId="391" priority="376" stopIfTrue="1">
      <formula>#N/A</formula>
    </cfRule>
  </conditionalFormatting>
  <conditionalFormatting sqref="O36 T36:U36">
    <cfRule type="containsErrors" dxfId="390" priority="375">
      <formula>ISERROR(O36)</formula>
    </cfRule>
  </conditionalFormatting>
  <conditionalFormatting sqref="O36 T36:U36">
    <cfRule type="expression" dxfId="389" priority="374" stopIfTrue="1">
      <formula>#N/A</formula>
    </cfRule>
  </conditionalFormatting>
  <conditionalFormatting sqref="O36 T36:U36">
    <cfRule type="containsErrors" dxfId="388" priority="373">
      <formula>ISERROR(O36)</formula>
    </cfRule>
  </conditionalFormatting>
  <conditionalFormatting sqref="E56 J56:K56">
    <cfRule type="expression" dxfId="387" priority="372" stopIfTrue="1">
      <formula>#N/A</formula>
    </cfRule>
  </conditionalFormatting>
  <conditionalFormatting sqref="E56 J56:K56">
    <cfRule type="containsErrors" dxfId="386" priority="371">
      <formula>ISERROR(E56)</formula>
    </cfRule>
  </conditionalFormatting>
  <conditionalFormatting sqref="E56 J56:K56">
    <cfRule type="expression" dxfId="385" priority="370" stopIfTrue="1">
      <formula>#N/A</formula>
    </cfRule>
  </conditionalFormatting>
  <conditionalFormatting sqref="E56 J56:K56">
    <cfRule type="containsErrors" dxfId="384" priority="369">
      <formula>ISERROR(E56)</formula>
    </cfRule>
  </conditionalFormatting>
  <conditionalFormatting sqref="H58:H139">
    <cfRule type="expression" dxfId="383" priority="368" stopIfTrue="1">
      <formula>#N/A</formula>
    </cfRule>
  </conditionalFormatting>
  <conditionalFormatting sqref="H58:H139">
    <cfRule type="containsErrors" dxfId="382" priority="367">
      <formula>ISERROR(H58)</formula>
    </cfRule>
  </conditionalFormatting>
  <conditionalFormatting sqref="H58:H139">
    <cfRule type="expression" dxfId="381" priority="366" stopIfTrue="1">
      <formula>#N/A</formula>
    </cfRule>
  </conditionalFormatting>
  <conditionalFormatting sqref="H58:H139">
    <cfRule type="containsErrors" dxfId="380" priority="365">
      <formula>ISERROR(H58)</formula>
    </cfRule>
  </conditionalFormatting>
  <conditionalFormatting sqref="H117">
    <cfRule type="expression" dxfId="379" priority="360" stopIfTrue="1">
      <formula>#N/A</formula>
    </cfRule>
  </conditionalFormatting>
  <conditionalFormatting sqref="H117">
    <cfRule type="containsErrors" dxfId="378" priority="359">
      <formula>ISERROR(H117)</formula>
    </cfRule>
  </conditionalFormatting>
  <conditionalFormatting sqref="H116">
    <cfRule type="expression" dxfId="377" priority="364" stopIfTrue="1">
      <formula>#N/A</formula>
    </cfRule>
  </conditionalFormatting>
  <conditionalFormatting sqref="H116">
    <cfRule type="containsErrors" dxfId="376" priority="363">
      <formula>ISERROR(H116)</formula>
    </cfRule>
  </conditionalFormatting>
  <conditionalFormatting sqref="H116">
    <cfRule type="expression" dxfId="375" priority="362" stopIfTrue="1">
      <formula>#N/A</formula>
    </cfRule>
  </conditionalFormatting>
  <conditionalFormatting sqref="H116">
    <cfRule type="containsErrors" dxfId="374" priority="361">
      <formula>ISERROR(H116)</formula>
    </cfRule>
  </conditionalFormatting>
  <conditionalFormatting sqref="H119">
    <cfRule type="expression" dxfId="373" priority="352" stopIfTrue="1">
      <formula>#N/A</formula>
    </cfRule>
  </conditionalFormatting>
  <conditionalFormatting sqref="H119">
    <cfRule type="containsErrors" dxfId="372" priority="351">
      <formula>ISERROR(H119)</formula>
    </cfRule>
  </conditionalFormatting>
  <conditionalFormatting sqref="H119">
    <cfRule type="expression" dxfId="371" priority="350" stopIfTrue="1">
      <formula>#N/A</formula>
    </cfRule>
  </conditionalFormatting>
  <conditionalFormatting sqref="H119">
    <cfRule type="containsErrors" dxfId="370" priority="349">
      <formula>ISERROR(H119)</formula>
    </cfRule>
  </conditionalFormatting>
  <conditionalFormatting sqref="H117">
    <cfRule type="expression" dxfId="369" priority="358" stopIfTrue="1">
      <formula>#N/A</formula>
    </cfRule>
  </conditionalFormatting>
  <conditionalFormatting sqref="H117">
    <cfRule type="containsErrors" dxfId="368" priority="357">
      <formula>ISERROR(H117)</formula>
    </cfRule>
  </conditionalFormatting>
  <conditionalFormatting sqref="H118">
    <cfRule type="expression" dxfId="367" priority="356" stopIfTrue="1">
      <formula>#N/A</formula>
    </cfRule>
  </conditionalFormatting>
  <conditionalFormatting sqref="H118">
    <cfRule type="containsErrors" dxfId="366" priority="355">
      <formula>ISERROR(H118)</formula>
    </cfRule>
  </conditionalFormatting>
  <conditionalFormatting sqref="H118">
    <cfRule type="expression" dxfId="365" priority="354" stopIfTrue="1">
      <formula>#N/A</formula>
    </cfRule>
  </conditionalFormatting>
  <conditionalFormatting sqref="H118">
    <cfRule type="containsErrors" dxfId="364" priority="353">
      <formula>ISERROR(H118)</formula>
    </cfRule>
  </conditionalFormatting>
  <conditionalFormatting sqref="H120">
    <cfRule type="expression" dxfId="363" priority="348" stopIfTrue="1">
      <formula>#N/A</formula>
    </cfRule>
  </conditionalFormatting>
  <conditionalFormatting sqref="H120">
    <cfRule type="containsErrors" dxfId="362" priority="347">
      <formula>ISERROR(H120)</formula>
    </cfRule>
  </conditionalFormatting>
  <conditionalFormatting sqref="H120">
    <cfRule type="expression" dxfId="361" priority="346" stopIfTrue="1">
      <formula>#N/A</formula>
    </cfRule>
  </conditionalFormatting>
  <conditionalFormatting sqref="H120">
    <cfRule type="containsErrors" dxfId="360" priority="345">
      <formula>ISERROR(H120)</formula>
    </cfRule>
  </conditionalFormatting>
  <conditionalFormatting sqref="H123">
    <cfRule type="expression" dxfId="359" priority="336" stopIfTrue="1">
      <formula>#N/A</formula>
    </cfRule>
  </conditionalFormatting>
  <conditionalFormatting sqref="H123">
    <cfRule type="containsErrors" dxfId="358" priority="335">
      <formula>ISERROR(H123)</formula>
    </cfRule>
  </conditionalFormatting>
  <conditionalFormatting sqref="H123">
    <cfRule type="expression" dxfId="357" priority="334" stopIfTrue="1">
      <formula>#N/A</formula>
    </cfRule>
  </conditionalFormatting>
  <conditionalFormatting sqref="H123">
    <cfRule type="containsErrors" dxfId="356" priority="333">
      <formula>ISERROR(H123)</formula>
    </cfRule>
  </conditionalFormatting>
  <conditionalFormatting sqref="H121">
    <cfRule type="expression" dxfId="355" priority="344" stopIfTrue="1">
      <formula>#N/A</formula>
    </cfRule>
  </conditionalFormatting>
  <conditionalFormatting sqref="H121">
    <cfRule type="containsErrors" dxfId="354" priority="343">
      <formula>ISERROR(H121)</formula>
    </cfRule>
  </conditionalFormatting>
  <conditionalFormatting sqref="H121">
    <cfRule type="expression" dxfId="353" priority="342" stopIfTrue="1">
      <formula>#N/A</formula>
    </cfRule>
  </conditionalFormatting>
  <conditionalFormatting sqref="H121">
    <cfRule type="containsErrors" dxfId="352" priority="341">
      <formula>ISERROR(H121)</formula>
    </cfRule>
  </conditionalFormatting>
  <conditionalFormatting sqref="H122">
    <cfRule type="expression" dxfId="351" priority="340" stopIfTrue="1">
      <formula>#N/A</formula>
    </cfRule>
  </conditionalFormatting>
  <conditionalFormatting sqref="H122">
    <cfRule type="containsErrors" dxfId="350" priority="339">
      <formula>ISERROR(H122)</formula>
    </cfRule>
  </conditionalFormatting>
  <conditionalFormatting sqref="H122">
    <cfRule type="expression" dxfId="349" priority="338" stopIfTrue="1">
      <formula>#N/A</formula>
    </cfRule>
  </conditionalFormatting>
  <conditionalFormatting sqref="H122">
    <cfRule type="containsErrors" dxfId="348" priority="337">
      <formula>ISERROR(H122)</formula>
    </cfRule>
  </conditionalFormatting>
  <conditionalFormatting sqref="H124">
    <cfRule type="expression" dxfId="347" priority="332" stopIfTrue="1">
      <formula>#N/A</formula>
    </cfRule>
  </conditionalFormatting>
  <conditionalFormatting sqref="H124">
    <cfRule type="containsErrors" dxfId="346" priority="331">
      <formula>ISERROR(H124)</formula>
    </cfRule>
  </conditionalFormatting>
  <conditionalFormatting sqref="H124">
    <cfRule type="expression" dxfId="345" priority="330" stopIfTrue="1">
      <formula>#N/A</formula>
    </cfRule>
  </conditionalFormatting>
  <conditionalFormatting sqref="H124">
    <cfRule type="containsErrors" dxfId="344" priority="329">
      <formula>ISERROR(H124)</formula>
    </cfRule>
  </conditionalFormatting>
  <conditionalFormatting sqref="H127">
    <cfRule type="expression" dxfId="343" priority="320" stopIfTrue="1">
      <formula>#N/A</formula>
    </cfRule>
  </conditionalFormatting>
  <conditionalFormatting sqref="H127">
    <cfRule type="containsErrors" dxfId="342" priority="319">
      <formula>ISERROR(H127)</formula>
    </cfRule>
  </conditionalFormatting>
  <conditionalFormatting sqref="H127">
    <cfRule type="expression" dxfId="341" priority="318" stopIfTrue="1">
      <formula>#N/A</formula>
    </cfRule>
  </conditionalFormatting>
  <conditionalFormatting sqref="H127">
    <cfRule type="containsErrors" dxfId="340" priority="317">
      <formula>ISERROR(H127)</formula>
    </cfRule>
  </conditionalFormatting>
  <conditionalFormatting sqref="H125">
    <cfRule type="expression" dxfId="339" priority="328" stopIfTrue="1">
      <formula>#N/A</formula>
    </cfRule>
  </conditionalFormatting>
  <conditionalFormatting sqref="H125">
    <cfRule type="containsErrors" dxfId="338" priority="327">
      <formula>ISERROR(H125)</formula>
    </cfRule>
  </conditionalFormatting>
  <conditionalFormatting sqref="H125">
    <cfRule type="expression" dxfId="337" priority="326" stopIfTrue="1">
      <formula>#N/A</formula>
    </cfRule>
  </conditionalFormatting>
  <conditionalFormatting sqref="H125">
    <cfRule type="containsErrors" dxfId="336" priority="325">
      <formula>ISERROR(H125)</formula>
    </cfRule>
  </conditionalFormatting>
  <conditionalFormatting sqref="H126">
    <cfRule type="expression" dxfId="335" priority="324" stopIfTrue="1">
      <formula>#N/A</formula>
    </cfRule>
  </conditionalFormatting>
  <conditionalFormatting sqref="H126">
    <cfRule type="containsErrors" dxfId="334" priority="323">
      <formula>ISERROR(H126)</formula>
    </cfRule>
  </conditionalFormatting>
  <conditionalFormatting sqref="H126">
    <cfRule type="expression" dxfId="333" priority="322" stopIfTrue="1">
      <formula>#N/A</formula>
    </cfRule>
  </conditionalFormatting>
  <conditionalFormatting sqref="H126">
    <cfRule type="containsErrors" dxfId="332" priority="321">
      <formula>ISERROR(H126)</formula>
    </cfRule>
  </conditionalFormatting>
  <conditionalFormatting sqref="H128">
    <cfRule type="expression" dxfId="331" priority="316" stopIfTrue="1">
      <formula>#N/A</formula>
    </cfRule>
  </conditionalFormatting>
  <conditionalFormatting sqref="H128">
    <cfRule type="containsErrors" dxfId="330" priority="315">
      <formula>ISERROR(H128)</formula>
    </cfRule>
  </conditionalFormatting>
  <conditionalFormatting sqref="H128">
    <cfRule type="expression" dxfId="329" priority="314" stopIfTrue="1">
      <formula>#N/A</formula>
    </cfRule>
  </conditionalFormatting>
  <conditionalFormatting sqref="H128">
    <cfRule type="containsErrors" dxfId="328" priority="313">
      <formula>ISERROR(H128)</formula>
    </cfRule>
  </conditionalFormatting>
  <conditionalFormatting sqref="H131">
    <cfRule type="expression" dxfId="327" priority="304" stopIfTrue="1">
      <formula>#N/A</formula>
    </cfRule>
  </conditionalFormatting>
  <conditionalFormatting sqref="H131">
    <cfRule type="containsErrors" dxfId="326" priority="303">
      <formula>ISERROR(H131)</formula>
    </cfRule>
  </conditionalFormatting>
  <conditionalFormatting sqref="H131">
    <cfRule type="expression" dxfId="325" priority="302" stopIfTrue="1">
      <formula>#N/A</formula>
    </cfRule>
  </conditionalFormatting>
  <conditionalFormatting sqref="H131">
    <cfRule type="containsErrors" dxfId="324" priority="301">
      <formula>ISERROR(H131)</formula>
    </cfRule>
  </conditionalFormatting>
  <conditionalFormatting sqref="H129">
    <cfRule type="expression" dxfId="323" priority="312" stopIfTrue="1">
      <formula>#N/A</formula>
    </cfRule>
  </conditionalFormatting>
  <conditionalFormatting sqref="H129">
    <cfRule type="containsErrors" dxfId="322" priority="311">
      <formula>ISERROR(H129)</formula>
    </cfRule>
  </conditionalFormatting>
  <conditionalFormatting sqref="H129">
    <cfRule type="expression" dxfId="321" priority="310" stopIfTrue="1">
      <formula>#N/A</formula>
    </cfRule>
  </conditionalFormatting>
  <conditionalFormatting sqref="H129">
    <cfRule type="containsErrors" dxfId="320" priority="309">
      <formula>ISERROR(H129)</formula>
    </cfRule>
  </conditionalFormatting>
  <conditionalFormatting sqref="H130">
    <cfRule type="expression" dxfId="319" priority="308" stopIfTrue="1">
      <formula>#N/A</formula>
    </cfRule>
  </conditionalFormatting>
  <conditionalFormatting sqref="H130">
    <cfRule type="containsErrors" dxfId="318" priority="307">
      <formula>ISERROR(H130)</formula>
    </cfRule>
  </conditionalFormatting>
  <conditionalFormatting sqref="H130">
    <cfRule type="expression" dxfId="317" priority="306" stopIfTrue="1">
      <formula>#N/A</formula>
    </cfRule>
  </conditionalFormatting>
  <conditionalFormatting sqref="H130">
    <cfRule type="containsErrors" dxfId="316" priority="305">
      <formula>ISERROR(H130)</formula>
    </cfRule>
  </conditionalFormatting>
  <conditionalFormatting sqref="H132">
    <cfRule type="expression" dxfId="315" priority="300" stopIfTrue="1">
      <formula>#N/A</formula>
    </cfRule>
  </conditionalFormatting>
  <conditionalFormatting sqref="H132">
    <cfRule type="containsErrors" dxfId="314" priority="299">
      <formula>ISERROR(H132)</formula>
    </cfRule>
  </conditionalFormatting>
  <conditionalFormatting sqref="H132">
    <cfRule type="expression" dxfId="313" priority="298" stopIfTrue="1">
      <formula>#N/A</formula>
    </cfRule>
  </conditionalFormatting>
  <conditionalFormatting sqref="H132">
    <cfRule type="containsErrors" dxfId="312" priority="297">
      <formula>ISERROR(H132)</formula>
    </cfRule>
  </conditionalFormatting>
  <conditionalFormatting sqref="H133">
    <cfRule type="expression" dxfId="311" priority="296" stopIfTrue="1">
      <formula>#N/A</formula>
    </cfRule>
  </conditionalFormatting>
  <conditionalFormatting sqref="H133">
    <cfRule type="containsErrors" dxfId="310" priority="295">
      <formula>ISERROR(H133)</formula>
    </cfRule>
  </conditionalFormatting>
  <conditionalFormatting sqref="H133">
    <cfRule type="expression" dxfId="309" priority="294" stopIfTrue="1">
      <formula>#N/A</formula>
    </cfRule>
  </conditionalFormatting>
  <conditionalFormatting sqref="H133">
    <cfRule type="containsErrors" dxfId="308" priority="293">
      <formula>ISERROR(H133)</formula>
    </cfRule>
  </conditionalFormatting>
  <conditionalFormatting sqref="H134:H139">
    <cfRule type="expression" dxfId="307" priority="292" stopIfTrue="1">
      <formula>#N/A</formula>
    </cfRule>
  </conditionalFormatting>
  <conditionalFormatting sqref="H134:H139">
    <cfRule type="containsErrors" dxfId="306" priority="291">
      <formula>ISERROR(H134)</formula>
    </cfRule>
  </conditionalFormatting>
  <conditionalFormatting sqref="H134:H139">
    <cfRule type="expression" dxfId="305" priority="290" stopIfTrue="1">
      <formula>#N/A</formula>
    </cfRule>
  </conditionalFormatting>
  <conditionalFormatting sqref="H134:H139">
    <cfRule type="containsErrors" dxfId="304" priority="289">
      <formula>ISERROR(H134)</formula>
    </cfRule>
  </conditionalFormatting>
  <conditionalFormatting sqref="J58:J139">
    <cfRule type="expression" dxfId="303" priority="284" stopIfTrue="1">
      <formula>#N/A</formula>
    </cfRule>
  </conditionalFormatting>
  <conditionalFormatting sqref="J58:J139">
    <cfRule type="containsErrors" dxfId="302" priority="283">
      <formula>ISERROR(J58)</formula>
    </cfRule>
  </conditionalFormatting>
  <conditionalFormatting sqref="J58:J139">
    <cfRule type="expression" dxfId="301" priority="282" stopIfTrue="1">
      <formula>#N/A</formula>
    </cfRule>
  </conditionalFormatting>
  <conditionalFormatting sqref="J58:J139">
    <cfRule type="containsErrors" dxfId="300" priority="281">
      <formula>ISERROR(J58)</formula>
    </cfRule>
  </conditionalFormatting>
  <conditionalFormatting sqref="J117">
    <cfRule type="expression" dxfId="299" priority="276" stopIfTrue="1">
      <formula>#N/A</formula>
    </cfRule>
  </conditionalFormatting>
  <conditionalFormatting sqref="J117">
    <cfRule type="containsErrors" dxfId="298" priority="275">
      <formula>ISERROR(J117)</formula>
    </cfRule>
  </conditionalFormatting>
  <conditionalFormatting sqref="J116">
    <cfRule type="expression" dxfId="297" priority="280" stopIfTrue="1">
      <formula>#N/A</formula>
    </cfRule>
  </conditionalFormatting>
  <conditionalFormatting sqref="J116">
    <cfRule type="containsErrors" dxfId="296" priority="279">
      <formula>ISERROR(J116)</formula>
    </cfRule>
  </conditionalFormatting>
  <conditionalFormatting sqref="J116">
    <cfRule type="expression" dxfId="295" priority="278" stopIfTrue="1">
      <formula>#N/A</formula>
    </cfRule>
  </conditionalFormatting>
  <conditionalFormatting sqref="J116">
    <cfRule type="containsErrors" dxfId="294" priority="277">
      <formula>ISERROR(J116)</formula>
    </cfRule>
  </conditionalFormatting>
  <conditionalFormatting sqref="J119">
    <cfRule type="expression" dxfId="293" priority="268" stopIfTrue="1">
      <formula>#N/A</formula>
    </cfRule>
  </conditionalFormatting>
  <conditionalFormatting sqref="J119">
    <cfRule type="containsErrors" dxfId="292" priority="267">
      <formula>ISERROR(J119)</formula>
    </cfRule>
  </conditionalFormatting>
  <conditionalFormatting sqref="J119">
    <cfRule type="expression" dxfId="291" priority="266" stopIfTrue="1">
      <formula>#N/A</formula>
    </cfRule>
  </conditionalFormatting>
  <conditionalFormatting sqref="J119">
    <cfRule type="containsErrors" dxfId="290" priority="265">
      <formula>ISERROR(J119)</formula>
    </cfRule>
  </conditionalFormatting>
  <conditionalFormatting sqref="J117">
    <cfRule type="expression" dxfId="289" priority="274" stopIfTrue="1">
      <formula>#N/A</formula>
    </cfRule>
  </conditionalFormatting>
  <conditionalFormatting sqref="J117">
    <cfRule type="containsErrors" dxfId="288" priority="273">
      <formula>ISERROR(J117)</formula>
    </cfRule>
  </conditionalFormatting>
  <conditionalFormatting sqref="J118">
    <cfRule type="expression" dxfId="287" priority="272" stopIfTrue="1">
      <formula>#N/A</formula>
    </cfRule>
  </conditionalFormatting>
  <conditionalFormatting sqref="J118">
    <cfRule type="containsErrors" dxfId="286" priority="271">
      <formula>ISERROR(J118)</formula>
    </cfRule>
  </conditionalFormatting>
  <conditionalFormatting sqref="J118">
    <cfRule type="expression" dxfId="285" priority="270" stopIfTrue="1">
      <formula>#N/A</formula>
    </cfRule>
  </conditionalFormatting>
  <conditionalFormatting sqref="J118">
    <cfRule type="containsErrors" dxfId="284" priority="269">
      <formula>ISERROR(J118)</formula>
    </cfRule>
  </conditionalFormatting>
  <conditionalFormatting sqref="J120">
    <cfRule type="expression" dxfId="283" priority="264" stopIfTrue="1">
      <formula>#N/A</formula>
    </cfRule>
  </conditionalFormatting>
  <conditionalFormatting sqref="J120">
    <cfRule type="containsErrors" dxfId="282" priority="263">
      <formula>ISERROR(J120)</formula>
    </cfRule>
  </conditionalFormatting>
  <conditionalFormatting sqref="J120">
    <cfRule type="expression" dxfId="281" priority="262" stopIfTrue="1">
      <formula>#N/A</formula>
    </cfRule>
  </conditionalFormatting>
  <conditionalFormatting sqref="J120">
    <cfRule type="containsErrors" dxfId="280" priority="261">
      <formula>ISERROR(J120)</formula>
    </cfRule>
  </conditionalFormatting>
  <conditionalFormatting sqref="J123">
    <cfRule type="expression" dxfId="279" priority="252" stopIfTrue="1">
      <formula>#N/A</formula>
    </cfRule>
  </conditionalFormatting>
  <conditionalFormatting sqref="J123">
    <cfRule type="containsErrors" dxfId="278" priority="251">
      <formula>ISERROR(J123)</formula>
    </cfRule>
  </conditionalFormatting>
  <conditionalFormatting sqref="J123">
    <cfRule type="expression" dxfId="277" priority="250" stopIfTrue="1">
      <formula>#N/A</formula>
    </cfRule>
  </conditionalFormatting>
  <conditionalFormatting sqref="J123">
    <cfRule type="containsErrors" dxfId="276" priority="249">
      <formula>ISERROR(J123)</formula>
    </cfRule>
  </conditionalFormatting>
  <conditionalFormatting sqref="J121">
    <cfRule type="expression" dxfId="275" priority="260" stopIfTrue="1">
      <formula>#N/A</formula>
    </cfRule>
  </conditionalFormatting>
  <conditionalFormatting sqref="J121">
    <cfRule type="containsErrors" dxfId="274" priority="259">
      <formula>ISERROR(J121)</formula>
    </cfRule>
  </conditionalFormatting>
  <conditionalFormatting sqref="J121">
    <cfRule type="expression" dxfId="273" priority="258" stopIfTrue="1">
      <formula>#N/A</formula>
    </cfRule>
  </conditionalFormatting>
  <conditionalFormatting sqref="J121">
    <cfRule type="containsErrors" dxfId="272" priority="257">
      <formula>ISERROR(J121)</formula>
    </cfRule>
  </conditionalFormatting>
  <conditionalFormatting sqref="J122">
    <cfRule type="expression" dxfId="271" priority="256" stopIfTrue="1">
      <formula>#N/A</formula>
    </cfRule>
  </conditionalFormatting>
  <conditionalFormatting sqref="J122">
    <cfRule type="containsErrors" dxfId="270" priority="255">
      <formula>ISERROR(J122)</formula>
    </cfRule>
  </conditionalFormatting>
  <conditionalFormatting sqref="J122">
    <cfRule type="expression" dxfId="269" priority="254" stopIfTrue="1">
      <formula>#N/A</formula>
    </cfRule>
  </conditionalFormatting>
  <conditionalFormatting sqref="J122">
    <cfRule type="containsErrors" dxfId="268" priority="253">
      <formula>ISERROR(J122)</formula>
    </cfRule>
  </conditionalFormatting>
  <conditionalFormatting sqref="J124">
    <cfRule type="expression" dxfId="267" priority="248" stopIfTrue="1">
      <formula>#N/A</formula>
    </cfRule>
  </conditionalFormatting>
  <conditionalFormatting sqref="J124">
    <cfRule type="containsErrors" dxfId="266" priority="247">
      <formula>ISERROR(J124)</formula>
    </cfRule>
  </conditionalFormatting>
  <conditionalFormatting sqref="J124">
    <cfRule type="expression" dxfId="265" priority="246" stopIfTrue="1">
      <formula>#N/A</formula>
    </cfRule>
  </conditionalFormatting>
  <conditionalFormatting sqref="J124">
    <cfRule type="containsErrors" dxfId="264" priority="245">
      <formula>ISERROR(J124)</formula>
    </cfRule>
  </conditionalFormatting>
  <conditionalFormatting sqref="J127">
    <cfRule type="expression" dxfId="263" priority="236" stopIfTrue="1">
      <formula>#N/A</formula>
    </cfRule>
  </conditionalFormatting>
  <conditionalFormatting sqref="J127">
    <cfRule type="containsErrors" dxfId="262" priority="235">
      <formula>ISERROR(J127)</formula>
    </cfRule>
  </conditionalFormatting>
  <conditionalFormatting sqref="J127">
    <cfRule type="expression" dxfId="261" priority="234" stopIfTrue="1">
      <formula>#N/A</formula>
    </cfRule>
  </conditionalFormatting>
  <conditionalFormatting sqref="J127">
    <cfRule type="containsErrors" dxfId="260" priority="233">
      <formula>ISERROR(J127)</formula>
    </cfRule>
  </conditionalFormatting>
  <conditionalFormatting sqref="J125">
    <cfRule type="expression" dxfId="259" priority="244" stopIfTrue="1">
      <formula>#N/A</formula>
    </cfRule>
  </conditionalFormatting>
  <conditionalFormatting sqref="J125">
    <cfRule type="containsErrors" dxfId="258" priority="243">
      <formula>ISERROR(J125)</formula>
    </cfRule>
  </conditionalFormatting>
  <conditionalFormatting sqref="J125">
    <cfRule type="expression" dxfId="257" priority="242" stopIfTrue="1">
      <formula>#N/A</formula>
    </cfRule>
  </conditionalFormatting>
  <conditionalFormatting sqref="J125">
    <cfRule type="containsErrors" dxfId="256" priority="241">
      <formula>ISERROR(J125)</formula>
    </cfRule>
  </conditionalFormatting>
  <conditionalFormatting sqref="J126">
    <cfRule type="expression" dxfId="255" priority="240" stopIfTrue="1">
      <formula>#N/A</formula>
    </cfRule>
  </conditionalFormatting>
  <conditionalFormatting sqref="J126">
    <cfRule type="containsErrors" dxfId="254" priority="239">
      <formula>ISERROR(J126)</formula>
    </cfRule>
  </conditionalFormatting>
  <conditionalFormatting sqref="J126">
    <cfRule type="expression" dxfId="253" priority="238" stopIfTrue="1">
      <formula>#N/A</formula>
    </cfRule>
  </conditionalFormatting>
  <conditionalFormatting sqref="J126">
    <cfRule type="containsErrors" dxfId="252" priority="237">
      <formula>ISERROR(J126)</formula>
    </cfRule>
  </conditionalFormatting>
  <conditionalFormatting sqref="J128">
    <cfRule type="expression" dxfId="251" priority="232" stopIfTrue="1">
      <formula>#N/A</formula>
    </cfRule>
  </conditionalFormatting>
  <conditionalFormatting sqref="J128">
    <cfRule type="containsErrors" dxfId="250" priority="231">
      <formula>ISERROR(J128)</formula>
    </cfRule>
  </conditionalFormatting>
  <conditionalFormatting sqref="J128">
    <cfRule type="expression" dxfId="249" priority="230" stopIfTrue="1">
      <formula>#N/A</formula>
    </cfRule>
  </conditionalFormatting>
  <conditionalFormatting sqref="J128">
    <cfRule type="containsErrors" dxfId="248" priority="229">
      <formula>ISERROR(J128)</formula>
    </cfRule>
  </conditionalFormatting>
  <conditionalFormatting sqref="J131">
    <cfRule type="expression" dxfId="247" priority="220" stopIfTrue="1">
      <formula>#N/A</formula>
    </cfRule>
  </conditionalFormatting>
  <conditionalFormatting sqref="J131">
    <cfRule type="containsErrors" dxfId="246" priority="219">
      <formula>ISERROR(J131)</formula>
    </cfRule>
  </conditionalFormatting>
  <conditionalFormatting sqref="J131">
    <cfRule type="expression" dxfId="245" priority="218" stopIfTrue="1">
      <formula>#N/A</formula>
    </cfRule>
  </conditionalFormatting>
  <conditionalFormatting sqref="J131">
    <cfRule type="containsErrors" dxfId="244" priority="217">
      <formula>ISERROR(J131)</formula>
    </cfRule>
  </conditionalFormatting>
  <conditionalFormatting sqref="J129">
    <cfRule type="expression" dxfId="243" priority="228" stopIfTrue="1">
      <formula>#N/A</formula>
    </cfRule>
  </conditionalFormatting>
  <conditionalFormatting sqref="J129">
    <cfRule type="containsErrors" dxfId="242" priority="227">
      <formula>ISERROR(J129)</formula>
    </cfRule>
  </conditionalFormatting>
  <conditionalFormatting sqref="J129">
    <cfRule type="expression" dxfId="241" priority="226" stopIfTrue="1">
      <formula>#N/A</formula>
    </cfRule>
  </conditionalFormatting>
  <conditionalFormatting sqref="J129">
    <cfRule type="containsErrors" dxfId="240" priority="225">
      <formula>ISERROR(J129)</formula>
    </cfRule>
  </conditionalFormatting>
  <conditionalFormatting sqref="J130">
    <cfRule type="expression" dxfId="239" priority="224" stopIfTrue="1">
      <formula>#N/A</formula>
    </cfRule>
  </conditionalFormatting>
  <conditionalFormatting sqref="J130">
    <cfRule type="containsErrors" dxfId="238" priority="223">
      <formula>ISERROR(J130)</formula>
    </cfRule>
  </conditionalFormatting>
  <conditionalFormatting sqref="J130">
    <cfRule type="expression" dxfId="237" priority="222" stopIfTrue="1">
      <formula>#N/A</formula>
    </cfRule>
  </conditionalFormatting>
  <conditionalFormatting sqref="J130">
    <cfRule type="containsErrors" dxfId="236" priority="221">
      <formula>ISERROR(J130)</formula>
    </cfRule>
  </conditionalFormatting>
  <conditionalFormatting sqref="J132">
    <cfRule type="expression" dxfId="235" priority="216" stopIfTrue="1">
      <formula>#N/A</formula>
    </cfRule>
  </conditionalFormatting>
  <conditionalFormatting sqref="J132">
    <cfRule type="containsErrors" dxfId="234" priority="215">
      <formula>ISERROR(J132)</formula>
    </cfRule>
  </conditionalFormatting>
  <conditionalFormatting sqref="J132">
    <cfRule type="expression" dxfId="233" priority="214" stopIfTrue="1">
      <formula>#N/A</formula>
    </cfRule>
  </conditionalFormatting>
  <conditionalFormatting sqref="J132">
    <cfRule type="containsErrors" dxfId="232" priority="213">
      <formula>ISERROR(J132)</formula>
    </cfRule>
  </conditionalFormatting>
  <conditionalFormatting sqref="J133">
    <cfRule type="expression" dxfId="231" priority="212" stopIfTrue="1">
      <formula>#N/A</formula>
    </cfRule>
  </conditionalFormatting>
  <conditionalFormatting sqref="J133">
    <cfRule type="containsErrors" dxfId="230" priority="211">
      <formula>ISERROR(J133)</formula>
    </cfRule>
  </conditionalFormatting>
  <conditionalFormatting sqref="J133">
    <cfRule type="expression" dxfId="229" priority="210" stopIfTrue="1">
      <formula>#N/A</formula>
    </cfRule>
  </conditionalFormatting>
  <conditionalFormatting sqref="J133">
    <cfRule type="containsErrors" dxfId="228" priority="209">
      <formula>ISERROR(J133)</formula>
    </cfRule>
  </conditionalFormatting>
  <conditionalFormatting sqref="J134:J139">
    <cfRule type="expression" dxfId="227" priority="208" stopIfTrue="1">
      <formula>#N/A</formula>
    </cfRule>
  </conditionalFormatting>
  <conditionalFormatting sqref="J134:J139">
    <cfRule type="containsErrors" dxfId="226" priority="207">
      <formula>ISERROR(J134)</formula>
    </cfRule>
  </conditionalFormatting>
  <conditionalFormatting sqref="J134:J139">
    <cfRule type="expression" dxfId="225" priority="206" stopIfTrue="1">
      <formula>#N/A</formula>
    </cfRule>
  </conditionalFormatting>
  <conditionalFormatting sqref="J134:J139">
    <cfRule type="containsErrors" dxfId="224" priority="205">
      <formula>ISERROR(J134)</formula>
    </cfRule>
  </conditionalFormatting>
  <conditionalFormatting sqref="L58:L139">
    <cfRule type="expression" dxfId="223" priority="200" stopIfTrue="1">
      <formula>#N/A</formula>
    </cfRule>
  </conditionalFormatting>
  <conditionalFormatting sqref="L58:L139">
    <cfRule type="containsErrors" dxfId="222" priority="199">
      <formula>ISERROR(L58)</formula>
    </cfRule>
  </conditionalFormatting>
  <conditionalFormatting sqref="L58:L139">
    <cfRule type="expression" dxfId="221" priority="198" stopIfTrue="1">
      <formula>#N/A</formula>
    </cfRule>
  </conditionalFormatting>
  <conditionalFormatting sqref="L58:L139">
    <cfRule type="containsErrors" dxfId="220" priority="197">
      <formula>ISERROR(L58)</formula>
    </cfRule>
  </conditionalFormatting>
  <conditionalFormatting sqref="L117">
    <cfRule type="expression" dxfId="219" priority="192" stopIfTrue="1">
      <formula>#N/A</formula>
    </cfRule>
  </conditionalFormatting>
  <conditionalFormatting sqref="L117">
    <cfRule type="containsErrors" dxfId="218" priority="191">
      <formula>ISERROR(L117)</formula>
    </cfRule>
  </conditionalFormatting>
  <conditionalFormatting sqref="L116">
    <cfRule type="expression" dxfId="217" priority="196" stopIfTrue="1">
      <formula>#N/A</formula>
    </cfRule>
  </conditionalFormatting>
  <conditionalFormatting sqref="L116">
    <cfRule type="containsErrors" dxfId="216" priority="195">
      <formula>ISERROR(L116)</formula>
    </cfRule>
  </conditionalFormatting>
  <conditionalFormatting sqref="L116">
    <cfRule type="expression" dxfId="215" priority="194" stopIfTrue="1">
      <formula>#N/A</formula>
    </cfRule>
  </conditionalFormatting>
  <conditionalFormatting sqref="L116">
    <cfRule type="containsErrors" dxfId="214" priority="193">
      <formula>ISERROR(L116)</formula>
    </cfRule>
  </conditionalFormatting>
  <conditionalFormatting sqref="L119">
    <cfRule type="expression" dxfId="213" priority="184" stopIfTrue="1">
      <formula>#N/A</formula>
    </cfRule>
  </conditionalFormatting>
  <conditionalFormatting sqref="L119">
    <cfRule type="containsErrors" dxfId="212" priority="183">
      <formula>ISERROR(L119)</formula>
    </cfRule>
  </conditionalFormatting>
  <conditionalFormatting sqref="L119">
    <cfRule type="expression" dxfId="211" priority="182" stopIfTrue="1">
      <formula>#N/A</formula>
    </cfRule>
  </conditionalFormatting>
  <conditionalFormatting sqref="L119">
    <cfRule type="containsErrors" dxfId="210" priority="181">
      <formula>ISERROR(L119)</formula>
    </cfRule>
  </conditionalFormatting>
  <conditionalFormatting sqref="L117">
    <cfRule type="expression" dxfId="209" priority="190" stopIfTrue="1">
      <formula>#N/A</formula>
    </cfRule>
  </conditionalFormatting>
  <conditionalFormatting sqref="L117">
    <cfRule type="containsErrors" dxfId="208" priority="189">
      <formula>ISERROR(L117)</formula>
    </cfRule>
  </conditionalFormatting>
  <conditionalFormatting sqref="L118">
    <cfRule type="expression" dxfId="207" priority="188" stopIfTrue="1">
      <formula>#N/A</formula>
    </cfRule>
  </conditionalFormatting>
  <conditionalFormatting sqref="L118">
    <cfRule type="containsErrors" dxfId="206" priority="187">
      <formula>ISERROR(L118)</formula>
    </cfRule>
  </conditionalFormatting>
  <conditionalFormatting sqref="L118">
    <cfRule type="expression" dxfId="205" priority="186" stopIfTrue="1">
      <formula>#N/A</formula>
    </cfRule>
  </conditionalFormatting>
  <conditionalFormatting sqref="L118">
    <cfRule type="containsErrors" dxfId="204" priority="185">
      <formula>ISERROR(L118)</formula>
    </cfRule>
  </conditionalFormatting>
  <conditionalFormatting sqref="L120">
    <cfRule type="expression" dxfId="203" priority="180" stopIfTrue="1">
      <formula>#N/A</formula>
    </cfRule>
  </conditionalFormatting>
  <conditionalFormatting sqref="L120">
    <cfRule type="containsErrors" dxfId="202" priority="179">
      <formula>ISERROR(L120)</formula>
    </cfRule>
  </conditionalFormatting>
  <conditionalFormatting sqref="L120">
    <cfRule type="expression" dxfId="201" priority="178" stopIfTrue="1">
      <formula>#N/A</formula>
    </cfRule>
  </conditionalFormatting>
  <conditionalFormatting sqref="L120">
    <cfRule type="containsErrors" dxfId="200" priority="177">
      <formula>ISERROR(L120)</formula>
    </cfRule>
  </conditionalFormatting>
  <conditionalFormatting sqref="L123">
    <cfRule type="expression" dxfId="199" priority="168" stopIfTrue="1">
      <formula>#N/A</formula>
    </cfRule>
  </conditionalFormatting>
  <conditionalFormatting sqref="L123">
    <cfRule type="containsErrors" dxfId="198" priority="167">
      <formula>ISERROR(L123)</formula>
    </cfRule>
  </conditionalFormatting>
  <conditionalFormatting sqref="L123">
    <cfRule type="expression" dxfId="197" priority="166" stopIfTrue="1">
      <formula>#N/A</formula>
    </cfRule>
  </conditionalFormatting>
  <conditionalFormatting sqref="L123">
    <cfRule type="containsErrors" dxfId="196" priority="165">
      <formula>ISERROR(L123)</formula>
    </cfRule>
  </conditionalFormatting>
  <conditionalFormatting sqref="L121">
    <cfRule type="expression" dxfId="195" priority="176" stopIfTrue="1">
      <formula>#N/A</formula>
    </cfRule>
  </conditionalFormatting>
  <conditionalFormatting sqref="L121">
    <cfRule type="containsErrors" dxfId="194" priority="175">
      <formula>ISERROR(L121)</formula>
    </cfRule>
  </conditionalFormatting>
  <conditionalFormatting sqref="L121">
    <cfRule type="expression" dxfId="193" priority="174" stopIfTrue="1">
      <formula>#N/A</formula>
    </cfRule>
  </conditionalFormatting>
  <conditionalFormatting sqref="L121">
    <cfRule type="containsErrors" dxfId="192" priority="173">
      <formula>ISERROR(L121)</formula>
    </cfRule>
  </conditionalFormatting>
  <conditionalFormatting sqref="L122">
    <cfRule type="expression" dxfId="191" priority="172" stopIfTrue="1">
      <formula>#N/A</formula>
    </cfRule>
  </conditionalFormatting>
  <conditionalFormatting sqref="L122">
    <cfRule type="containsErrors" dxfId="190" priority="171">
      <formula>ISERROR(L122)</formula>
    </cfRule>
  </conditionalFormatting>
  <conditionalFormatting sqref="L122">
    <cfRule type="expression" dxfId="189" priority="170" stopIfTrue="1">
      <formula>#N/A</formula>
    </cfRule>
  </conditionalFormatting>
  <conditionalFormatting sqref="L122">
    <cfRule type="containsErrors" dxfId="188" priority="169">
      <formula>ISERROR(L122)</formula>
    </cfRule>
  </conditionalFormatting>
  <conditionalFormatting sqref="L124">
    <cfRule type="expression" dxfId="187" priority="164" stopIfTrue="1">
      <formula>#N/A</formula>
    </cfRule>
  </conditionalFormatting>
  <conditionalFormatting sqref="L124">
    <cfRule type="containsErrors" dxfId="186" priority="163">
      <formula>ISERROR(L124)</formula>
    </cfRule>
  </conditionalFormatting>
  <conditionalFormatting sqref="L124">
    <cfRule type="expression" dxfId="185" priority="162" stopIfTrue="1">
      <formula>#N/A</formula>
    </cfRule>
  </conditionalFormatting>
  <conditionalFormatting sqref="L124">
    <cfRule type="containsErrors" dxfId="184" priority="161">
      <formula>ISERROR(L124)</formula>
    </cfRule>
  </conditionalFormatting>
  <conditionalFormatting sqref="L127">
    <cfRule type="expression" dxfId="183" priority="152" stopIfTrue="1">
      <formula>#N/A</formula>
    </cfRule>
  </conditionalFormatting>
  <conditionalFormatting sqref="L127">
    <cfRule type="containsErrors" dxfId="182" priority="151">
      <formula>ISERROR(L127)</formula>
    </cfRule>
  </conditionalFormatting>
  <conditionalFormatting sqref="L127">
    <cfRule type="expression" dxfId="181" priority="150" stopIfTrue="1">
      <formula>#N/A</formula>
    </cfRule>
  </conditionalFormatting>
  <conditionalFormatting sqref="L127">
    <cfRule type="containsErrors" dxfId="180" priority="149">
      <formula>ISERROR(L127)</formula>
    </cfRule>
  </conditionalFormatting>
  <conditionalFormatting sqref="L125">
    <cfRule type="expression" dxfId="179" priority="160" stopIfTrue="1">
      <formula>#N/A</formula>
    </cfRule>
  </conditionalFormatting>
  <conditionalFormatting sqref="L125">
    <cfRule type="containsErrors" dxfId="178" priority="159">
      <formula>ISERROR(L125)</formula>
    </cfRule>
  </conditionalFormatting>
  <conditionalFormatting sqref="L125">
    <cfRule type="expression" dxfId="177" priority="158" stopIfTrue="1">
      <formula>#N/A</formula>
    </cfRule>
  </conditionalFormatting>
  <conditionalFormatting sqref="L125">
    <cfRule type="containsErrors" dxfId="176" priority="157">
      <formula>ISERROR(L125)</formula>
    </cfRule>
  </conditionalFormatting>
  <conditionalFormatting sqref="L126">
    <cfRule type="expression" dxfId="175" priority="156" stopIfTrue="1">
      <formula>#N/A</formula>
    </cfRule>
  </conditionalFormatting>
  <conditionalFormatting sqref="L126">
    <cfRule type="containsErrors" dxfId="174" priority="155">
      <formula>ISERROR(L126)</formula>
    </cfRule>
  </conditionalFormatting>
  <conditionalFormatting sqref="L126">
    <cfRule type="expression" dxfId="173" priority="154" stopIfTrue="1">
      <formula>#N/A</formula>
    </cfRule>
  </conditionalFormatting>
  <conditionalFormatting sqref="L126">
    <cfRule type="containsErrors" dxfId="172" priority="153">
      <formula>ISERROR(L126)</formula>
    </cfRule>
  </conditionalFormatting>
  <conditionalFormatting sqref="L128">
    <cfRule type="expression" dxfId="171" priority="148" stopIfTrue="1">
      <formula>#N/A</formula>
    </cfRule>
  </conditionalFormatting>
  <conditionalFormatting sqref="L128">
    <cfRule type="containsErrors" dxfId="170" priority="147">
      <formula>ISERROR(L128)</formula>
    </cfRule>
  </conditionalFormatting>
  <conditionalFormatting sqref="L128">
    <cfRule type="expression" dxfId="169" priority="146" stopIfTrue="1">
      <formula>#N/A</formula>
    </cfRule>
  </conditionalFormatting>
  <conditionalFormatting sqref="L128">
    <cfRule type="containsErrors" dxfId="168" priority="145">
      <formula>ISERROR(L128)</formula>
    </cfRule>
  </conditionalFormatting>
  <conditionalFormatting sqref="L131">
    <cfRule type="expression" dxfId="167" priority="136" stopIfTrue="1">
      <formula>#N/A</formula>
    </cfRule>
  </conditionalFormatting>
  <conditionalFormatting sqref="L131">
    <cfRule type="containsErrors" dxfId="166" priority="135">
      <formula>ISERROR(L131)</formula>
    </cfRule>
  </conditionalFormatting>
  <conditionalFormatting sqref="L131">
    <cfRule type="expression" dxfId="165" priority="134" stopIfTrue="1">
      <formula>#N/A</formula>
    </cfRule>
  </conditionalFormatting>
  <conditionalFormatting sqref="L131">
    <cfRule type="containsErrors" dxfId="164" priority="133">
      <formula>ISERROR(L131)</formula>
    </cfRule>
  </conditionalFormatting>
  <conditionalFormatting sqref="L129">
    <cfRule type="expression" dxfId="163" priority="144" stopIfTrue="1">
      <formula>#N/A</formula>
    </cfRule>
  </conditionalFormatting>
  <conditionalFormatting sqref="L129">
    <cfRule type="containsErrors" dxfId="162" priority="143">
      <formula>ISERROR(L129)</formula>
    </cfRule>
  </conditionalFormatting>
  <conditionalFormatting sqref="L129">
    <cfRule type="expression" dxfId="161" priority="142" stopIfTrue="1">
      <formula>#N/A</formula>
    </cfRule>
  </conditionalFormatting>
  <conditionalFormatting sqref="L129">
    <cfRule type="containsErrors" dxfId="160" priority="141">
      <formula>ISERROR(L129)</formula>
    </cfRule>
  </conditionalFormatting>
  <conditionalFormatting sqref="L130">
    <cfRule type="expression" dxfId="159" priority="140" stopIfTrue="1">
      <formula>#N/A</formula>
    </cfRule>
  </conditionalFormatting>
  <conditionalFormatting sqref="L130">
    <cfRule type="containsErrors" dxfId="158" priority="139">
      <formula>ISERROR(L130)</formula>
    </cfRule>
  </conditionalFormatting>
  <conditionalFormatting sqref="L130">
    <cfRule type="expression" dxfId="157" priority="138" stopIfTrue="1">
      <formula>#N/A</formula>
    </cfRule>
  </conditionalFormatting>
  <conditionalFormatting sqref="L130">
    <cfRule type="containsErrors" dxfId="156" priority="137">
      <formula>ISERROR(L130)</formula>
    </cfRule>
  </conditionalFormatting>
  <conditionalFormatting sqref="L132">
    <cfRule type="expression" dxfId="155" priority="132" stopIfTrue="1">
      <formula>#N/A</formula>
    </cfRule>
  </conditionalFormatting>
  <conditionalFormatting sqref="L132">
    <cfRule type="containsErrors" dxfId="154" priority="131">
      <formula>ISERROR(L132)</formula>
    </cfRule>
  </conditionalFormatting>
  <conditionalFormatting sqref="L132">
    <cfRule type="expression" dxfId="153" priority="130" stopIfTrue="1">
      <formula>#N/A</formula>
    </cfRule>
  </conditionalFormatting>
  <conditionalFormatting sqref="L132">
    <cfRule type="containsErrors" dxfId="152" priority="129">
      <formula>ISERROR(L132)</formula>
    </cfRule>
  </conditionalFormatting>
  <conditionalFormatting sqref="L133">
    <cfRule type="expression" dxfId="151" priority="128" stopIfTrue="1">
      <formula>#N/A</formula>
    </cfRule>
  </conditionalFormatting>
  <conditionalFormatting sqref="L133">
    <cfRule type="containsErrors" dxfId="150" priority="127">
      <formula>ISERROR(L133)</formula>
    </cfRule>
  </conditionalFormatting>
  <conditionalFormatting sqref="L133">
    <cfRule type="expression" dxfId="149" priority="126" stopIfTrue="1">
      <formula>#N/A</formula>
    </cfRule>
  </conditionalFormatting>
  <conditionalFormatting sqref="L133">
    <cfRule type="containsErrors" dxfId="148" priority="125">
      <formula>ISERROR(L133)</formula>
    </cfRule>
  </conditionalFormatting>
  <conditionalFormatting sqref="L134:L139">
    <cfRule type="expression" dxfId="147" priority="124" stopIfTrue="1">
      <formula>#N/A</formula>
    </cfRule>
  </conditionalFormatting>
  <conditionalFormatting sqref="L134:L139">
    <cfRule type="containsErrors" dxfId="146" priority="123">
      <formula>ISERROR(L134)</formula>
    </cfRule>
  </conditionalFormatting>
  <conditionalFormatting sqref="L134:L139">
    <cfRule type="expression" dxfId="145" priority="122" stopIfTrue="1">
      <formula>#N/A</formula>
    </cfRule>
  </conditionalFormatting>
  <conditionalFormatting sqref="L134:L139">
    <cfRule type="containsErrors" dxfId="144" priority="121">
      <formula>ISERROR(L134)</formula>
    </cfRule>
  </conditionalFormatting>
  <conditionalFormatting sqref="G141:G142">
    <cfRule type="expression" dxfId="143" priority="100" stopIfTrue="1">
      <formula>#N/A</formula>
    </cfRule>
  </conditionalFormatting>
  <conditionalFormatting sqref="G141:G142">
    <cfRule type="containsErrors" dxfId="142" priority="99">
      <formula>ISERROR(G141)</formula>
    </cfRule>
  </conditionalFormatting>
  <conditionalFormatting sqref="G141:G142">
    <cfRule type="expression" dxfId="141" priority="98" stopIfTrue="1">
      <formula>#N/A</formula>
    </cfRule>
  </conditionalFormatting>
  <conditionalFormatting sqref="G141:G142">
    <cfRule type="containsErrors" dxfId="140" priority="97">
      <formula>ISERROR(G141)</formula>
    </cfRule>
  </conditionalFormatting>
  <conditionalFormatting sqref="G141:G142">
    <cfRule type="expression" dxfId="139" priority="96" stopIfTrue="1">
      <formula>#N/A</formula>
    </cfRule>
  </conditionalFormatting>
  <conditionalFormatting sqref="G141:G142">
    <cfRule type="containsErrors" dxfId="138" priority="95">
      <formula>ISERROR(G141)</formula>
    </cfRule>
  </conditionalFormatting>
  <conditionalFormatting sqref="G141:G142">
    <cfRule type="expression" dxfId="137" priority="94" stopIfTrue="1">
      <formula>#N/A</formula>
    </cfRule>
  </conditionalFormatting>
  <conditionalFormatting sqref="G141:G142">
    <cfRule type="containsErrors" dxfId="136" priority="93">
      <formula>ISERROR(G141)</formula>
    </cfRule>
  </conditionalFormatting>
  <conditionalFormatting sqref="H141:H142">
    <cfRule type="expression" dxfId="135" priority="92" stopIfTrue="1">
      <formula>#N/A</formula>
    </cfRule>
  </conditionalFormatting>
  <conditionalFormatting sqref="H141:H142">
    <cfRule type="containsErrors" dxfId="134" priority="91">
      <formula>ISERROR(H141)</formula>
    </cfRule>
  </conditionalFormatting>
  <conditionalFormatting sqref="H141:H142">
    <cfRule type="expression" dxfId="133" priority="90" stopIfTrue="1">
      <formula>#N/A</formula>
    </cfRule>
  </conditionalFormatting>
  <conditionalFormatting sqref="H141:H142">
    <cfRule type="containsErrors" dxfId="132" priority="89">
      <formula>ISERROR(H141)</formula>
    </cfRule>
  </conditionalFormatting>
  <conditionalFormatting sqref="H141:H142">
    <cfRule type="expression" dxfId="131" priority="88" stopIfTrue="1">
      <formula>#N/A</formula>
    </cfRule>
  </conditionalFormatting>
  <conditionalFormatting sqref="H141:H142">
    <cfRule type="containsErrors" dxfId="130" priority="87">
      <formula>ISERROR(H141)</formula>
    </cfRule>
  </conditionalFormatting>
  <conditionalFormatting sqref="H141:H142">
    <cfRule type="expression" dxfId="129" priority="86" stopIfTrue="1">
      <formula>#N/A</formula>
    </cfRule>
  </conditionalFormatting>
  <conditionalFormatting sqref="H141:H142">
    <cfRule type="containsErrors" dxfId="128" priority="85">
      <formula>ISERROR(H141)</formula>
    </cfRule>
  </conditionalFormatting>
  <conditionalFormatting sqref="I141:I142">
    <cfRule type="expression" dxfId="127" priority="84" stopIfTrue="1">
      <formula>#N/A</formula>
    </cfRule>
  </conditionalFormatting>
  <conditionalFormatting sqref="I141:I142">
    <cfRule type="containsErrors" dxfId="126" priority="83">
      <formula>ISERROR(I141)</formula>
    </cfRule>
  </conditionalFormatting>
  <conditionalFormatting sqref="I141:I142">
    <cfRule type="expression" dxfId="125" priority="82" stopIfTrue="1">
      <formula>#N/A</formula>
    </cfRule>
  </conditionalFormatting>
  <conditionalFormatting sqref="I141:I142">
    <cfRule type="containsErrors" dxfId="124" priority="81">
      <formula>ISERROR(I141)</formula>
    </cfRule>
  </conditionalFormatting>
  <conditionalFormatting sqref="I141:I142">
    <cfRule type="expression" dxfId="123" priority="80" stopIfTrue="1">
      <formula>#N/A</formula>
    </cfRule>
  </conditionalFormatting>
  <conditionalFormatting sqref="I141:I142">
    <cfRule type="containsErrors" dxfId="122" priority="79">
      <formula>ISERROR(I141)</formula>
    </cfRule>
  </conditionalFormatting>
  <conditionalFormatting sqref="I141:I142">
    <cfRule type="expression" dxfId="121" priority="78" stopIfTrue="1">
      <formula>#N/A</formula>
    </cfRule>
  </conditionalFormatting>
  <conditionalFormatting sqref="I141:I142">
    <cfRule type="containsErrors" dxfId="120" priority="77">
      <formula>ISERROR(I141)</formula>
    </cfRule>
  </conditionalFormatting>
  <conditionalFormatting sqref="J141:J142">
    <cfRule type="expression" dxfId="119" priority="76" stopIfTrue="1">
      <formula>#N/A</formula>
    </cfRule>
  </conditionalFormatting>
  <conditionalFormatting sqref="J141:J142">
    <cfRule type="containsErrors" dxfId="118" priority="75">
      <formula>ISERROR(J141)</formula>
    </cfRule>
  </conditionalFormatting>
  <conditionalFormatting sqref="J141:J142">
    <cfRule type="expression" dxfId="117" priority="74" stopIfTrue="1">
      <formula>#N/A</formula>
    </cfRule>
  </conditionalFormatting>
  <conditionalFormatting sqref="J141:J142">
    <cfRule type="containsErrors" dxfId="116" priority="73">
      <formula>ISERROR(J141)</formula>
    </cfRule>
  </conditionalFormatting>
  <conditionalFormatting sqref="J141:J142">
    <cfRule type="expression" dxfId="115" priority="72" stopIfTrue="1">
      <formula>#N/A</formula>
    </cfRule>
  </conditionalFormatting>
  <conditionalFormatting sqref="J141:J142">
    <cfRule type="containsErrors" dxfId="114" priority="71">
      <formula>ISERROR(J141)</formula>
    </cfRule>
  </conditionalFormatting>
  <conditionalFormatting sqref="J141:J142">
    <cfRule type="expression" dxfId="113" priority="70" stopIfTrue="1">
      <formula>#N/A</formula>
    </cfRule>
  </conditionalFormatting>
  <conditionalFormatting sqref="J141:J142">
    <cfRule type="containsErrors" dxfId="112" priority="69">
      <formula>ISERROR(J141)</formula>
    </cfRule>
  </conditionalFormatting>
  <conditionalFormatting sqref="K141:K142">
    <cfRule type="expression" dxfId="111" priority="68" stopIfTrue="1">
      <formula>#N/A</formula>
    </cfRule>
  </conditionalFormatting>
  <conditionalFormatting sqref="K141:K142">
    <cfRule type="containsErrors" dxfId="110" priority="67">
      <formula>ISERROR(K141)</formula>
    </cfRule>
  </conditionalFormatting>
  <conditionalFormatting sqref="K141:K142">
    <cfRule type="expression" dxfId="109" priority="66" stopIfTrue="1">
      <formula>#N/A</formula>
    </cfRule>
  </conditionalFormatting>
  <conditionalFormatting sqref="K141:K142">
    <cfRule type="containsErrors" dxfId="108" priority="65">
      <formula>ISERROR(K141)</formula>
    </cfRule>
  </conditionalFormatting>
  <conditionalFormatting sqref="K141:K142">
    <cfRule type="expression" dxfId="107" priority="64" stopIfTrue="1">
      <formula>#N/A</formula>
    </cfRule>
  </conditionalFormatting>
  <conditionalFormatting sqref="K141:K142">
    <cfRule type="containsErrors" dxfId="106" priority="63">
      <formula>ISERROR(K141)</formula>
    </cfRule>
  </conditionalFormatting>
  <conditionalFormatting sqref="K141:K142">
    <cfRule type="expression" dxfId="105" priority="62" stopIfTrue="1">
      <formula>#N/A</formula>
    </cfRule>
  </conditionalFormatting>
  <conditionalFormatting sqref="K141:K142">
    <cfRule type="containsErrors" dxfId="104" priority="61">
      <formula>ISERROR(K141)</formula>
    </cfRule>
  </conditionalFormatting>
  <conditionalFormatting sqref="L141:L142">
    <cfRule type="expression" dxfId="103" priority="60" stopIfTrue="1">
      <formula>#N/A</formula>
    </cfRule>
  </conditionalFormatting>
  <conditionalFormatting sqref="L141:L142">
    <cfRule type="containsErrors" dxfId="102" priority="59">
      <formula>ISERROR(L141)</formula>
    </cfRule>
  </conditionalFormatting>
  <conditionalFormatting sqref="L141:L142">
    <cfRule type="expression" dxfId="101" priority="58" stopIfTrue="1">
      <formula>#N/A</formula>
    </cfRule>
  </conditionalFormatting>
  <conditionalFormatting sqref="L141:L142">
    <cfRule type="containsErrors" dxfId="100" priority="57">
      <formula>ISERROR(L141)</formula>
    </cfRule>
  </conditionalFormatting>
  <conditionalFormatting sqref="L141:L142">
    <cfRule type="expression" dxfId="99" priority="56" stopIfTrue="1">
      <formula>#N/A</formula>
    </cfRule>
  </conditionalFormatting>
  <conditionalFormatting sqref="L141:L142">
    <cfRule type="containsErrors" dxfId="98" priority="55">
      <formula>ISERROR(L141)</formula>
    </cfRule>
  </conditionalFormatting>
  <conditionalFormatting sqref="L141:L142">
    <cfRule type="expression" dxfId="97" priority="54" stopIfTrue="1">
      <formula>#N/A</formula>
    </cfRule>
  </conditionalFormatting>
  <conditionalFormatting sqref="L141:L142">
    <cfRule type="containsErrors" dxfId="96" priority="53">
      <formula>ISERROR(L141)</formula>
    </cfRule>
  </conditionalFormatting>
  <conditionalFormatting sqref="C141:D141">
    <cfRule type="containsErrors" dxfId="95" priority="52">
      <formula>ISERROR(C141)</formula>
    </cfRule>
  </conditionalFormatting>
  <conditionalFormatting sqref="C142:D142">
    <cfRule type="containsErrors" dxfId="94" priority="51">
      <formula>ISERROR(C142)</formula>
    </cfRule>
  </conditionalFormatting>
  <conditionalFormatting sqref="N94">
    <cfRule type="containsErrors" dxfId="49" priority="50">
      <formula>ISERROR(N94)</formula>
    </cfRule>
  </conditionalFormatting>
  <conditionalFormatting sqref="N95">
    <cfRule type="containsErrors" dxfId="48" priority="49">
      <formula>ISERROR(N95)</formula>
    </cfRule>
  </conditionalFormatting>
  <conditionalFormatting sqref="P94">
    <cfRule type="expression" dxfId="47" priority="48" stopIfTrue="1">
      <formula>#N/A</formula>
    </cfRule>
  </conditionalFormatting>
  <conditionalFormatting sqref="P94">
    <cfRule type="containsErrors" dxfId="46" priority="47">
      <formula>ISERROR(P94)</formula>
    </cfRule>
  </conditionalFormatting>
  <conditionalFormatting sqref="P94">
    <cfRule type="containsErrors" dxfId="45" priority="46">
      <formula>ISERROR(P94)</formula>
    </cfRule>
  </conditionalFormatting>
  <conditionalFormatting sqref="P95">
    <cfRule type="expression" dxfId="44" priority="45" stopIfTrue="1">
      <formula>#N/A</formula>
    </cfRule>
  </conditionalFormatting>
  <conditionalFormatting sqref="P95">
    <cfRule type="containsErrors" dxfId="43" priority="44">
      <formula>ISERROR(P95)</formula>
    </cfRule>
  </conditionalFormatting>
  <conditionalFormatting sqref="P95">
    <cfRule type="containsErrors" dxfId="42" priority="43">
      <formula>ISERROR(P95)</formula>
    </cfRule>
  </conditionalFormatting>
  <conditionalFormatting sqref="R94">
    <cfRule type="expression" dxfId="41" priority="42" stopIfTrue="1">
      <formula>#N/A</formula>
    </cfRule>
  </conditionalFormatting>
  <conditionalFormatting sqref="R94">
    <cfRule type="containsErrors" dxfId="40" priority="41">
      <formula>ISERROR(R94)</formula>
    </cfRule>
  </conditionalFormatting>
  <conditionalFormatting sqref="R94">
    <cfRule type="containsErrors" dxfId="39" priority="40">
      <formula>ISERROR(R94)</formula>
    </cfRule>
  </conditionalFormatting>
  <conditionalFormatting sqref="T94">
    <cfRule type="expression" dxfId="38" priority="39" stopIfTrue="1">
      <formula>#N/A</formula>
    </cfRule>
  </conditionalFormatting>
  <conditionalFormatting sqref="T94">
    <cfRule type="containsErrors" dxfId="37" priority="38">
      <formula>ISERROR(T94)</formula>
    </cfRule>
  </conditionalFormatting>
  <conditionalFormatting sqref="T94">
    <cfRule type="containsErrors" dxfId="36" priority="37">
      <formula>ISERROR(T94)</formula>
    </cfRule>
  </conditionalFormatting>
  <conditionalFormatting sqref="R95">
    <cfRule type="expression" dxfId="32" priority="33" stopIfTrue="1">
      <formula>#N/A</formula>
    </cfRule>
  </conditionalFormatting>
  <conditionalFormatting sqref="R95">
    <cfRule type="containsErrors" dxfId="31" priority="32">
      <formula>ISERROR(R95)</formula>
    </cfRule>
  </conditionalFormatting>
  <conditionalFormatting sqref="R95">
    <cfRule type="containsErrors" dxfId="30" priority="31">
      <formula>ISERROR(R95)</formula>
    </cfRule>
  </conditionalFormatting>
  <conditionalFormatting sqref="T95">
    <cfRule type="expression" dxfId="29" priority="30" stopIfTrue="1">
      <formula>#N/A</formula>
    </cfRule>
  </conditionalFormatting>
  <conditionalFormatting sqref="T95">
    <cfRule type="containsErrors" dxfId="28" priority="29">
      <formula>ISERROR(T95)</formula>
    </cfRule>
  </conditionalFormatting>
  <conditionalFormatting sqref="T95">
    <cfRule type="containsErrors" dxfId="27" priority="28">
      <formula>ISERROR(T95)</formula>
    </cfRule>
  </conditionalFormatting>
  <conditionalFormatting sqref="O94">
    <cfRule type="expression" dxfId="23" priority="24" stopIfTrue="1">
      <formula>#N/A</formula>
    </cfRule>
  </conditionalFormatting>
  <conditionalFormatting sqref="O94">
    <cfRule type="containsErrors" dxfId="22" priority="23">
      <formula>ISERROR(O94)</formula>
    </cfRule>
  </conditionalFormatting>
  <conditionalFormatting sqref="O94">
    <cfRule type="containsErrors" dxfId="21" priority="22">
      <formula>ISERROR(O94)</formula>
    </cfRule>
  </conditionalFormatting>
  <conditionalFormatting sqref="O95">
    <cfRule type="expression" dxfId="20" priority="21" stopIfTrue="1">
      <formula>#N/A</formula>
    </cfRule>
  </conditionalFormatting>
  <conditionalFormatting sqref="O95">
    <cfRule type="containsErrors" dxfId="19" priority="20">
      <formula>ISERROR(O95)</formula>
    </cfRule>
  </conditionalFormatting>
  <conditionalFormatting sqref="O95">
    <cfRule type="containsErrors" dxfId="18" priority="19">
      <formula>ISERROR(O95)</formula>
    </cfRule>
  </conditionalFormatting>
  <conditionalFormatting sqref="Q94">
    <cfRule type="expression" dxfId="17" priority="18" stopIfTrue="1">
      <formula>#N/A</formula>
    </cfRule>
  </conditionalFormatting>
  <conditionalFormatting sqref="Q94">
    <cfRule type="containsErrors" dxfId="16" priority="17">
      <formula>ISERROR(Q94)</formula>
    </cfRule>
  </conditionalFormatting>
  <conditionalFormatting sqref="Q94">
    <cfRule type="containsErrors" dxfId="15" priority="16">
      <formula>ISERROR(Q94)</formula>
    </cfRule>
  </conditionalFormatting>
  <conditionalFormatting sqref="Q95">
    <cfRule type="expression" dxfId="14" priority="15" stopIfTrue="1">
      <formula>#N/A</formula>
    </cfRule>
  </conditionalFormatting>
  <conditionalFormatting sqref="Q95">
    <cfRule type="containsErrors" dxfId="13" priority="14">
      <formula>ISERROR(Q95)</formula>
    </cfRule>
  </conditionalFormatting>
  <conditionalFormatting sqref="Q95">
    <cfRule type="containsErrors" dxfId="12" priority="13">
      <formula>ISERROR(Q95)</formula>
    </cfRule>
  </conditionalFormatting>
  <conditionalFormatting sqref="S94">
    <cfRule type="expression" dxfId="11" priority="12" stopIfTrue="1">
      <formula>#N/A</formula>
    </cfRule>
  </conditionalFormatting>
  <conditionalFormatting sqref="S94">
    <cfRule type="containsErrors" dxfId="10" priority="11">
      <formula>ISERROR(S94)</formula>
    </cfRule>
  </conditionalFormatting>
  <conditionalFormatting sqref="S94">
    <cfRule type="containsErrors" dxfId="9" priority="10">
      <formula>ISERROR(S94)</formula>
    </cfRule>
  </conditionalFormatting>
  <conditionalFormatting sqref="S95">
    <cfRule type="expression" dxfId="8" priority="9" stopIfTrue="1">
      <formula>#N/A</formula>
    </cfRule>
  </conditionalFormatting>
  <conditionalFormatting sqref="S95">
    <cfRule type="containsErrors" dxfId="7" priority="8">
      <formula>ISERROR(S95)</formula>
    </cfRule>
  </conditionalFormatting>
  <conditionalFormatting sqref="S95">
    <cfRule type="containsErrors" dxfId="6" priority="7">
      <formula>ISERROR(S95)</formula>
    </cfRule>
  </conditionalFormatting>
  <conditionalFormatting sqref="U94">
    <cfRule type="expression" dxfId="5" priority="6" stopIfTrue="1">
      <formula>#N/A</formula>
    </cfRule>
  </conditionalFormatting>
  <conditionalFormatting sqref="U94">
    <cfRule type="containsErrors" dxfId="4" priority="5">
      <formula>ISERROR(U94)</formula>
    </cfRule>
  </conditionalFormatting>
  <conditionalFormatting sqref="U94">
    <cfRule type="containsErrors" dxfId="3" priority="4">
      <formula>ISERROR(U94)</formula>
    </cfRule>
  </conditionalFormatting>
  <conditionalFormatting sqref="U95">
    <cfRule type="expression" dxfId="2" priority="3" stopIfTrue="1">
      <formula>#N/A</formula>
    </cfRule>
  </conditionalFormatting>
  <conditionalFormatting sqref="U95">
    <cfRule type="containsErrors" dxfId="1" priority="2">
      <formula>ISERROR(U95)</formula>
    </cfRule>
  </conditionalFormatting>
  <conditionalFormatting sqref="U95">
    <cfRule type="containsErrors" dxfId="0" priority="1">
      <formula>ISERROR(U95)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CW328"/>
  <sheetViews>
    <sheetView workbookViewId="0">
      <pane xSplit="12045" ySplit="4590" topLeftCell="CG154" activePane="bottomRight"/>
      <selection activeCell="A464" sqref="A464"/>
      <selection pane="topRight" activeCell="A464" sqref="A464"/>
      <selection pane="bottomLeft" activeCell="A464" sqref="A464"/>
      <selection pane="bottomRight" activeCell="A464" sqref="A464"/>
    </sheetView>
  </sheetViews>
  <sheetFormatPr baseColWidth="10" defaultRowHeight="14.25" x14ac:dyDescent="0.2"/>
  <cols>
    <col min="1" max="1" width="20.59765625" style="7" customWidth="1"/>
    <col min="2" max="55" width="11.19921875" style="7"/>
    <col min="56" max="58" width="12.69921875" style="7" bestFit="1" customWidth="1"/>
    <col min="59" max="69" width="11.19921875" style="7"/>
    <col min="70" max="71" width="11.19921875" style="5"/>
    <col min="72" max="16384" width="11.19921875" style="7"/>
  </cols>
  <sheetData>
    <row r="1" spans="1:101" ht="15" x14ac:dyDescent="0.25">
      <c r="A1" s="44" t="s">
        <v>3733</v>
      </c>
      <c r="B1" s="7" t="s">
        <v>255</v>
      </c>
      <c r="C1" s="7" t="s">
        <v>254</v>
      </c>
      <c r="D1" s="7" t="s">
        <v>247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43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3829</v>
      </c>
      <c r="BW1" s="43" t="s">
        <v>3830</v>
      </c>
      <c r="BX1" s="43" t="s">
        <v>3927</v>
      </c>
      <c r="BY1" s="43" t="s">
        <v>3929</v>
      </c>
      <c r="BZ1" s="43" t="s">
        <v>3930</v>
      </c>
      <c r="CA1" s="43" t="s">
        <v>3931</v>
      </c>
      <c r="CB1" s="43" t="s">
        <v>3932</v>
      </c>
      <c r="CC1" s="43" t="s">
        <v>3937</v>
      </c>
      <c r="CD1" s="43" t="s">
        <v>3938</v>
      </c>
      <c r="CE1" s="43" t="s">
        <v>3939</v>
      </c>
      <c r="CF1" s="196" t="s">
        <v>4009</v>
      </c>
      <c r="CG1" s="196" t="s">
        <v>4010</v>
      </c>
      <c r="CH1" s="196" t="s">
        <v>4011</v>
      </c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</row>
    <row r="2" spans="1:101" ht="15" x14ac:dyDescent="0.25">
      <c r="A2" s="8" t="str">
        <f t="shared" ref="A2:A33" si="0">CONCATENATE(B2,"_",C2,"_",D2)</f>
        <v>EFHg_QU_1</v>
      </c>
      <c r="B2" s="7" t="s">
        <v>253</v>
      </c>
      <c r="C2" s="7" t="s">
        <v>654</v>
      </c>
      <c r="D2" s="7">
        <v>1</v>
      </c>
      <c r="E2" s="23">
        <v>100</v>
      </c>
      <c r="F2" s="9">
        <v>103.30029304817823</v>
      </c>
      <c r="G2" s="9">
        <v>109.25475672248895</v>
      </c>
      <c r="H2" s="9">
        <v>111.8637518463528</v>
      </c>
      <c r="I2" s="9">
        <v>113.90883588176217</v>
      </c>
      <c r="J2" s="9">
        <v>117.3515823816394</v>
      </c>
      <c r="K2" s="9">
        <v>118.14959804693528</v>
      </c>
      <c r="L2" s="9">
        <v>119.68592857777271</v>
      </c>
      <c r="M2" s="9">
        <v>115.51055177804146</v>
      </c>
      <c r="N2" s="9">
        <v>115.15849355698377</v>
      </c>
      <c r="O2" s="9">
        <v>114.64240828167991</v>
      </c>
      <c r="P2" s="9">
        <v>113.79424655529564</v>
      </c>
      <c r="Q2" s="9">
        <v>116.9628191718692</v>
      </c>
      <c r="R2" s="9">
        <v>112.85767358366232</v>
      </c>
      <c r="S2" s="9">
        <v>111.84187287783858</v>
      </c>
      <c r="T2" s="9">
        <v>113.14544390785899</v>
      </c>
      <c r="U2" s="9">
        <v>114.5443812471796</v>
      </c>
      <c r="V2" s="9">
        <v>115.89184246500643</v>
      </c>
      <c r="W2" s="9">
        <v>122.89878169407531</v>
      </c>
      <c r="X2" s="9">
        <v>126.84191022112374</v>
      </c>
      <c r="Y2" s="9">
        <v>135.1563597152238</v>
      </c>
      <c r="Z2" s="9">
        <v>142.92402524704721</v>
      </c>
      <c r="AA2" s="9">
        <v>152.50777681134042</v>
      </c>
      <c r="AB2" s="9">
        <v>155.12098449290738</v>
      </c>
      <c r="AC2" s="9">
        <v>159.34450632368711</v>
      </c>
      <c r="AD2" s="9">
        <v>162.68437563173552</v>
      </c>
      <c r="AE2" s="9">
        <v>169.80139382045343</v>
      </c>
      <c r="AF2" s="9">
        <v>170.38803121648667</v>
      </c>
      <c r="AG2" s="9">
        <v>175.10881910526888</v>
      </c>
      <c r="AH2" s="9">
        <v>176.8815882929305</v>
      </c>
      <c r="AI2" s="9">
        <v>176.39048517912332</v>
      </c>
      <c r="AJ2" s="9">
        <v>177.14474978382788</v>
      </c>
      <c r="AK2" s="9">
        <v>180.54722915125708</v>
      </c>
      <c r="AL2" s="9">
        <v>187.57234213567537</v>
      </c>
      <c r="AM2" s="9">
        <v>193.64342610537031</v>
      </c>
      <c r="AN2" s="9">
        <v>196.15657536519058</v>
      </c>
      <c r="AO2" s="9">
        <v>192.3981494832428</v>
      </c>
      <c r="AP2" s="9">
        <v>189.18696370337221</v>
      </c>
      <c r="AQ2" s="9">
        <v>186.16336292242738</v>
      </c>
      <c r="AR2" s="9">
        <v>185.48012604304697</v>
      </c>
      <c r="AS2" s="9">
        <v>196.45860803255027</v>
      </c>
      <c r="AT2" s="9">
        <v>204.08031290126041</v>
      </c>
      <c r="AU2" s="9">
        <v>210.70415666463069</v>
      </c>
      <c r="AV2" s="9">
        <v>207.69716231241614</v>
      </c>
      <c r="AW2" s="9">
        <v>215.91537920229538</v>
      </c>
      <c r="AX2" s="9">
        <v>219.93774219904716</v>
      </c>
      <c r="AY2" s="9">
        <v>226.06378507108795</v>
      </c>
      <c r="AZ2" s="9">
        <v>228.31269691838691</v>
      </c>
      <c r="BA2" s="9">
        <v>229.61254585977611</v>
      </c>
      <c r="BB2" s="9">
        <v>233.90084742875246</v>
      </c>
      <c r="BC2" s="9">
        <v>249.08091648926299</v>
      </c>
      <c r="BD2" s="9">
        <v>239.21356341302692</v>
      </c>
      <c r="BE2" s="9">
        <v>250.31280494330176</v>
      </c>
      <c r="BF2" s="9">
        <v>248.98471181849686</v>
      </c>
      <c r="BG2" s="9">
        <v>253.84076084049951</v>
      </c>
      <c r="BH2" s="9">
        <v>254.47563081968067</v>
      </c>
      <c r="BI2" s="9">
        <v>249.1368309728216</v>
      </c>
      <c r="BJ2" s="9">
        <v>239.87731685929617</v>
      </c>
      <c r="BK2" s="9">
        <v>229.58942972850477</v>
      </c>
      <c r="BL2" s="9">
        <v>237.39272335271511</v>
      </c>
      <c r="BM2" s="21">
        <v>233.47757671356834</v>
      </c>
      <c r="BN2" s="21">
        <v>236.27657069527493</v>
      </c>
      <c r="BO2" s="21">
        <v>234.87553399628806</v>
      </c>
      <c r="BP2" s="21">
        <v>233.58708806264724</v>
      </c>
      <c r="BQ2" s="21">
        <v>233.47096881826741</v>
      </c>
      <c r="BR2" s="21">
        <v>232.76536571485437</v>
      </c>
      <c r="BS2" s="21">
        <v>218.82921369844888</v>
      </c>
      <c r="BT2" s="21">
        <v>218.1013309658039</v>
      </c>
      <c r="BU2" s="21">
        <v>211.89829492963241</v>
      </c>
      <c r="BV2" s="21">
        <v>215.69434078623547</v>
      </c>
      <c r="BW2" s="21">
        <v>224.00849681033233</v>
      </c>
      <c r="BX2" s="21">
        <v>218.52824162907956</v>
      </c>
      <c r="BY2" s="21">
        <v>216.99415741343518</v>
      </c>
      <c r="BZ2" s="21">
        <v>200.96470197737003</v>
      </c>
      <c r="CA2" s="21">
        <v>206.3756712681645</v>
      </c>
      <c r="CB2" s="21">
        <v>212.21297810308801</v>
      </c>
      <c r="CC2" s="21">
        <v>218.52801719067719</v>
      </c>
      <c r="CD2" s="21">
        <v>219.68140074372945</v>
      </c>
      <c r="CE2" s="21">
        <v>213.88207244251524</v>
      </c>
      <c r="CF2" s="197">
        <v>219.44814023523401</v>
      </c>
      <c r="CG2" s="197">
        <v>227.04286623313376</v>
      </c>
      <c r="CH2" s="197">
        <v>221.48159152387262</v>
      </c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W2" s="44"/>
    </row>
    <row r="3" spans="1:101" x14ac:dyDescent="0.2">
      <c r="A3" s="8" t="str">
        <f t="shared" si="0"/>
        <v>EFHg_QU_2</v>
      </c>
      <c r="B3" s="7" t="s">
        <v>253</v>
      </c>
      <c r="C3" s="7" t="s">
        <v>654</v>
      </c>
      <c r="D3" s="7">
        <v>2</v>
      </c>
      <c r="E3" s="23">
        <v>100</v>
      </c>
      <c r="F3" s="9">
        <v>102.05069506090049</v>
      </c>
      <c r="G3" s="9">
        <v>106.6897383755356</v>
      </c>
      <c r="H3" s="9">
        <v>110.06630649378994</v>
      </c>
      <c r="I3" s="9">
        <v>112.88899701802748</v>
      </c>
      <c r="J3" s="9">
        <v>111.94671400892346</v>
      </c>
      <c r="K3" s="9">
        <v>113.29577476566273</v>
      </c>
      <c r="L3" s="9">
        <v>111.81587098055064</v>
      </c>
      <c r="M3" s="9">
        <v>108.84903380119646</v>
      </c>
      <c r="N3" s="9">
        <v>105.25951346080859</v>
      </c>
      <c r="O3" s="9">
        <v>105.35376682705137</v>
      </c>
      <c r="P3" s="9">
        <v>104.0298017138699</v>
      </c>
      <c r="Q3" s="9">
        <v>104.07544243785179</v>
      </c>
      <c r="R3" s="9">
        <v>104.38152209686164</v>
      </c>
      <c r="S3" s="9">
        <v>104.14296122391475</v>
      </c>
      <c r="T3" s="9">
        <v>101.98390617664541</v>
      </c>
      <c r="U3" s="9">
        <v>104.06118448861746</v>
      </c>
      <c r="V3" s="9">
        <v>106.39297252230718</v>
      </c>
      <c r="W3" s="9">
        <v>109.61757783744747</v>
      </c>
      <c r="X3" s="9">
        <v>113.87133250095221</v>
      </c>
      <c r="Y3" s="9">
        <v>117.06657718952222</v>
      </c>
      <c r="Z3" s="9">
        <v>123.83045051966779</v>
      </c>
      <c r="AA3" s="9">
        <v>129.67230342794844</v>
      </c>
      <c r="AB3" s="9">
        <v>132.06324733070443</v>
      </c>
      <c r="AC3" s="9">
        <v>135.57787109454415</v>
      </c>
      <c r="AD3" s="9">
        <v>136.95102716577011</v>
      </c>
      <c r="AE3" s="9">
        <v>138.73245113572267</v>
      </c>
      <c r="AF3" s="9">
        <v>142.56894155037494</v>
      </c>
      <c r="AG3" s="9">
        <v>142.41276425122348</v>
      </c>
      <c r="AH3" s="9">
        <v>140.75047909068036</v>
      </c>
      <c r="AI3" s="9">
        <v>136.03901613150703</v>
      </c>
      <c r="AJ3" s="9">
        <v>134.04231426047127</v>
      </c>
      <c r="AK3" s="9">
        <v>135.97576761114911</v>
      </c>
      <c r="AL3" s="9">
        <v>138.17208394452771</v>
      </c>
      <c r="AM3" s="9">
        <v>138.11892634744649</v>
      </c>
      <c r="AN3" s="9">
        <v>138.92384873747838</v>
      </c>
      <c r="AO3" s="9">
        <v>138.82069459787158</v>
      </c>
      <c r="AP3" s="9">
        <v>135.58446382972667</v>
      </c>
      <c r="AQ3" s="9">
        <v>132.68711446847351</v>
      </c>
      <c r="AR3" s="9">
        <v>127.93666425017045</v>
      </c>
      <c r="AS3" s="9">
        <v>135.08968276444847</v>
      </c>
      <c r="AT3" s="9">
        <v>140.3785932638161</v>
      </c>
      <c r="AU3" s="9">
        <v>144.19383247693332</v>
      </c>
      <c r="AV3" s="9">
        <v>136.90544194499003</v>
      </c>
      <c r="AW3" s="9">
        <v>147.70520642381905</v>
      </c>
      <c r="AX3" s="9">
        <v>148.58841873527933</v>
      </c>
      <c r="AY3" s="9">
        <v>151.57356857154895</v>
      </c>
      <c r="AZ3" s="9">
        <v>152.649309287824</v>
      </c>
      <c r="BA3" s="9">
        <v>156.15726369378373</v>
      </c>
      <c r="BB3" s="9">
        <v>158.67744453639392</v>
      </c>
      <c r="BC3" s="9">
        <v>166.24057577365193</v>
      </c>
      <c r="BD3" s="9">
        <v>160.84812302302046</v>
      </c>
      <c r="BE3" s="9">
        <v>165.63047329119723</v>
      </c>
      <c r="BF3" s="9">
        <v>164.0303744779971</v>
      </c>
      <c r="BG3" s="9">
        <v>168.90158851370848</v>
      </c>
      <c r="BH3" s="9">
        <v>175.45485640995693</v>
      </c>
      <c r="BI3" s="9">
        <v>169.16104819271115</v>
      </c>
      <c r="BJ3" s="9">
        <v>170.63555308446968</v>
      </c>
      <c r="BK3" s="9">
        <v>160.48190783270118</v>
      </c>
      <c r="BL3" s="9">
        <v>166.76988689922328</v>
      </c>
      <c r="BM3" s="21">
        <v>168.02696017507606</v>
      </c>
      <c r="BN3" s="21">
        <v>167.9835616045132</v>
      </c>
      <c r="BO3" s="21">
        <v>164.25386185247405</v>
      </c>
      <c r="BP3" s="21">
        <v>167.1767312004051</v>
      </c>
      <c r="BQ3" s="21">
        <v>167.76482857283105</v>
      </c>
      <c r="BR3" s="21">
        <v>166.47134090063889</v>
      </c>
      <c r="BS3" s="21">
        <v>160.21221630600286</v>
      </c>
      <c r="BT3" s="21">
        <v>160.27552841323919</v>
      </c>
      <c r="BU3" s="21">
        <v>156.20993304680778</v>
      </c>
      <c r="BV3" s="21">
        <v>161.46754835874532</v>
      </c>
      <c r="BW3" s="21">
        <v>164.0793887673689</v>
      </c>
      <c r="BX3" s="21">
        <v>155.61170581142764</v>
      </c>
      <c r="BY3" s="21">
        <v>152.22742547599753</v>
      </c>
      <c r="BZ3" s="21">
        <v>141.34812630218553</v>
      </c>
      <c r="CA3" s="21">
        <v>145.09313932467833</v>
      </c>
      <c r="CB3" s="21">
        <v>151.3236060868654</v>
      </c>
      <c r="CC3" s="21">
        <v>158.76713313748633</v>
      </c>
      <c r="CD3" s="21">
        <v>157.144855072078</v>
      </c>
      <c r="CE3" s="21">
        <v>152.51729219991481</v>
      </c>
      <c r="CF3" s="197">
        <v>151.95995597927987</v>
      </c>
      <c r="CG3" s="197">
        <v>157.65411625766916</v>
      </c>
      <c r="CH3" s="197">
        <v>154.40214396054023</v>
      </c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</row>
    <row r="4" spans="1:101" x14ac:dyDescent="0.2">
      <c r="A4" s="8" t="str">
        <f t="shared" si="0"/>
        <v>EFHg_QU_3</v>
      </c>
      <c r="B4" s="7" t="s">
        <v>253</v>
      </c>
      <c r="C4" s="7" t="s">
        <v>654</v>
      </c>
      <c r="D4" s="7">
        <v>3</v>
      </c>
      <c r="E4" s="23">
        <v>100</v>
      </c>
      <c r="F4" s="9">
        <v>101.53590043747442</v>
      </c>
      <c r="G4" s="9">
        <v>104.85661241290055</v>
      </c>
      <c r="H4" s="9">
        <v>106.17773993320623</v>
      </c>
      <c r="I4" s="9">
        <v>110.23702830887811</v>
      </c>
      <c r="J4" s="9">
        <v>109.15802161719141</v>
      </c>
      <c r="K4" s="9">
        <v>110.30669420438819</v>
      </c>
      <c r="L4" s="9">
        <v>109.58712201837726</v>
      </c>
      <c r="M4" s="9">
        <v>107.96382313047475</v>
      </c>
      <c r="N4" s="9">
        <v>104.86874604276584</v>
      </c>
      <c r="O4" s="9">
        <v>104.88099144536156</v>
      </c>
      <c r="P4" s="9">
        <v>103.01937648951487</v>
      </c>
      <c r="Q4" s="9">
        <v>103.28438065340283</v>
      </c>
      <c r="R4" s="9">
        <v>103.74245636941382</v>
      </c>
      <c r="S4" s="9">
        <v>102.3101723545853</v>
      </c>
      <c r="T4" s="9">
        <v>101.66387339131563</v>
      </c>
      <c r="U4" s="9">
        <v>102.22754612732984</v>
      </c>
      <c r="V4" s="9">
        <v>104.89887427048956</v>
      </c>
      <c r="W4" s="9">
        <v>106.74692497404104</v>
      </c>
      <c r="X4" s="9">
        <v>109.69170391698935</v>
      </c>
      <c r="Y4" s="9">
        <v>114.14156226263643</v>
      </c>
      <c r="Z4" s="9">
        <v>119.59390260472831</v>
      </c>
      <c r="AA4" s="9">
        <v>123.62632838473229</v>
      </c>
      <c r="AB4" s="9">
        <v>124.83376936674082</v>
      </c>
      <c r="AC4" s="9">
        <v>128.59046961258611</v>
      </c>
      <c r="AD4" s="9">
        <v>129.30333037039489</v>
      </c>
      <c r="AE4" s="9">
        <v>130.98636216451195</v>
      </c>
      <c r="AF4" s="9">
        <v>131.32511355584086</v>
      </c>
      <c r="AG4" s="9">
        <v>134.66103841149064</v>
      </c>
      <c r="AH4" s="9">
        <v>134.4482794387614</v>
      </c>
      <c r="AI4" s="9">
        <v>131.41154927530266</v>
      </c>
      <c r="AJ4" s="9">
        <v>130.5305466944196</v>
      </c>
      <c r="AK4" s="9">
        <v>130.64455237893296</v>
      </c>
      <c r="AL4" s="9">
        <v>131.89311327333803</v>
      </c>
      <c r="AM4" s="9">
        <v>132.81747671665684</v>
      </c>
      <c r="AN4" s="9">
        <v>134.37883755011498</v>
      </c>
      <c r="AO4" s="9">
        <v>135.43620300227303</v>
      </c>
      <c r="AP4" s="9">
        <v>133.30867968696677</v>
      </c>
      <c r="AQ4" s="9">
        <v>131.95777011292543</v>
      </c>
      <c r="AR4" s="9">
        <v>131.00229196012802</v>
      </c>
      <c r="AS4" s="9">
        <v>135.95837522999878</v>
      </c>
      <c r="AT4" s="9">
        <v>141.0299470423281</v>
      </c>
      <c r="AU4" s="9">
        <v>144.35859296205368</v>
      </c>
      <c r="AV4" s="9">
        <v>139.48624567265554</v>
      </c>
      <c r="AW4" s="9">
        <v>145.58141386539921</v>
      </c>
      <c r="AX4" s="9">
        <v>144.3163935008443</v>
      </c>
      <c r="AY4" s="9">
        <v>145.48254698257639</v>
      </c>
      <c r="AZ4" s="9">
        <v>147.86176300639301</v>
      </c>
      <c r="BA4" s="9">
        <v>149.19720728196125</v>
      </c>
      <c r="BB4" s="9">
        <v>152.41602732463798</v>
      </c>
      <c r="BC4" s="9">
        <v>161.27381643872729</v>
      </c>
      <c r="BD4" s="9">
        <v>157.44282456275343</v>
      </c>
      <c r="BE4" s="9">
        <v>165.70853651683234</v>
      </c>
      <c r="BF4" s="9">
        <v>162.55546504209352</v>
      </c>
      <c r="BG4" s="9">
        <v>168.20411247767271</v>
      </c>
      <c r="BH4" s="9">
        <v>172.65483667972086</v>
      </c>
      <c r="BI4" s="9">
        <v>166.17417108923249</v>
      </c>
      <c r="BJ4" s="9">
        <v>166.29897393958259</v>
      </c>
      <c r="BK4" s="9">
        <v>159.05697861870752</v>
      </c>
      <c r="BL4" s="9">
        <v>166.6143309386371</v>
      </c>
      <c r="BM4" s="21">
        <v>163.05743035988232</v>
      </c>
      <c r="BN4" s="21">
        <v>166.41684723276552</v>
      </c>
      <c r="BO4" s="21">
        <v>163.9438610152898</v>
      </c>
      <c r="BP4" s="21">
        <v>165.78583181816674</v>
      </c>
      <c r="BQ4" s="21">
        <v>166.82167021426471</v>
      </c>
      <c r="BR4" s="21">
        <v>170.85782181193306</v>
      </c>
      <c r="BS4" s="21">
        <v>164.5426419595963</v>
      </c>
      <c r="BT4" s="21">
        <v>163.57407616871569</v>
      </c>
      <c r="BU4" s="21">
        <v>157.99968570658399</v>
      </c>
      <c r="BV4" s="21">
        <v>160.93666418105656</v>
      </c>
      <c r="BW4" s="21">
        <v>167.21791646146505</v>
      </c>
      <c r="BX4" s="21">
        <v>161.77810284286849</v>
      </c>
      <c r="BY4" s="21">
        <v>162.65862749334877</v>
      </c>
      <c r="BZ4" s="21">
        <v>152.37541657700976</v>
      </c>
      <c r="CA4" s="21">
        <v>157.25490602362541</v>
      </c>
      <c r="CB4" s="21">
        <v>161.2186234408029</v>
      </c>
      <c r="CC4" s="21">
        <v>166.88970754005229</v>
      </c>
      <c r="CD4" s="21">
        <v>165.77358828557956</v>
      </c>
      <c r="CE4" s="21">
        <v>161.0944537958616</v>
      </c>
      <c r="CF4" s="197">
        <v>163.46366748090463</v>
      </c>
      <c r="CG4" s="197">
        <v>169.11281469467562</v>
      </c>
      <c r="CH4" s="197">
        <v>167.74526106453405</v>
      </c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</row>
    <row r="5" spans="1:101" x14ac:dyDescent="0.2">
      <c r="A5" s="8" t="str">
        <f t="shared" si="0"/>
        <v>EFHg_QU_4</v>
      </c>
      <c r="B5" s="7" t="s">
        <v>253</v>
      </c>
      <c r="C5" s="7" t="s">
        <v>654</v>
      </c>
      <c r="D5" s="7">
        <v>4</v>
      </c>
      <c r="E5" s="23">
        <v>100</v>
      </c>
      <c r="F5" s="9">
        <v>101.01252267754062</v>
      </c>
      <c r="G5" s="9">
        <v>104.06703551047029</v>
      </c>
      <c r="H5" s="9">
        <v>105.27245243349761</v>
      </c>
      <c r="I5" s="9">
        <v>108.90633559395084</v>
      </c>
      <c r="J5" s="9">
        <v>108.10385098539616</v>
      </c>
      <c r="K5" s="9">
        <v>109.95720854769324</v>
      </c>
      <c r="L5" s="9">
        <v>109.88950554305251</v>
      </c>
      <c r="M5" s="9">
        <v>107.58482297201328</v>
      </c>
      <c r="N5" s="9">
        <v>104.53130803566893</v>
      </c>
      <c r="O5" s="9">
        <v>104.35984937743585</v>
      </c>
      <c r="P5" s="9">
        <v>102.63103904442666</v>
      </c>
      <c r="Q5" s="9">
        <v>102.82865468417866</v>
      </c>
      <c r="R5" s="9">
        <v>104.05784071100123</v>
      </c>
      <c r="S5" s="9">
        <v>104.01270654820883</v>
      </c>
      <c r="T5" s="9">
        <v>101.90066736084577</v>
      </c>
      <c r="U5" s="9">
        <v>104.57249898864748</v>
      </c>
      <c r="V5" s="9">
        <v>104.43761045224682</v>
      </c>
      <c r="W5" s="9">
        <v>107.65771054289857</v>
      </c>
      <c r="X5" s="9">
        <v>108.22063923289802</v>
      </c>
      <c r="Y5" s="9">
        <v>113.80881661429862</v>
      </c>
      <c r="Z5" s="9">
        <v>119.11113291551962</v>
      </c>
      <c r="AA5" s="9">
        <v>125.33818339923823</v>
      </c>
      <c r="AB5" s="9">
        <v>127.32176130321851</v>
      </c>
      <c r="AC5" s="9">
        <v>132.23716536692726</v>
      </c>
      <c r="AD5" s="9">
        <v>131.74237343281951</v>
      </c>
      <c r="AE5" s="9">
        <v>132.85307978834024</v>
      </c>
      <c r="AF5" s="9">
        <v>133.74133324292669</v>
      </c>
      <c r="AG5" s="9">
        <v>138.98733240742146</v>
      </c>
      <c r="AH5" s="9">
        <v>139.98150395527452</v>
      </c>
      <c r="AI5" s="9">
        <v>135.29524605068539</v>
      </c>
      <c r="AJ5" s="9">
        <v>134.80912265603018</v>
      </c>
      <c r="AK5" s="9">
        <v>136.54191488202778</v>
      </c>
      <c r="AL5" s="9">
        <v>135.74681804210852</v>
      </c>
      <c r="AM5" s="9">
        <v>136.40368075825202</v>
      </c>
      <c r="AN5" s="9">
        <v>137.71932054739028</v>
      </c>
      <c r="AO5" s="9">
        <v>135.15821520500816</v>
      </c>
      <c r="AP5" s="9">
        <v>134.91632230120371</v>
      </c>
      <c r="AQ5" s="9">
        <v>132.61940738812794</v>
      </c>
      <c r="AR5" s="9">
        <v>131.18650191132127</v>
      </c>
      <c r="AS5" s="9">
        <v>138.6237477256783</v>
      </c>
      <c r="AT5" s="9">
        <v>143.3455088912205</v>
      </c>
      <c r="AU5" s="9">
        <v>144.51932852367963</v>
      </c>
      <c r="AV5" s="9">
        <v>139.66262840128235</v>
      </c>
      <c r="AW5" s="9">
        <v>146.03211143397445</v>
      </c>
      <c r="AX5" s="9">
        <v>145.45835626357018</v>
      </c>
      <c r="AY5" s="9">
        <v>147.37083526367664</v>
      </c>
      <c r="AZ5" s="9">
        <v>147.93578560630283</v>
      </c>
      <c r="BA5" s="9">
        <v>148.97576475597671</v>
      </c>
      <c r="BB5" s="9">
        <v>154.34717340173984</v>
      </c>
      <c r="BC5" s="9">
        <v>161.94808406543305</v>
      </c>
      <c r="BD5" s="9">
        <v>158.05453830339945</v>
      </c>
      <c r="BE5" s="9">
        <v>162.89443034990666</v>
      </c>
      <c r="BF5" s="9">
        <v>156.93373335286105</v>
      </c>
      <c r="BG5" s="9">
        <v>163.53247740009715</v>
      </c>
      <c r="BH5" s="9">
        <v>164.52034798364429</v>
      </c>
      <c r="BI5" s="9">
        <v>159.69314891920698</v>
      </c>
      <c r="BJ5" s="9">
        <v>161.24177298098829</v>
      </c>
      <c r="BK5" s="9">
        <v>155.85257786060603</v>
      </c>
      <c r="BL5" s="9">
        <v>163.54553069010151</v>
      </c>
      <c r="BM5" s="21">
        <v>161.06474849954733</v>
      </c>
      <c r="BN5" s="21">
        <v>162.64467200021838</v>
      </c>
      <c r="BO5" s="21">
        <v>161.83622534725413</v>
      </c>
      <c r="BP5" s="21">
        <v>160.81981714709531</v>
      </c>
      <c r="BQ5" s="21">
        <v>159.72893543706402</v>
      </c>
      <c r="BR5" s="21">
        <v>163.55411708470268</v>
      </c>
      <c r="BS5" s="21">
        <v>156.70455107367187</v>
      </c>
      <c r="BT5" s="21">
        <v>159.78197640177004</v>
      </c>
      <c r="BU5" s="21">
        <v>153.35521937816293</v>
      </c>
      <c r="BV5" s="21">
        <v>156.18852697144345</v>
      </c>
      <c r="BW5" s="21">
        <v>160.72710434085536</v>
      </c>
      <c r="BX5" s="21">
        <v>155.94164111751806</v>
      </c>
      <c r="BY5" s="21">
        <v>157.02909966693159</v>
      </c>
      <c r="BZ5" s="21">
        <v>148.64101554076098</v>
      </c>
      <c r="CA5" s="21">
        <v>152.99704305861897</v>
      </c>
      <c r="CB5" s="21">
        <v>157.27814148891994</v>
      </c>
      <c r="CC5" s="21">
        <v>160.05027597737441</v>
      </c>
      <c r="CD5" s="21">
        <v>161.24678390268093</v>
      </c>
      <c r="CE5" s="21">
        <v>160.44670036656856</v>
      </c>
      <c r="CF5" s="197">
        <v>163.21210936814376</v>
      </c>
      <c r="CG5" s="197">
        <v>166.10816737346605</v>
      </c>
      <c r="CH5" s="197">
        <v>163.80580056574624</v>
      </c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</row>
    <row r="6" spans="1:101" x14ac:dyDescent="0.2">
      <c r="A6" s="8" t="str">
        <f t="shared" si="0"/>
        <v>EFHg_QU_5</v>
      </c>
      <c r="B6" s="7" t="s">
        <v>253</v>
      </c>
      <c r="C6" s="7" t="s">
        <v>654</v>
      </c>
      <c r="D6" s="7">
        <v>5</v>
      </c>
      <c r="E6" s="23">
        <v>100</v>
      </c>
      <c r="F6" s="9">
        <v>101.18938676921874</v>
      </c>
      <c r="G6" s="9">
        <v>104.24230677548823</v>
      </c>
      <c r="H6" s="9">
        <v>106.1464657510498</v>
      </c>
      <c r="I6" s="9">
        <v>110.76692073313146</v>
      </c>
      <c r="J6" s="9">
        <v>110.38561806876955</v>
      </c>
      <c r="K6" s="9">
        <v>112.00720025387247</v>
      </c>
      <c r="L6" s="9">
        <v>111.59096608858215</v>
      </c>
      <c r="M6" s="9">
        <v>110.33500123240844</v>
      </c>
      <c r="N6" s="9">
        <v>107.0002702294115</v>
      </c>
      <c r="O6" s="9">
        <v>106.96001005036764</v>
      </c>
      <c r="P6" s="9">
        <v>105.12406600236774</v>
      </c>
      <c r="Q6" s="9">
        <v>106.71710011746688</v>
      </c>
      <c r="R6" s="9">
        <v>106.77203665056791</v>
      </c>
      <c r="S6" s="9">
        <v>106.51431414596217</v>
      </c>
      <c r="T6" s="9">
        <v>104.43082381540512</v>
      </c>
      <c r="U6" s="9">
        <v>105.89757912421061</v>
      </c>
      <c r="V6" s="9">
        <v>106.52319972732246</v>
      </c>
      <c r="W6" s="9">
        <v>110.01304411902674</v>
      </c>
      <c r="X6" s="9">
        <v>112.42315333316175</v>
      </c>
      <c r="Y6" s="9">
        <v>117.49784552317581</v>
      </c>
      <c r="Z6" s="9">
        <v>124.34762847879126</v>
      </c>
      <c r="AA6" s="9">
        <v>128.74427370134705</v>
      </c>
      <c r="AB6" s="9">
        <v>130.56672302064547</v>
      </c>
      <c r="AC6" s="9">
        <v>136.16419202294415</v>
      </c>
      <c r="AD6" s="9">
        <v>137.24779571883943</v>
      </c>
      <c r="AE6" s="9">
        <v>137.88607038603175</v>
      </c>
      <c r="AF6" s="9">
        <v>139.81752138126546</v>
      </c>
      <c r="AG6" s="9">
        <v>144.77023219188416</v>
      </c>
      <c r="AH6" s="9">
        <v>146.43691330040986</v>
      </c>
      <c r="AI6" s="9">
        <v>143.47454781045542</v>
      </c>
      <c r="AJ6" s="9">
        <v>144.49537619368078</v>
      </c>
      <c r="AK6" s="9">
        <v>146.019053462405</v>
      </c>
      <c r="AL6" s="9">
        <v>148.13521300279245</v>
      </c>
      <c r="AM6" s="9">
        <v>149.56615270655897</v>
      </c>
      <c r="AN6" s="9">
        <v>149.20061565819645</v>
      </c>
      <c r="AO6" s="9">
        <v>148.29302532910424</v>
      </c>
      <c r="AP6" s="9">
        <v>145.86142095593476</v>
      </c>
      <c r="AQ6" s="9">
        <v>145.31649199296731</v>
      </c>
      <c r="AR6" s="9">
        <v>143.74675468049671</v>
      </c>
      <c r="AS6" s="9">
        <v>151.13390213251949</v>
      </c>
      <c r="AT6" s="9">
        <v>159.57729665348867</v>
      </c>
      <c r="AU6" s="9">
        <v>165.19615024165248</v>
      </c>
      <c r="AV6" s="9">
        <v>157.56701359165922</v>
      </c>
      <c r="AW6" s="9">
        <v>164.05391428555069</v>
      </c>
      <c r="AX6" s="9">
        <v>163.50742102681255</v>
      </c>
      <c r="AY6" s="9">
        <v>166.03977636522745</v>
      </c>
      <c r="AZ6" s="9">
        <v>168.85797130111519</v>
      </c>
      <c r="BA6" s="9">
        <v>170.84332784322845</v>
      </c>
      <c r="BB6" s="9">
        <v>173.20962653559374</v>
      </c>
      <c r="BC6" s="9">
        <v>183.31729611580326</v>
      </c>
      <c r="BD6" s="9">
        <v>180.06969097097061</v>
      </c>
      <c r="BE6" s="9">
        <v>190.01575962873892</v>
      </c>
      <c r="BF6" s="9">
        <v>186.05663638331254</v>
      </c>
      <c r="BG6" s="9">
        <v>190.07647704204703</v>
      </c>
      <c r="BH6" s="9">
        <v>194.06822031183108</v>
      </c>
      <c r="BI6" s="9">
        <v>188.33605755769963</v>
      </c>
      <c r="BJ6" s="9">
        <v>189.87259025339119</v>
      </c>
      <c r="BK6" s="9">
        <v>180.67157553698041</v>
      </c>
      <c r="BL6" s="9">
        <v>186.83520701054698</v>
      </c>
      <c r="BM6" s="21">
        <v>185.84350010985384</v>
      </c>
      <c r="BN6" s="21">
        <v>189.45600143984632</v>
      </c>
      <c r="BO6" s="21">
        <v>186.41936112796796</v>
      </c>
      <c r="BP6" s="21">
        <v>186.35523582223882</v>
      </c>
      <c r="BQ6" s="21">
        <v>188.45522877126669</v>
      </c>
      <c r="BR6" s="21">
        <v>190.79223653080865</v>
      </c>
      <c r="BS6" s="21">
        <v>183.49401402649161</v>
      </c>
      <c r="BT6" s="21">
        <v>188.71690822985022</v>
      </c>
      <c r="BU6" s="21">
        <v>181.18848967268178</v>
      </c>
      <c r="BV6" s="21">
        <v>182.80342517084821</v>
      </c>
      <c r="BW6" s="21">
        <v>189.32891321916696</v>
      </c>
      <c r="BX6" s="21">
        <v>184.30657115949171</v>
      </c>
      <c r="BY6" s="21">
        <v>184.95091321373192</v>
      </c>
      <c r="BZ6" s="21">
        <v>173.76511459870895</v>
      </c>
      <c r="CA6" s="21">
        <v>180.21811373144939</v>
      </c>
      <c r="CB6" s="21">
        <v>186.29029385735916</v>
      </c>
      <c r="CC6" s="21">
        <v>190.69118791587334</v>
      </c>
      <c r="CD6" s="21">
        <v>190.6048164603678</v>
      </c>
      <c r="CE6" s="21">
        <v>186.78162583023007</v>
      </c>
      <c r="CF6" s="197">
        <v>190.05996166481501</v>
      </c>
      <c r="CG6" s="197">
        <v>197.81303744980866</v>
      </c>
      <c r="CH6" s="197">
        <v>197.40160894214759</v>
      </c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</row>
    <row r="7" spans="1:101" x14ac:dyDescent="0.2">
      <c r="A7" s="8" t="str">
        <f t="shared" si="0"/>
        <v>EFHg_QU_6</v>
      </c>
      <c r="B7" s="7" t="s">
        <v>253</v>
      </c>
      <c r="C7" s="7" t="s">
        <v>654</v>
      </c>
      <c r="D7" s="7">
        <v>6</v>
      </c>
      <c r="E7" s="23">
        <v>100</v>
      </c>
      <c r="F7" s="9">
        <v>101.80482242176502</v>
      </c>
      <c r="G7" s="9">
        <v>105.00001389965905</v>
      </c>
      <c r="H7" s="9">
        <v>106.38465450726076</v>
      </c>
      <c r="I7" s="9">
        <v>109.6554722525964</v>
      </c>
      <c r="J7" s="9">
        <v>108.05768426223716</v>
      </c>
      <c r="K7" s="9">
        <v>109.16738525789241</v>
      </c>
      <c r="L7" s="9">
        <v>108.8639800746076</v>
      </c>
      <c r="M7" s="9">
        <v>106.02056601177412</v>
      </c>
      <c r="N7" s="9">
        <v>102.63534551034714</v>
      </c>
      <c r="O7" s="9">
        <v>102.22918148691849</v>
      </c>
      <c r="P7" s="9">
        <v>100.55046609793727</v>
      </c>
      <c r="Q7" s="9">
        <v>101.05010357372555</v>
      </c>
      <c r="R7" s="9">
        <v>100.93891272765198</v>
      </c>
      <c r="S7" s="9">
        <v>100.56868035340287</v>
      </c>
      <c r="T7" s="9">
        <v>98.621933130356027</v>
      </c>
      <c r="U7" s="9">
        <v>99.855403978115348</v>
      </c>
      <c r="V7" s="9">
        <v>101.38698960412407</v>
      </c>
      <c r="W7" s="9">
        <v>102.65077673150289</v>
      </c>
      <c r="X7" s="9">
        <v>105.38646268099585</v>
      </c>
      <c r="Y7" s="9">
        <v>108.93454921552417</v>
      </c>
      <c r="Z7" s="9">
        <v>114.99412142519991</v>
      </c>
      <c r="AA7" s="9">
        <v>118.57772169120113</v>
      </c>
      <c r="AB7" s="9">
        <v>121.19133651380905</v>
      </c>
      <c r="AC7" s="9">
        <v>123.67657788139958</v>
      </c>
      <c r="AD7" s="9">
        <v>124.75672113040429</v>
      </c>
      <c r="AE7" s="9">
        <v>128.12355105364966</v>
      </c>
      <c r="AF7" s="9">
        <v>128.90566363978638</v>
      </c>
      <c r="AG7" s="9">
        <v>132.91638427971469</v>
      </c>
      <c r="AH7" s="9">
        <v>131.29116363418319</v>
      </c>
      <c r="AI7" s="9">
        <v>129.80280646282358</v>
      </c>
      <c r="AJ7" s="9">
        <v>128.30520052621364</v>
      </c>
      <c r="AK7" s="9">
        <v>127.8834178529423</v>
      </c>
      <c r="AL7" s="9">
        <v>128.40658350986155</v>
      </c>
      <c r="AM7" s="9">
        <v>128.24025264769722</v>
      </c>
      <c r="AN7" s="9">
        <v>128.05577825710145</v>
      </c>
      <c r="AO7" s="9">
        <v>127.65509024989738</v>
      </c>
      <c r="AP7" s="9">
        <v>127.10486903331952</v>
      </c>
      <c r="AQ7" s="9">
        <v>124.8541079212431</v>
      </c>
      <c r="AR7" s="9">
        <v>124.3299683377108</v>
      </c>
      <c r="AS7" s="9">
        <v>129.36426365326901</v>
      </c>
      <c r="AT7" s="9">
        <v>134.14455639364931</v>
      </c>
      <c r="AU7" s="9">
        <v>136.16113607451709</v>
      </c>
      <c r="AV7" s="9">
        <v>132.06384041980169</v>
      </c>
      <c r="AW7" s="9">
        <v>137.08244392018813</v>
      </c>
      <c r="AX7" s="9">
        <v>139.03079617307424</v>
      </c>
      <c r="AY7" s="9">
        <v>138.85906558614238</v>
      </c>
      <c r="AZ7" s="9">
        <v>139.83166868648155</v>
      </c>
      <c r="BA7" s="9">
        <v>143.90480586831046</v>
      </c>
      <c r="BB7" s="9">
        <v>146.47042344387827</v>
      </c>
      <c r="BC7" s="9">
        <v>154.10601177952816</v>
      </c>
      <c r="BD7" s="9">
        <v>151.08864715619833</v>
      </c>
      <c r="BE7" s="9">
        <v>157.92866077802577</v>
      </c>
      <c r="BF7" s="9">
        <v>154.44411496955581</v>
      </c>
      <c r="BG7" s="9">
        <v>161.69371485091975</v>
      </c>
      <c r="BH7" s="9">
        <v>165.73818064449441</v>
      </c>
      <c r="BI7" s="9">
        <v>161.6287074093444</v>
      </c>
      <c r="BJ7" s="9">
        <v>164.77333162184166</v>
      </c>
      <c r="BK7" s="9">
        <v>157.37489073136717</v>
      </c>
      <c r="BL7" s="9">
        <v>165.76741546461767</v>
      </c>
      <c r="BM7" s="21">
        <v>164.71866284630133</v>
      </c>
      <c r="BN7" s="21">
        <v>167.11091534000462</v>
      </c>
      <c r="BO7" s="21">
        <v>162.68736831146103</v>
      </c>
      <c r="BP7" s="21">
        <v>164.59394390188754</v>
      </c>
      <c r="BQ7" s="21">
        <v>167.86339998221499</v>
      </c>
      <c r="BR7" s="21">
        <v>170.56407151213853</v>
      </c>
      <c r="BS7" s="21">
        <v>164.82769715599898</v>
      </c>
      <c r="BT7" s="21">
        <v>165.50404369982684</v>
      </c>
      <c r="BU7" s="21">
        <v>161.36770806232644</v>
      </c>
      <c r="BV7" s="21">
        <v>165.76964761525792</v>
      </c>
      <c r="BW7" s="21">
        <v>172.67936068902569</v>
      </c>
      <c r="BX7" s="21">
        <v>167.60131000440055</v>
      </c>
      <c r="BY7" s="21">
        <v>167.01158026195745</v>
      </c>
      <c r="BZ7" s="21">
        <v>154.65796348178878</v>
      </c>
      <c r="CA7" s="21">
        <v>158.22131514019276</v>
      </c>
      <c r="CB7" s="21">
        <v>164.14437396788526</v>
      </c>
      <c r="CC7" s="21">
        <v>169.51779630709768</v>
      </c>
      <c r="CD7" s="21">
        <v>169.65104467150141</v>
      </c>
      <c r="CE7" s="21">
        <v>165.98334540754666</v>
      </c>
      <c r="CF7" s="197">
        <v>168.4190197904656</v>
      </c>
      <c r="CG7" s="197">
        <v>173.76079733408054</v>
      </c>
      <c r="CH7" s="197">
        <v>171.34799005100098</v>
      </c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</row>
    <row r="8" spans="1:101" x14ac:dyDescent="0.2">
      <c r="A8" s="8" t="str">
        <f t="shared" si="0"/>
        <v>EFHg_QU_7</v>
      </c>
      <c r="B8" s="7" t="s">
        <v>253</v>
      </c>
      <c r="C8" s="7" t="s">
        <v>654</v>
      </c>
      <c r="D8" s="7">
        <v>7</v>
      </c>
      <c r="E8" s="23">
        <v>100</v>
      </c>
      <c r="F8" s="9">
        <v>100.58712473787443</v>
      </c>
      <c r="G8" s="9">
        <v>103.28465203154042</v>
      </c>
      <c r="H8" s="9">
        <v>102.83110562440348</v>
      </c>
      <c r="I8" s="9">
        <v>106.66788236836089</v>
      </c>
      <c r="J8" s="9">
        <v>105.16941161455389</v>
      </c>
      <c r="K8" s="9">
        <v>106.63294251945821</v>
      </c>
      <c r="L8" s="9">
        <v>107.02998046994846</v>
      </c>
      <c r="M8" s="9">
        <v>107.34078981349458</v>
      </c>
      <c r="N8" s="9">
        <v>104.39850504833268</v>
      </c>
      <c r="O8" s="9">
        <v>103.20429699356673</v>
      </c>
      <c r="P8" s="9">
        <v>101.15201221458867</v>
      </c>
      <c r="Q8" s="9">
        <v>102.69705011065989</v>
      </c>
      <c r="R8" s="9">
        <v>103.48104697657668</v>
      </c>
      <c r="S8" s="9">
        <v>103.18371723431883</v>
      </c>
      <c r="T8" s="9">
        <v>102.2514303141526</v>
      </c>
      <c r="U8" s="9">
        <v>103.2292393763274</v>
      </c>
      <c r="V8" s="9">
        <v>105.69996982847125</v>
      </c>
      <c r="W8" s="9">
        <v>107.68770964230465</v>
      </c>
      <c r="X8" s="9">
        <v>109.95606122712034</v>
      </c>
      <c r="Y8" s="9">
        <v>114.94899058780415</v>
      </c>
      <c r="Z8" s="9">
        <v>120.68631113436076</v>
      </c>
      <c r="AA8" s="9">
        <v>125.67115113808075</v>
      </c>
      <c r="AB8" s="9">
        <v>128.73856733658647</v>
      </c>
      <c r="AC8" s="9">
        <v>134.93241738421636</v>
      </c>
      <c r="AD8" s="9">
        <v>137.63307047591721</v>
      </c>
      <c r="AE8" s="9">
        <v>139.93596646909882</v>
      </c>
      <c r="AF8" s="9">
        <v>140.50545304237011</v>
      </c>
      <c r="AG8" s="9">
        <v>143.50650639071023</v>
      </c>
      <c r="AH8" s="9">
        <v>144.95367116236801</v>
      </c>
      <c r="AI8" s="9">
        <v>142.13059385900709</v>
      </c>
      <c r="AJ8" s="9">
        <v>141.81312485890462</v>
      </c>
      <c r="AK8" s="9">
        <v>144.49913047610693</v>
      </c>
      <c r="AL8" s="9">
        <v>145.06668175991433</v>
      </c>
      <c r="AM8" s="9">
        <v>145.71963388275339</v>
      </c>
      <c r="AN8" s="9">
        <v>143.93725828186626</v>
      </c>
      <c r="AO8" s="9">
        <v>143.3073353364347</v>
      </c>
      <c r="AP8" s="9">
        <v>140.90131379386347</v>
      </c>
      <c r="AQ8" s="9">
        <v>138.88026644762181</v>
      </c>
      <c r="AR8" s="9">
        <v>138.2215123662742</v>
      </c>
      <c r="AS8" s="9">
        <v>145.33959304122158</v>
      </c>
      <c r="AT8" s="9">
        <v>153.4958712434576</v>
      </c>
      <c r="AU8" s="9">
        <v>158.4614424854247</v>
      </c>
      <c r="AV8" s="9">
        <v>153.96368624221557</v>
      </c>
      <c r="AW8" s="9">
        <v>161.30198117372595</v>
      </c>
      <c r="AX8" s="9">
        <v>161.80182751478017</v>
      </c>
      <c r="AY8" s="9">
        <v>160.86560950511156</v>
      </c>
      <c r="AZ8" s="9">
        <v>163.69410024190643</v>
      </c>
      <c r="BA8" s="9">
        <v>164.27693775043645</v>
      </c>
      <c r="BB8" s="9">
        <v>166.79613810448518</v>
      </c>
      <c r="BC8" s="9">
        <v>175.49371200472049</v>
      </c>
      <c r="BD8" s="9">
        <v>169.55618824930139</v>
      </c>
      <c r="BE8" s="9">
        <v>178.04867941536423</v>
      </c>
      <c r="BF8" s="9">
        <v>176.00689987775522</v>
      </c>
      <c r="BG8" s="9">
        <v>180.80794117932027</v>
      </c>
      <c r="BH8" s="9">
        <v>185.08828486623867</v>
      </c>
      <c r="BI8" s="9">
        <v>178.39226686216674</v>
      </c>
      <c r="BJ8" s="9">
        <v>183.91488966525392</v>
      </c>
      <c r="BK8" s="9">
        <v>173.06862631185766</v>
      </c>
      <c r="BL8" s="9">
        <v>182.30827797736944</v>
      </c>
      <c r="BM8" s="21">
        <v>178.14893852682425</v>
      </c>
      <c r="BN8" s="21">
        <v>179.07290605595276</v>
      </c>
      <c r="BO8" s="21">
        <v>176.03576182977204</v>
      </c>
      <c r="BP8" s="21">
        <v>178.83450224075469</v>
      </c>
      <c r="BQ8" s="21">
        <v>183.85620627252013</v>
      </c>
      <c r="BR8" s="21">
        <v>184.57347574831618</v>
      </c>
      <c r="BS8" s="21">
        <v>175.63532854594396</v>
      </c>
      <c r="BT8" s="21">
        <v>174.62125039830624</v>
      </c>
      <c r="BU8" s="21">
        <v>168.84999360367544</v>
      </c>
      <c r="BV8" s="21">
        <v>168.91368272706714</v>
      </c>
      <c r="BW8" s="21">
        <v>173.50849896348356</v>
      </c>
      <c r="BX8" s="21">
        <v>168.14166196582124</v>
      </c>
      <c r="BY8" s="21">
        <v>166.38113140951094</v>
      </c>
      <c r="BZ8" s="21">
        <v>155.14927248483497</v>
      </c>
      <c r="CA8" s="21">
        <v>155.98471101734168</v>
      </c>
      <c r="CB8" s="21">
        <v>162.79871156141829</v>
      </c>
      <c r="CC8" s="21">
        <v>167.72590947849901</v>
      </c>
      <c r="CD8" s="21">
        <v>167.15931193257794</v>
      </c>
      <c r="CE8" s="21">
        <v>164.49812952072739</v>
      </c>
      <c r="CF8" s="197">
        <v>166.82021689783136</v>
      </c>
      <c r="CG8" s="197">
        <v>174.41081990996426</v>
      </c>
      <c r="CH8" s="197">
        <v>171.2654729130162</v>
      </c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</row>
    <row r="9" spans="1:101" x14ac:dyDescent="0.2">
      <c r="A9" s="8" t="str">
        <f t="shared" si="0"/>
        <v>EFHg_QU_8</v>
      </c>
      <c r="B9" s="7" t="s">
        <v>253</v>
      </c>
      <c r="C9" s="7" t="s">
        <v>654</v>
      </c>
      <c r="D9" s="7">
        <v>8</v>
      </c>
      <c r="E9" s="23">
        <v>100</v>
      </c>
      <c r="F9" s="9">
        <v>98.84903551233694</v>
      </c>
      <c r="G9" s="9">
        <v>99.268468980223886</v>
      </c>
      <c r="H9" s="9">
        <v>98.186911387374892</v>
      </c>
      <c r="I9" s="9">
        <v>100.89675983496598</v>
      </c>
      <c r="J9" s="9">
        <v>100.3805445125661</v>
      </c>
      <c r="K9" s="9">
        <v>102.50047751679077</v>
      </c>
      <c r="L9" s="9">
        <v>103.20491839524158</v>
      </c>
      <c r="M9" s="9">
        <v>102.75150431623356</v>
      </c>
      <c r="N9" s="9">
        <v>100.06705921498191</v>
      </c>
      <c r="O9" s="9">
        <v>97.301780899778933</v>
      </c>
      <c r="P9" s="9">
        <v>97.886320474277909</v>
      </c>
      <c r="Q9" s="9">
        <v>99.395616393084964</v>
      </c>
      <c r="R9" s="9">
        <v>98.852501026967914</v>
      </c>
      <c r="S9" s="9">
        <v>103.28084209146499</v>
      </c>
      <c r="T9" s="9">
        <v>94.927677441897117</v>
      </c>
      <c r="U9" s="9">
        <v>100.11445044219028</v>
      </c>
      <c r="V9" s="9">
        <v>101.26671538606737</v>
      </c>
      <c r="W9" s="9">
        <v>104.14875849644476</v>
      </c>
      <c r="X9" s="9">
        <v>106.88494687839977</v>
      </c>
      <c r="Y9" s="9">
        <v>109.2990053206411</v>
      </c>
      <c r="Z9" s="9">
        <v>115.91397393138688</v>
      </c>
      <c r="AA9" s="9">
        <v>119.61722121880258</v>
      </c>
      <c r="AB9" s="9">
        <v>122.47329067632113</v>
      </c>
      <c r="AC9" s="9">
        <v>124.95073824073999</v>
      </c>
      <c r="AD9" s="9">
        <v>128.29321163910851</v>
      </c>
      <c r="AE9" s="9">
        <v>129.43354002679584</v>
      </c>
      <c r="AF9" s="9">
        <v>132.4374240083043</v>
      </c>
      <c r="AG9" s="9">
        <v>132.97693637195451</v>
      </c>
      <c r="AH9" s="9">
        <v>135.04949977110022</v>
      </c>
      <c r="AI9" s="9">
        <v>132.91649119182986</v>
      </c>
      <c r="AJ9" s="9">
        <v>132.16828154517285</v>
      </c>
      <c r="AK9" s="9">
        <v>134.56297918742135</v>
      </c>
      <c r="AL9" s="9">
        <v>135.68735908079154</v>
      </c>
      <c r="AM9" s="9">
        <v>136.19320190608764</v>
      </c>
      <c r="AN9" s="9">
        <v>137.4092072336588</v>
      </c>
      <c r="AO9" s="9">
        <v>136.84979478864804</v>
      </c>
      <c r="AP9" s="9">
        <v>133.73901794560879</v>
      </c>
      <c r="AQ9" s="9">
        <v>134.20868795682898</v>
      </c>
      <c r="AR9" s="9">
        <v>134.48127152987658</v>
      </c>
      <c r="AS9" s="9">
        <v>137.19921716745583</v>
      </c>
      <c r="AT9" s="9">
        <v>145.50167592675012</v>
      </c>
      <c r="AU9" s="9">
        <v>151.10881120552136</v>
      </c>
      <c r="AV9" s="9">
        <v>150.25345165515839</v>
      </c>
      <c r="AW9" s="9">
        <v>154.9109025405414</v>
      </c>
      <c r="AX9" s="9">
        <v>153.82808251887499</v>
      </c>
      <c r="AY9" s="9">
        <v>151.63085236512407</v>
      </c>
      <c r="AZ9" s="9">
        <v>152.20827349721117</v>
      </c>
      <c r="BA9" s="9">
        <v>152.87316188534791</v>
      </c>
      <c r="BB9" s="9">
        <v>156.54919810428137</v>
      </c>
      <c r="BC9" s="9">
        <v>168.75092432775151</v>
      </c>
      <c r="BD9" s="9">
        <v>163.6746751747776</v>
      </c>
      <c r="BE9" s="9">
        <v>179.22889144948917</v>
      </c>
      <c r="BF9" s="9">
        <v>175.39907571646671</v>
      </c>
      <c r="BG9" s="9">
        <v>178.77542901838262</v>
      </c>
      <c r="BH9" s="9">
        <v>179.47862008177879</v>
      </c>
      <c r="BI9" s="9">
        <v>169.23212181951305</v>
      </c>
      <c r="BJ9" s="9">
        <v>172.86599318912192</v>
      </c>
      <c r="BK9" s="9">
        <v>164.99232408297829</v>
      </c>
      <c r="BL9" s="9">
        <v>170.4909438563509</v>
      </c>
      <c r="BM9" s="21">
        <v>172.71424210441745</v>
      </c>
      <c r="BN9" s="21">
        <v>176.11330590986623</v>
      </c>
      <c r="BO9" s="21">
        <v>169.70231950444702</v>
      </c>
      <c r="BP9" s="21">
        <v>170.89906475451423</v>
      </c>
      <c r="BQ9" s="21">
        <v>172.79674916053267</v>
      </c>
      <c r="BR9" s="21">
        <v>172.47948350946726</v>
      </c>
      <c r="BS9" s="21">
        <v>163.45156923077855</v>
      </c>
      <c r="BT9" s="21">
        <v>166.29240580246301</v>
      </c>
      <c r="BU9" s="21">
        <v>158.94551036407788</v>
      </c>
      <c r="BV9" s="21">
        <v>163.2900939021375</v>
      </c>
      <c r="BW9" s="21">
        <v>172.16532751204471</v>
      </c>
      <c r="BX9" s="21">
        <v>164.52287796619444</v>
      </c>
      <c r="BY9" s="21">
        <v>167.09202694665771</v>
      </c>
      <c r="BZ9" s="21">
        <v>150.26939180721061</v>
      </c>
      <c r="CA9" s="21">
        <v>156.9869215162592</v>
      </c>
      <c r="CB9" s="21">
        <v>160.86297378835997</v>
      </c>
      <c r="CC9" s="21">
        <v>166.9308686035296</v>
      </c>
      <c r="CD9" s="21">
        <v>161.92589484696879</v>
      </c>
      <c r="CE9" s="21">
        <v>156.68575371692941</v>
      </c>
      <c r="CF9" s="197">
        <v>157.04061142229472</v>
      </c>
      <c r="CG9" s="197">
        <v>158.39139033197262</v>
      </c>
      <c r="CH9" s="197">
        <v>154.02223791755699</v>
      </c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</row>
    <row r="10" spans="1:101" x14ac:dyDescent="0.2">
      <c r="A10" s="8" t="str">
        <f t="shared" si="0"/>
        <v>EFHt_QU_1</v>
      </c>
      <c r="B10" s="7" t="s">
        <v>3660</v>
      </c>
      <c r="C10" s="7" t="s">
        <v>654</v>
      </c>
      <c r="D10" s="7">
        <v>1</v>
      </c>
      <c r="E10" s="23">
        <v>100</v>
      </c>
      <c r="F10" s="9">
        <v>101.66927964763826</v>
      </c>
      <c r="G10" s="9">
        <v>106.13116693017935</v>
      </c>
      <c r="H10" s="9">
        <v>107.30811467309798</v>
      </c>
      <c r="I10" s="9">
        <v>108.62516202408577</v>
      </c>
      <c r="J10" s="9">
        <v>111.55478828023139</v>
      </c>
      <c r="K10" s="9">
        <v>112.29827786891553</v>
      </c>
      <c r="L10" s="9">
        <v>114.20601606939363</v>
      </c>
      <c r="M10" s="9">
        <v>110.85320007307557</v>
      </c>
      <c r="N10" s="9">
        <v>110.97117213918528</v>
      </c>
      <c r="O10" s="9">
        <v>111.26967563942112</v>
      </c>
      <c r="P10" s="9">
        <v>111.16979249757499</v>
      </c>
      <c r="Q10" s="9">
        <v>115.00717489048434</v>
      </c>
      <c r="R10" s="9">
        <v>111.83301937199779</v>
      </c>
      <c r="S10" s="9">
        <v>111.95318326998458</v>
      </c>
      <c r="T10" s="9">
        <v>113.609645367952</v>
      </c>
      <c r="U10" s="9">
        <v>113.93234543548927</v>
      </c>
      <c r="V10" s="9">
        <v>114.41865381503267</v>
      </c>
      <c r="W10" s="9">
        <v>120.65319853617295</v>
      </c>
      <c r="X10" s="9">
        <v>123.28278170780152</v>
      </c>
      <c r="Y10" s="9">
        <v>129.08780556226574</v>
      </c>
      <c r="Z10" s="9">
        <v>133.91647798157803</v>
      </c>
      <c r="AA10" s="9">
        <v>141.3121965683136</v>
      </c>
      <c r="AB10" s="9">
        <v>143.05024349588379</v>
      </c>
      <c r="AC10" s="9">
        <v>145.66434605106244</v>
      </c>
      <c r="AD10" s="9">
        <v>148.20074571541628</v>
      </c>
      <c r="AE10" s="9">
        <v>154.88699331625148</v>
      </c>
      <c r="AF10" s="9">
        <v>155.31044643373232</v>
      </c>
      <c r="AG10" s="9">
        <v>159.73009778726333</v>
      </c>
      <c r="AH10" s="9">
        <v>161.8795344023809</v>
      </c>
      <c r="AI10" s="9">
        <v>163.05575132363677</v>
      </c>
      <c r="AJ10" s="9">
        <v>164.22247798850677</v>
      </c>
      <c r="AK10" s="9">
        <v>167.9846545999431</v>
      </c>
      <c r="AL10" s="9">
        <v>173.55693094313222</v>
      </c>
      <c r="AM10" s="9">
        <v>179.26455953228449</v>
      </c>
      <c r="AN10" s="9">
        <v>182.69975750433449</v>
      </c>
      <c r="AO10" s="9">
        <v>180.77869649166669</v>
      </c>
      <c r="AP10" s="9">
        <v>179.59742676112953</v>
      </c>
      <c r="AQ10" s="9">
        <v>176.8413861068338</v>
      </c>
      <c r="AR10" s="9">
        <v>178.18622077621237</v>
      </c>
      <c r="AS10" s="9">
        <v>187.17306869229412</v>
      </c>
      <c r="AT10" s="9">
        <v>194.15884728610197</v>
      </c>
      <c r="AU10" s="9">
        <v>202.26789845931208</v>
      </c>
      <c r="AV10" s="9">
        <v>201.69312503891729</v>
      </c>
      <c r="AW10" s="9">
        <v>208.27273376715237</v>
      </c>
      <c r="AX10" s="9">
        <v>211.66239619564919</v>
      </c>
      <c r="AY10" s="9">
        <v>214.84427263622629</v>
      </c>
      <c r="AZ10" s="9">
        <v>215.97326036263942</v>
      </c>
      <c r="BA10" s="9">
        <v>217.79005144606504</v>
      </c>
      <c r="BB10" s="9">
        <v>221.74184307195358</v>
      </c>
      <c r="BC10" s="9">
        <v>230.77351401198399</v>
      </c>
      <c r="BD10" s="9">
        <v>224.11265305785219</v>
      </c>
      <c r="BE10" s="9">
        <v>236.15505200796099</v>
      </c>
      <c r="BF10" s="9">
        <v>236.77548116709426</v>
      </c>
      <c r="BG10" s="9">
        <v>237.42144135881006</v>
      </c>
      <c r="BH10" s="9">
        <v>238.54983961743082</v>
      </c>
      <c r="BI10" s="9">
        <v>239.27796764262851</v>
      </c>
      <c r="BJ10" s="9">
        <v>232.37712014384334</v>
      </c>
      <c r="BK10" s="9">
        <v>226.56528106850377</v>
      </c>
      <c r="BL10" s="9">
        <v>229.30436670410214</v>
      </c>
      <c r="BM10" s="21">
        <v>226.60003113127743</v>
      </c>
      <c r="BN10" s="21">
        <v>230.00446995648386</v>
      </c>
      <c r="BO10" s="21">
        <v>232.0899454726999</v>
      </c>
      <c r="BP10" s="21">
        <v>228.0816155543001</v>
      </c>
      <c r="BQ10" s="21">
        <v>227.91946450349752</v>
      </c>
      <c r="BR10" s="21">
        <v>227.40807982282604</v>
      </c>
      <c r="BS10" s="21">
        <v>215.30432164963909</v>
      </c>
      <c r="BT10" s="21">
        <v>215.66434312656941</v>
      </c>
      <c r="BU10" s="21">
        <v>208.4856677597727</v>
      </c>
      <c r="BV10" s="21">
        <v>212.00666877343318</v>
      </c>
      <c r="BW10" s="21">
        <v>218.12432910156971</v>
      </c>
      <c r="BX10" s="21">
        <v>215.01684985558776</v>
      </c>
      <c r="BY10" s="21">
        <v>216.92380572090374</v>
      </c>
      <c r="BZ10" s="21">
        <v>208.75704999732866</v>
      </c>
      <c r="CA10" s="21">
        <v>214.01147303391065</v>
      </c>
      <c r="CB10" s="21">
        <v>218.04846496071809</v>
      </c>
      <c r="CC10" s="21">
        <v>222.08837911036471</v>
      </c>
      <c r="CD10" s="21">
        <v>224.65766306320666</v>
      </c>
      <c r="CE10" s="21">
        <v>220.10007669954271</v>
      </c>
      <c r="CF10" s="197">
        <v>224.69031203073956</v>
      </c>
      <c r="CG10" s="197">
        <v>231.02291445662894</v>
      </c>
      <c r="CH10" s="197">
        <v>229.67869283662083</v>
      </c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</row>
    <row r="11" spans="1:101" x14ac:dyDescent="0.2">
      <c r="A11" s="8" t="str">
        <f t="shared" si="0"/>
        <v>EFHt_QU_2</v>
      </c>
      <c r="B11" s="7" t="s">
        <v>3660</v>
      </c>
      <c r="C11" s="7" t="s">
        <v>654</v>
      </c>
      <c r="D11" s="7">
        <v>2</v>
      </c>
      <c r="E11" s="23">
        <v>100</v>
      </c>
      <c r="F11" s="9">
        <v>100.36278268954521</v>
      </c>
      <c r="G11" s="9">
        <v>103.49941666185336</v>
      </c>
      <c r="H11" s="9">
        <v>105.42061213690559</v>
      </c>
      <c r="I11" s="9">
        <v>107.51045005973607</v>
      </c>
      <c r="J11" s="9">
        <v>106.35116638698845</v>
      </c>
      <c r="K11" s="9">
        <v>107.64936518643378</v>
      </c>
      <c r="L11" s="9">
        <v>106.63766786826511</v>
      </c>
      <c r="M11" s="9">
        <v>104.42819968998998</v>
      </c>
      <c r="N11" s="9">
        <v>101.39164547052087</v>
      </c>
      <c r="O11" s="9">
        <v>102.22151728266337</v>
      </c>
      <c r="P11" s="9">
        <v>101.53972403832574</v>
      </c>
      <c r="Q11" s="9">
        <v>102.41005034949968</v>
      </c>
      <c r="R11" s="9">
        <v>103.3399259390817</v>
      </c>
      <c r="S11" s="9">
        <v>104.15308372652972</v>
      </c>
      <c r="T11" s="9">
        <v>102.40905445299401</v>
      </c>
      <c r="U11" s="9">
        <v>103.58173127854214</v>
      </c>
      <c r="V11" s="9">
        <v>105.1173334870499</v>
      </c>
      <c r="W11" s="9">
        <v>107.73746531496298</v>
      </c>
      <c r="X11" s="9">
        <v>110.79883617662914</v>
      </c>
      <c r="Y11" s="9">
        <v>112.01419661230771</v>
      </c>
      <c r="Z11" s="9">
        <v>116.28030355702059</v>
      </c>
      <c r="AA11" s="9">
        <v>120.41392306769163</v>
      </c>
      <c r="AB11" s="9">
        <v>122.03786361663624</v>
      </c>
      <c r="AC11" s="9">
        <v>124.21174155573466</v>
      </c>
      <c r="AD11" s="9">
        <v>125.04262322952187</v>
      </c>
      <c r="AE11" s="9">
        <v>126.80168709480472</v>
      </c>
      <c r="AF11" s="9">
        <v>130.11455869439553</v>
      </c>
      <c r="AG11" s="9">
        <v>130.08046739289463</v>
      </c>
      <c r="AH11" s="9">
        <v>129.0057500360964</v>
      </c>
      <c r="AI11" s="9">
        <v>125.96677026911507</v>
      </c>
      <c r="AJ11" s="9">
        <v>124.5620219341955</v>
      </c>
      <c r="AK11" s="9">
        <v>126.87213175714021</v>
      </c>
      <c r="AL11" s="9">
        <v>128.21588067051081</v>
      </c>
      <c r="AM11" s="9">
        <v>128.2496788009756</v>
      </c>
      <c r="AN11" s="9">
        <v>129.76649176443689</v>
      </c>
      <c r="AO11" s="9">
        <v>130.79457753648794</v>
      </c>
      <c r="AP11" s="9">
        <v>128.96264139743957</v>
      </c>
      <c r="AQ11" s="9">
        <v>126.28640047720552</v>
      </c>
      <c r="AR11" s="9">
        <v>123.21881983457349</v>
      </c>
      <c r="AS11" s="9">
        <v>128.99024834556957</v>
      </c>
      <c r="AT11" s="9">
        <v>133.81318205577091</v>
      </c>
      <c r="AU11" s="9">
        <v>138.94537663172008</v>
      </c>
      <c r="AV11" s="9">
        <v>133.37200874456022</v>
      </c>
      <c r="AW11" s="9">
        <v>142.94713596333384</v>
      </c>
      <c r="AX11" s="9">
        <v>143.37171507881928</v>
      </c>
      <c r="AY11" s="9">
        <v>144.40624449640057</v>
      </c>
      <c r="AZ11" s="9">
        <v>144.7491128338786</v>
      </c>
      <c r="BA11" s="9">
        <v>148.43642396581458</v>
      </c>
      <c r="BB11" s="9">
        <v>150.76983464200629</v>
      </c>
      <c r="BC11" s="9">
        <v>154.41387873616151</v>
      </c>
      <c r="BD11" s="9">
        <v>151.03080382986366</v>
      </c>
      <c r="BE11" s="9">
        <v>156.66822461838848</v>
      </c>
      <c r="BF11" s="9">
        <v>156.3835226158682</v>
      </c>
      <c r="BG11" s="9">
        <v>158.39945023994574</v>
      </c>
      <c r="BH11" s="9">
        <v>164.95820720219021</v>
      </c>
      <c r="BI11" s="9">
        <v>162.93355885958394</v>
      </c>
      <c r="BJ11" s="9">
        <v>165.78400993866865</v>
      </c>
      <c r="BK11" s="9">
        <v>158.86535900798447</v>
      </c>
      <c r="BL11" s="9">
        <v>161.64567368907558</v>
      </c>
      <c r="BM11" s="21">
        <v>163.47718148739648</v>
      </c>
      <c r="BN11" s="21">
        <v>163.98562470826803</v>
      </c>
      <c r="BO11" s="21">
        <v>162.91667470372883</v>
      </c>
      <c r="BP11" s="21">
        <v>163.83428137544382</v>
      </c>
      <c r="BQ11" s="21">
        <v>164.37750086244154</v>
      </c>
      <c r="BR11" s="21">
        <v>163.23378058178599</v>
      </c>
      <c r="BS11" s="21">
        <v>158.03005057101623</v>
      </c>
      <c r="BT11" s="21">
        <v>158.78019795936541</v>
      </c>
      <c r="BU11" s="21">
        <v>154.08024926286026</v>
      </c>
      <c r="BV11" s="21">
        <v>159.08034353346696</v>
      </c>
      <c r="BW11" s="21">
        <v>160.20508841854522</v>
      </c>
      <c r="BX11" s="21">
        <v>153.50569206695809</v>
      </c>
      <c r="BY11" s="21">
        <v>152.61398298525617</v>
      </c>
      <c r="BZ11" s="21">
        <v>147.19562989319954</v>
      </c>
      <c r="CA11" s="21">
        <v>150.83091501412218</v>
      </c>
      <c r="CB11" s="21">
        <v>155.86383662182706</v>
      </c>
      <c r="CC11" s="21">
        <v>161.77620027552888</v>
      </c>
      <c r="CD11" s="21">
        <v>161.09944436458801</v>
      </c>
      <c r="CE11" s="21">
        <v>157.40431093558266</v>
      </c>
      <c r="CF11" s="197">
        <v>155.98643327854549</v>
      </c>
      <c r="CG11" s="197">
        <v>160.83148184929362</v>
      </c>
      <c r="CH11" s="197">
        <v>160.48387439857413</v>
      </c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</row>
    <row r="12" spans="1:101" x14ac:dyDescent="0.2">
      <c r="A12" s="8" t="str">
        <f t="shared" si="0"/>
        <v>EFHt_QU_3</v>
      </c>
      <c r="B12" s="7" t="s">
        <v>3660</v>
      </c>
      <c r="C12" s="7" t="s">
        <v>654</v>
      </c>
      <c r="D12" s="7">
        <v>3</v>
      </c>
      <c r="E12" s="23">
        <v>100</v>
      </c>
      <c r="F12" s="9">
        <v>99.889858842363807</v>
      </c>
      <c r="G12" s="9">
        <v>101.75194168385444</v>
      </c>
      <c r="H12" s="9">
        <v>101.71193215186474</v>
      </c>
      <c r="I12" s="9">
        <v>104.96603276206051</v>
      </c>
      <c r="J12" s="9">
        <v>103.66147509277894</v>
      </c>
      <c r="K12" s="9">
        <v>104.74352681066873</v>
      </c>
      <c r="L12" s="9">
        <v>104.45496275852504</v>
      </c>
      <c r="M12" s="9">
        <v>103.54633904601762</v>
      </c>
      <c r="N12" s="9">
        <v>101.00357995418486</v>
      </c>
      <c r="O12" s="9">
        <v>101.76947695715739</v>
      </c>
      <c r="P12" s="9">
        <v>100.58491538214891</v>
      </c>
      <c r="Q12" s="9">
        <v>101.65243005492985</v>
      </c>
      <c r="R12" s="9">
        <v>102.72968728942149</v>
      </c>
      <c r="S12" s="9">
        <v>102.31635792997275</v>
      </c>
      <c r="T12" s="9">
        <v>102.1000383757259</v>
      </c>
      <c r="U12" s="9">
        <v>101.68603802931915</v>
      </c>
      <c r="V12" s="9">
        <v>103.54501218831335</v>
      </c>
      <c r="W12" s="9">
        <v>104.7737639714627</v>
      </c>
      <c r="X12" s="9">
        <v>106.55671757067169</v>
      </c>
      <c r="Y12" s="9">
        <v>108.95228223994231</v>
      </c>
      <c r="Z12" s="9">
        <v>111.95185774434506</v>
      </c>
      <c r="AA12" s="9">
        <v>114.40023632548584</v>
      </c>
      <c r="AB12" s="9">
        <v>114.94387366468604</v>
      </c>
      <c r="AC12" s="9">
        <v>117.34480546946035</v>
      </c>
      <c r="AD12" s="9">
        <v>117.58627258013188</v>
      </c>
      <c r="AE12" s="9">
        <v>119.24526450731238</v>
      </c>
      <c r="AF12" s="9">
        <v>119.41854749290457</v>
      </c>
      <c r="AG12" s="9">
        <v>122.49989846943041</v>
      </c>
      <c r="AH12" s="9">
        <v>122.7396795037061</v>
      </c>
      <c r="AI12" s="9">
        <v>121.22886683941543</v>
      </c>
      <c r="AJ12" s="9">
        <v>120.84121643050167</v>
      </c>
      <c r="AK12" s="9">
        <v>121.41494642263085</v>
      </c>
      <c r="AL12" s="9">
        <v>121.88211311064751</v>
      </c>
      <c r="AM12" s="9">
        <v>122.81788792014179</v>
      </c>
      <c r="AN12" s="9">
        <v>124.9883142620393</v>
      </c>
      <c r="AO12" s="9">
        <v>127.12888361161781</v>
      </c>
      <c r="AP12" s="9">
        <v>126.33405581369823</v>
      </c>
      <c r="AQ12" s="9">
        <v>125.12443767578816</v>
      </c>
      <c r="AR12" s="9">
        <v>125.7157290948187</v>
      </c>
      <c r="AS12" s="9">
        <v>129.38118429204951</v>
      </c>
      <c r="AT12" s="9">
        <v>133.96596170326433</v>
      </c>
      <c r="AU12" s="9">
        <v>138.41849053059522</v>
      </c>
      <c r="AV12" s="9">
        <v>135.31100347622163</v>
      </c>
      <c r="AW12" s="9">
        <v>140.2854711003985</v>
      </c>
      <c r="AX12" s="9">
        <v>138.68325831558329</v>
      </c>
      <c r="AY12" s="9">
        <v>138.07443831818205</v>
      </c>
      <c r="AZ12" s="9">
        <v>139.69171334274694</v>
      </c>
      <c r="BA12" s="9">
        <v>141.27048070262089</v>
      </c>
      <c r="BB12" s="9">
        <v>144.27148325282428</v>
      </c>
      <c r="BC12" s="9">
        <v>149.07866980907329</v>
      </c>
      <c r="BD12" s="9">
        <v>147.28556115454609</v>
      </c>
      <c r="BE12" s="9">
        <v>156.15264643340637</v>
      </c>
      <c r="BF12" s="9">
        <v>154.45849592802489</v>
      </c>
      <c r="BG12" s="9">
        <v>157.1220607361623</v>
      </c>
      <c r="BH12" s="9">
        <v>161.62174682147952</v>
      </c>
      <c r="BI12" s="9">
        <v>159.45643545770787</v>
      </c>
      <c r="BJ12" s="9">
        <v>160.91797088381813</v>
      </c>
      <c r="BK12" s="9">
        <v>156.89145208998158</v>
      </c>
      <c r="BL12" s="9">
        <v>160.86763452022998</v>
      </c>
      <c r="BM12" s="21">
        <v>158.06380715073027</v>
      </c>
      <c r="BN12" s="21">
        <v>161.88698075017817</v>
      </c>
      <c r="BO12" s="21">
        <v>162.0721154659505</v>
      </c>
      <c r="BP12" s="21">
        <v>161.95069857357734</v>
      </c>
      <c r="BQ12" s="21">
        <v>162.86787533582245</v>
      </c>
      <c r="BR12" s="21">
        <v>166.97959791094192</v>
      </c>
      <c r="BS12" s="21">
        <v>161.86902245304731</v>
      </c>
      <c r="BT12" s="21">
        <v>161.65577166641037</v>
      </c>
      <c r="BU12" s="21">
        <v>155.30867570286466</v>
      </c>
      <c r="BV12" s="21">
        <v>157.98810545854803</v>
      </c>
      <c r="BW12" s="21">
        <v>162.6706154879808</v>
      </c>
      <c r="BX12" s="21">
        <v>158.9544972676234</v>
      </c>
      <c r="BY12" s="21">
        <v>162.45394149856679</v>
      </c>
      <c r="BZ12" s="21">
        <v>158.25567362346419</v>
      </c>
      <c r="CA12" s="21">
        <v>163.01657690461073</v>
      </c>
      <c r="CB12" s="21">
        <v>165.51883327205709</v>
      </c>
      <c r="CC12" s="21">
        <v>169.38919496935756</v>
      </c>
      <c r="CD12" s="21">
        <v>169.30533706388508</v>
      </c>
      <c r="CE12" s="21">
        <v>165.60435134015282</v>
      </c>
      <c r="CF12" s="197">
        <v>167.23118666771003</v>
      </c>
      <c r="CG12" s="197">
        <v>171.94404310232056</v>
      </c>
      <c r="CH12" s="197">
        <v>173.79409505547838</v>
      </c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</row>
    <row r="13" spans="1:101" x14ac:dyDescent="0.2">
      <c r="A13" s="8" t="str">
        <f t="shared" si="0"/>
        <v>EFHt_QU_4</v>
      </c>
      <c r="B13" s="7" t="s">
        <v>3660</v>
      </c>
      <c r="C13" s="7" t="s">
        <v>654</v>
      </c>
      <c r="D13" s="7">
        <v>4</v>
      </c>
      <c r="E13" s="23">
        <v>100</v>
      </c>
      <c r="F13" s="9">
        <v>99.373507589861816</v>
      </c>
      <c r="G13" s="9">
        <v>100.97929019965295</v>
      </c>
      <c r="H13" s="9">
        <v>100.79312751043584</v>
      </c>
      <c r="I13" s="9">
        <v>103.56733581269877</v>
      </c>
      <c r="J13" s="9">
        <v>102.657464496245</v>
      </c>
      <c r="K13" s="9">
        <v>104.34888928659336</v>
      </c>
      <c r="L13" s="9">
        <v>104.72335925888927</v>
      </c>
      <c r="M13" s="9">
        <v>103.09745148345952</v>
      </c>
      <c r="N13" s="9">
        <v>100.59991612334858</v>
      </c>
      <c r="O13" s="9">
        <v>101.16873256585126</v>
      </c>
      <c r="P13" s="9">
        <v>100.1080052743484</v>
      </c>
      <c r="Q13" s="9">
        <v>101.0605108515087</v>
      </c>
      <c r="R13" s="9">
        <v>102.9414576032682</v>
      </c>
      <c r="S13" s="9">
        <v>103.87538674676564</v>
      </c>
      <c r="T13" s="9">
        <v>102.24916870394243</v>
      </c>
      <c r="U13" s="9">
        <v>103.97670616429413</v>
      </c>
      <c r="V13" s="9">
        <v>102.93686822694796</v>
      </c>
      <c r="W13" s="9">
        <v>105.55035710467328</v>
      </c>
      <c r="X13" s="9">
        <v>105.0837210088166</v>
      </c>
      <c r="Y13" s="9">
        <v>108.4054674504698</v>
      </c>
      <c r="Z13" s="9">
        <v>111.2592341902088</v>
      </c>
      <c r="AA13" s="9">
        <v>115.64444418546753</v>
      </c>
      <c r="AB13" s="9">
        <v>116.89642080746776</v>
      </c>
      <c r="AC13" s="9">
        <v>120.26192900449162</v>
      </c>
      <c r="AD13" s="9">
        <v>119.35373162956977</v>
      </c>
      <c r="AE13" s="9">
        <v>120.52012890793817</v>
      </c>
      <c r="AF13" s="9">
        <v>121.09524167465918</v>
      </c>
      <c r="AG13" s="9">
        <v>126.03028021095794</v>
      </c>
      <c r="AH13" s="9">
        <v>127.35460584922376</v>
      </c>
      <c r="AI13" s="9">
        <v>124.46363862683305</v>
      </c>
      <c r="AJ13" s="9">
        <v>124.55883183900215</v>
      </c>
      <c r="AK13" s="9">
        <v>126.75675373766558</v>
      </c>
      <c r="AL13" s="9">
        <v>124.99498893380046</v>
      </c>
      <c r="AM13" s="9">
        <v>125.70478689510327</v>
      </c>
      <c r="AN13" s="9">
        <v>127.65543859328987</v>
      </c>
      <c r="AO13" s="9">
        <v>126.48237010115311</v>
      </c>
      <c r="AP13" s="9">
        <v>127.64612754163443</v>
      </c>
      <c r="AQ13" s="9">
        <v>125.53852794284606</v>
      </c>
      <c r="AR13" s="9">
        <v>125.83895079248057</v>
      </c>
      <c r="AS13" s="9">
        <v>131.65563102295098</v>
      </c>
      <c r="AT13" s="9">
        <v>136.12549085973976</v>
      </c>
      <c r="AU13" s="9">
        <v>138.40682686257071</v>
      </c>
      <c r="AV13" s="9">
        <v>135.30781776500166</v>
      </c>
      <c r="AW13" s="9">
        <v>140.51967031390035</v>
      </c>
      <c r="AX13" s="9">
        <v>139.74612823821755</v>
      </c>
      <c r="AY13" s="9">
        <v>139.71957318956112</v>
      </c>
      <c r="AZ13" s="9">
        <v>139.47590833825484</v>
      </c>
      <c r="BA13" s="9">
        <v>140.84774871421823</v>
      </c>
      <c r="BB13" s="9">
        <v>145.97600477731928</v>
      </c>
      <c r="BC13" s="9">
        <v>149.44286453150977</v>
      </c>
      <c r="BD13" s="9">
        <v>147.59794560717637</v>
      </c>
      <c r="BE13" s="9">
        <v>153.42183209203353</v>
      </c>
      <c r="BF13" s="9">
        <v>149.17213511399123</v>
      </c>
      <c r="BG13" s="9">
        <v>152.46483851599578</v>
      </c>
      <c r="BH13" s="9">
        <v>153.86070664595221</v>
      </c>
      <c r="BI13" s="9">
        <v>153.25947423651996</v>
      </c>
      <c r="BJ13" s="9">
        <v>155.96245241857275</v>
      </c>
      <c r="BK13" s="9">
        <v>153.7355865454995</v>
      </c>
      <c r="BL13" s="9">
        <v>157.69320308151268</v>
      </c>
      <c r="BM13" s="21">
        <v>155.92893887883756</v>
      </c>
      <c r="BN13" s="21">
        <v>157.93827362552361</v>
      </c>
      <c r="BO13" s="21">
        <v>159.8291591927572</v>
      </c>
      <c r="BP13" s="21">
        <v>156.7284605292574</v>
      </c>
      <c r="BQ13" s="21">
        <v>155.69869149357169</v>
      </c>
      <c r="BR13" s="21">
        <v>159.71315206200535</v>
      </c>
      <c r="BS13" s="21">
        <v>154.24314131194168</v>
      </c>
      <c r="BT13" s="21">
        <v>158.06835738583297</v>
      </c>
      <c r="BU13" s="21">
        <v>150.80141006879524</v>
      </c>
      <c r="BV13" s="21">
        <v>153.2515139449273</v>
      </c>
      <c r="BW13" s="21">
        <v>156.14604058004346</v>
      </c>
      <c r="BX13" s="21">
        <v>153.22415275536034</v>
      </c>
      <c r="BY13" s="21">
        <v>156.90108384277869</v>
      </c>
      <c r="BZ13" s="21">
        <v>154.72016514018028</v>
      </c>
      <c r="CA13" s="21">
        <v>158.85985908026296</v>
      </c>
      <c r="CB13" s="21">
        <v>161.74883353518138</v>
      </c>
      <c r="CC13" s="21">
        <v>162.8487643360578</v>
      </c>
      <c r="CD13" s="21">
        <v>165.0133312915797</v>
      </c>
      <c r="CE13" s="21">
        <v>165.19920463784248</v>
      </c>
      <c r="CF13" s="197">
        <v>167.01818727071986</v>
      </c>
      <c r="CG13" s="197">
        <v>169.05404521634625</v>
      </c>
      <c r="CH13" s="197">
        <v>170.21305417024331</v>
      </c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</row>
    <row r="14" spans="1:101" x14ac:dyDescent="0.2">
      <c r="A14" s="8" t="str">
        <f t="shared" si="0"/>
        <v>EFHt_QU_5</v>
      </c>
      <c r="B14" s="7" t="s">
        <v>3660</v>
      </c>
      <c r="C14" s="7" t="s">
        <v>654</v>
      </c>
      <c r="D14" s="7">
        <v>5</v>
      </c>
      <c r="E14" s="23">
        <v>100</v>
      </c>
      <c r="F14" s="9">
        <v>99.626047536705329</v>
      </c>
      <c r="G14" s="9">
        <v>101.29040953233857</v>
      </c>
      <c r="H14" s="9">
        <v>101.88323950224103</v>
      </c>
      <c r="I14" s="9">
        <v>105.60214251820446</v>
      </c>
      <c r="J14" s="9">
        <v>105.00972706265961</v>
      </c>
      <c r="K14" s="9">
        <v>106.46174163411794</v>
      </c>
      <c r="L14" s="9">
        <v>106.35014334867796</v>
      </c>
      <c r="M14" s="9">
        <v>105.83887119243496</v>
      </c>
      <c r="N14" s="9">
        <v>103.0820516303897</v>
      </c>
      <c r="O14" s="9">
        <v>103.7354890547402</v>
      </c>
      <c r="P14" s="9">
        <v>102.54833002998771</v>
      </c>
      <c r="Q14" s="9">
        <v>104.85394686143685</v>
      </c>
      <c r="R14" s="9">
        <v>105.49943270685269</v>
      </c>
      <c r="S14" s="9">
        <v>106.27363037881963</v>
      </c>
      <c r="T14" s="9">
        <v>104.57072674557526</v>
      </c>
      <c r="U14" s="9">
        <v>105.0776476894401</v>
      </c>
      <c r="V14" s="9">
        <v>104.88323351843134</v>
      </c>
      <c r="W14" s="9">
        <v>107.73483668443124</v>
      </c>
      <c r="X14" s="9">
        <v>108.90945468151149</v>
      </c>
      <c r="Y14" s="9">
        <v>111.87959313515992</v>
      </c>
      <c r="Z14" s="9">
        <v>116.18403993098848</v>
      </c>
      <c r="AA14" s="9">
        <v>118.90643252455664</v>
      </c>
      <c r="AB14" s="9">
        <v>120.04211294793912</v>
      </c>
      <c r="AC14" s="9">
        <v>123.99451521953702</v>
      </c>
      <c r="AD14" s="9">
        <v>124.58298306846476</v>
      </c>
      <c r="AE14" s="9">
        <v>125.21118282919225</v>
      </c>
      <c r="AF14" s="9">
        <v>126.91277431601544</v>
      </c>
      <c r="AG14" s="9">
        <v>131.35547679087699</v>
      </c>
      <c r="AH14" s="9">
        <v>133.29652752799507</v>
      </c>
      <c r="AI14" s="9">
        <v>131.89543721203657</v>
      </c>
      <c r="AJ14" s="9">
        <v>133.27385014813316</v>
      </c>
      <c r="AK14" s="9">
        <v>135.11801869299771</v>
      </c>
      <c r="AL14" s="9">
        <v>136.2464853512522</v>
      </c>
      <c r="AM14" s="9">
        <v>137.59039406419916</v>
      </c>
      <c r="AN14" s="9">
        <v>138.04618967876024</v>
      </c>
      <c r="AO14" s="9">
        <v>138.42544726640017</v>
      </c>
      <c r="AP14" s="9">
        <v>137.61889154276477</v>
      </c>
      <c r="AQ14" s="9">
        <v>137.20866451045617</v>
      </c>
      <c r="AR14" s="9">
        <v>137.30095930376183</v>
      </c>
      <c r="AS14" s="9">
        <v>143.18011203733425</v>
      </c>
      <c r="AT14" s="9">
        <v>150.71622707212532</v>
      </c>
      <c r="AU14" s="9">
        <v>157.40414337397516</v>
      </c>
      <c r="AV14" s="9">
        <v>151.80573894460605</v>
      </c>
      <c r="AW14" s="9">
        <v>157.23667265536074</v>
      </c>
      <c r="AX14" s="9">
        <v>156.24046515588995</v>
      </c>
      <c r="AY14" s="9">
        <v>156.67314444881629</v>
      </c>
      <c r="AZ14" s="9">
        <v>158.53864758307188</v>
      </c>
      <c r="BA14" s="9">
        <v>160.79768640205518</v>
      </c>
      <c r="BB14" s="9">
        <v>163.07353393828362</v>
      </c>
      <c r="BC14" s="9">
        <v>168.71010667841648</v>
      </c>
      <c r="BD14" s="9">
        <v>167.61352029678434</v>
      </c>
      <c r="BE14" s="9">
        <v>178.06236128060226</v>
      </c>
      <c r="BF14" s="9">
        <v>175.7918809250977</v>
      </c>
      <c r="BG14" s="9">
        <v>176.61078211775413</v>
      </c>
      <c r="BH14" s="9">
        <v>180.8009888242976</v>
      </c>
      <c r="BI14" s="9">
        <v>179.7023385347255</v>
      </c>
      <c r="BJ14" s="9">
        <v>182.6518404535995</v>
      </c>
      <c r="BK14" s="9">
        <v>177.1290931384809</v>
      </c>
      <c r="BL14" s="9">
        <v>179.43495706336714</v>
      </c>
      <c r="BM14" s="21">
        <v>179.31912081426859</v>
      </c>
      <c r="BN14" s="21">
        <v>183.4172674047405</v>
      </c>
      <c r="BO14" s="21">
        <v>183.21349425742238</v>
      </c>
      <c r="BP14" s="21">
        <v>181.07455938261654</v>
      </c>
      <c r="BQ14" s="21">
        <v>182.91436992087884</v>
      </c>
      <c r="BR14" s="21">
        <v>185.34893545259686</v>
      </c>
      <c r="BS14" s="21">
        <v>179.41301496292132</v>
      </c>
      <c r="BT14" s="21">
        <v>185.38447132049097</v>
      </c>
      <c r="BU14" s="21">
        <v>176.99647573895388</v>
      </c>
      <c r="BV14" s="21">
        <v>178.55515348608793</v>
      </c>
      <c r="BW14" s="21">
        <v>183.16844795004727</v>
      </c>
      <c r="BX14" s="21">
        <v>180.19693917984324</v>
      </c>
      <c r="BY14" s="21">
        <v>183.64577589663375</v>
      </c>
      <c r="BZ14" s="21">
        <v>179.13085681909712</v>
      </c>
      <c r="CA14" s="21">
        <v>185.41675579506409</v>
      </c>
      <c r="CB14" s="21">
        <v>189.83053642220159</v>
      </c>
      <c r="CC14" s="21">
        <v>192.29206397040048</v>
      </c>
      <c r="CD14" s="21">
        <v>193.30277673959449</v>
      </c>
      <c r="CE14" s="21">
        <v>190.54181701411181</v>
      </c>
      <c r="CF14" s="197">
        <v>192.96584435487955</v>
      </c>
      <c r="CG14" s="197">
        <v>199.64279006911417</v>
      </c>
      <c r="CH14" s="197">
        <v>202.93128938535813</v>
      </c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</row>
    <row r="15" spans="1:101" x14ac:dyDescent="0.2">
      <c r="A15" s="8" t="str">
        <f t="shared" si="0"/>
        <v>EFHt_QU_6</v>
      </c>
      <c r="B15" s="7" t="s">
        <v>3660</v>
      </c>
      <c r="C15" s="7" t="s">
        <v>654</v>
      </c>
      <c r="D15" s="7">
        <v>6</v>
      </c>
      <c r="E15" s="23">
        <v>100</v>
      </c>
      <c r="F15" s="9">
        <v>100.36394424845261</v>
      </c>
      <c r="G15" s="9">
        <v>102.2449494740513</v>
      </c>
      <c r="H15" s="9">
        <v>102.37892468023324</v>
      </c>
      <c r="I15" s="9">
        <v>104.90302773120995</v>
      </c>
      <c r="J15" s="9">
        <v>103.08446904269388</v>
      </c>
      <c r="K15" s="9">
        <v>104.10915718521075</v>
      </c>
      <c r="L15" s="9">
        <v>104.17862468153822</v>
      </c>
      <c r="M15" s="9">
        <v>102.06053614101526</v>
      </c>
      <c r="N15" s="9">
        <v>99.219191292498692</v>
      </c>
      <c r="O15" s="9">
        <v>99.506757746817527</v>
      </c>
      <c r="P15" s="9">
        <v>98.432956149261713</v>
      </c>
      <c r="Q15" s="9">
        <v>99.727199281422642</v>
      </c>
      <c r="R15" s="9">
        <v>100.11523560719564</v>
      </c>
      <c r="S15" s="9">
        <v>100.66131793507749</v>
      </c>
      <c r="T15" s="9">
        <v>99.043473855583329</v>
      </c>
      <c r="U15" s="9">
        <v>99.377598218784428</v>
      </c>
      <c r="V15" s="9">
        <v>100.15202231076184</v>
      </c>
      <c r="W15" s="9">
        <v>100.86871238575405</v>
      </c>
      <c r="X15" s="9">
        <v>102.55990982346339</v>
      </c>
      <c r="Y15" s="9">
        <v>104.29710326298374</v>
      </c>
      <c r="Z15" s="9">
        <v>108.13688396401906</v>
      </c>
      <c r="AA15" s="9">
        <v>110.30448151762273</v>
      </c>
      <c r="AB15" s="9">
        <v>112.19844756157775</v>
      </c>
      <c r="AC15" s="9">
        <v>113.57485585453676</v>
      </c>
      <c r="AD15" s="9">
        <v>114.206153023843</v>
      </c>
      <c r="AE15" s="9">
        <v>117.3741773485018</v>
      </c>
      <c r="AF15" s="9">
        <v>118.02195375641473</v>
      </c>
      <c r="AG15" s="9">
        <v>121.7399852316001</v>
      </c>
      <c r="AH15" s="9">
        <v>120.60685906583517</v>
      </c>
      <c r="AI15" s="9">
        <v>120.41937730685224</v>
      </c>
      <c r="AJ15" s="9">
        <v>119.39756599198637</v>
      </c>
      <c r="AK15" s="9">
        <v>119.46217920972735</v>
      </c>
      <c r="AL15" s="9">
        <v>119.31362106366296</v>
      </c>
      <c r="AM15" s="9">
        <v>119.24980092969793</v>
      </c>
      <c r="AN15" s="9">
        <v>119.74593442949386</v>
      </c>
      <c r="AO15" s="9">
        <v>120.37720334270242</v>
      </c>
      <c r="AP15" s="9">
        <v>120.96016655211182</v>
      </c>
      <c r="AQ15" s="9">
        <v>118.77295153735533</v>
      </c>
      <c r="AR15" s="9">
        <v>119.72714626715305</v>
      </c>
      <c r="AS15" s="9">
        <v>123.61160233742774</v>
      </c>
      <c r="AT15" s="9">
        <v>127.97590449915771</v>
      </c>
      <c r="AU15" s="9">
        <v>130.84306704702658</v>
      </c>
      <c r="AV15" s="9">
        <v>128.26178347559755</v>
      </c>
      <c r="AW15" s="9">
        <v>132.3128850618327</v>
      </c>
      <c r="AX15" s="9">
        <v>133.85949609266834</v>
      </c>
      <c r="AY15" s="9">
        <v>132.19795266680524</v>
      </c>
      <c r="AZ15" s="9">
        <v>132.58818101881283</v>
      </c>
      <c r="BA15" s="9">
        <v>136.74216864648935</v>
      </c>
      <c r="BB15" s="9">
        <v>139.07204315279796</v>
      </c>
      <c r="BC15" s="9">
        <v>143.13961698939838</v>
      </c>
      <c r="BD15" s="9">
        <v>141.90299960683922</v>
      </c>
      <c r="BE15" s="9">
        <v>149.35191335116912</v>
      </c>
      <c r="BF15" s="9">
        <v>147.09515840371134</v>
      </c>
      <c r="BG15" s="9">
        <v>151.60759691102413</v>
      </c>
      <c r="BH15" s="9">
        <v>155.6939710845885</v>
      </c>
      <c r="BI15" s="9">
        <v>155.36697482163078</v>
      </c>
      <c r="BJ15" s="9">
        <v>159.681859441775</v>
      </c>
      <c r="BK15" s="9">
        <v>155.19137609535321</v>
      </c>
      <c r="BL15" s="9">
        <v>160.1383605198869</v>
      </c>
      <c r="BM15" s="21">
        <v>159.82818685790448</v>
      </c>
      <c r="BN15" s="21">
        <v>162.65339797390195</v>
      </c>
      <c r="BO15" s="21">
        <v>160.64434551906302</v>
      </c>
      <c r="BP15" s="21">
        <v>160.66629026444332</v>
      </c>
      <c r="BQ15" s="21">
        <v>163.64812670121978</v>
      </c>
      <c r="BR15" s="21">
        <v>166.40596215437603</v>
      </c>
      <c r="BS15" s="21">
        <v>161.8079815452528</v>
      </c>
      <c r="BT15" s="21">
        <v>163.0899354617579</v>
      </c>
      <c r="BU15" s="21">
        <v>158.20349130763958</v>
      </c>
      <c r="BV15" s="21">
        <v>162.41541137243033</v>
      </c>
      <c r="BW15" s="21">
        <v>167.82350438849892</v>
      </c>
      <c r="BX15" s="21">
        <v>164.40646497006236</v>
      </c>
      <c r="BY15" s="21">
        <v>166.30104705791445</v>
      </c>
      <c r="BZ15" s="21">
        <v>159.73067543492536</v>
      </c>
      <c r="CA15" s="21">
        <v>163.0315749391325</v>
      </c>
      <c r="CB15" s="21">
        <v>167.72352403873748</v>
      </c>
      <c r="CC15" s="21">
        <v>171.31588324340953</v>
      </c>
      <c r="CD15" s="21">
        <v>172.46687021976416</v>
      </c>
      <c r="CE15" s="21">
        <v>169.71789917662525</v>
      </c>
      <c r="CF15" s="197">
        <v>171.32661743741258</v>
      </c>
      <c r="CG15" s="197">
        <v>175.73544775163248</v>
      </c>
      <c r="CH15" s="197">
        <v>176.39632398769353</v>
      </c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</row>
    <row r="16" spans="1:101" x14ac:dyDescent="0.2">
      <c r="A16" s="8" t="str">
        <f t="shared" si="0"/>
        <v>EFHt_QU_7</v>
      </c>
      <c r="B16" s="7" t="s">
        <v>3660</v>
      </c>
      <c r="C16" s="7" t="s">
        <v>654</v>
      </c>
      <c r="D16" s="7">
        <v>7</v>
      </c>
      <c r="E16" s="23">
        <v>100</v>
      </c>
      <c r="F16" s="9">
        <v>98.921064737755955</v>
      </c>
      <c r="G16" s="9">
        <v>100.20142733494552</v>
      </c>
      <c r="H16" s="9">
        <v>98.524439918046269</v>
      </c>
      <c r="I16" s="9">
        <v>101.57856693841777</v>
      </c>
      <c r="J16" s="9">
        <v>99.900146297366206</v>
      </c>
      <c r="K16" s="9">
        <v>101.28338776023999</v>
      </c>
      <c r="L16" s="9">
        <v>102.01908330524476</v>
      </c>
      <c r="M16" s="9">
        <v>102.87406877209575</v>
      </c>
      <c r="N16" s="9">
        <v>100.45084097546703</v>
      </c>
      <c r="O16" s="9">
        <v>100.04843881302988</v>
      </c>
      <c r="P16" s="9">
        <v>98.663573114670683</v>
      </c>
      <c r="Q16" s="9">
        <v>100.92618321523751</v>
      </c>
      <c r="R16" s="9">
        <v>102.31011323402674</v>
      </c>
      <c r="S16" s="9">
        <v>103.06091954378498</v>
      </c>
      <c r="T16" s="9">
        <v>102.54947732173949</v>
      </c>
      <c r="U16" s="9">
        <v>102.63244193381406</v>
      </c>
      <c r="V16" s="9">
        <v>104.30013348392278</v>
      </c>
      <c r="W16" s="9">
        <v>105.71163506685836</v>
      </c>
      <c r="X16" s="9">
        <v>106.847482459041</v>
      </c>
      <c r="Y16" s="9">
        <v>109.84054224368253</v>
      </c>
      <c r="Z16" s="9">
        <v>113.1734521673276</v>
      </c>
      <c r="AA16" s="9">
        <v>116.5435980871234</v>
      </c>
      <c r="AB16" s="9">
        <v>118.81529966075799</v>
      </c>
      <c r="AC16" s="9">
        <v>123.45568435648737</v>
      </c>
      <c r="AD16" s="9">
        <v>125.48623904942646</v>
      </c>
      <c r="AE16" s="9">
        <v>127.72285955486711</v>
      </c>
      <c r="AF16" s="9">
        <v>128.21230048840883</v>
      </c>
      <c r="AG16" s="9">
        <v>130.90158616897588</v>
      </c>
      <c r="AH16" s="9">
        <v>132.62955323384409</v>
      </c>
      <c r="AI16" s="9">
        <v>131.33951467167358</v>
      </c>
      <c r="AJ16" s="9">
        <v>131.47313771694704</v>
      </c>
      <c r="AK16" s="9">
        <v>134.46424839672451</v>
      </c>
      <c r="AL16" s="9">
        <v>134.30655644402805</v>
      </c>
      <c r="AM16" s="9">
        <v>135.00378265184773</v>
      </c>
      <c r="AN16" s="9">
        <v>134.18384549913313</v>
      </c>
      <c r="AO16" s="9">
        <v>134.72140506084776</v>
      </c>
      <c r="AP16" s="9">
        <v>133.73894549851306</v>
      </c>
      <c r="AQ16" s="9">
        <v>131.83934406279189</v>
      </c>
      <c r="AR16" s="9">
        <v>132.72662850943507</v>
      </c>
      <c r="AS16" s="9">
        <v>138.3801717474345</v>
      </c>
      <c r="AT16" s="9">
        <v>145.82168560727948</v>
      </c>
      <c r="AU16" s="9">
        <v>152.09156055150729</v>
      </c>
      <c r="AV16" s="9">
        <v>149.41954536055829</v>
      </c>
      <c r="AW16" s="9">
        <v>155.6144566811389</v>
      </c>
      <c r="AX16" s="9">
        <v>155.6210837067637</v>
      </c>
      <c r="AY16" s="9">
        <v>152.78307831437567</v>
      </c>
      <c r="AZ16" s="9">
        <v>154.82472608291025</v>
      </c>
      <c r="BA16" s="9">
        <v>155.78426462300033</v>
      </c>
      <c r="BB16" s="9">
        <v>158.10887698936051</v>
      </c>
      <c r="BC16" s="9">
        <v>162.56870918431306</v>
      </c>
      <c r="BD16" s="9">
        <v>158.78422075769069</v>
      </c>
      <c r="BE16" s="9">
        <v>168.01166301483019</v>
      </c>
      <c r="BF16" s="9">
        <v>167.44668574172957</v>
      </c>
      <c r="BG16" s="9">
        <v>169.30259976706446</v>
      </c>
      <c r="BH16" s="9">
        <v>173.77216254484094</v>
      </c>
      <c r="BI16" s="9">
        <v>171.54930111450807</v>
      </c>
      <c r="BJ16" s="9">
        <v>178.37829478415577</v>
      </c>
      <c r="BK16" s="9">
        <v>171.02822756548179</v>
      </c>
      <c r="BL16" s="9">
        <v>176.40429169478432</v>
      </c>
      <c r="BM16" s="21">
        <v>173.08298296349022</v>
      </c>
      <c r="BN16" s="21">
        <v>174.4194945432107</v>
      </c>
      <c r="BO16" s="21">
        <v>174.1364334644162</v>
      </c>
      <c r="BP16" s="21">
        <v>174.81411626474949</v>
      </c>
      <c r="BQ16" s="21">
        <v>179.68560254940431</v>
      </c>
      <c r="BR16" s="21">
        <v>180.51941767235894</v>
      </c>
      <c r="BS16" s="21">
        <v>172.83252259718375</v>
      </c>
      <c r="BT16" s="21">
        <v>172.64695694261763</v>
      </c>
      <c r="BU16" s="21">
        <v>166.27290896891333</v>
      </c>
      <c r="BV16" s="21">
        <v>166.2255643605879</v>
      </c>
      <c r="BW16" s="21">
        <v>169.21814917987859</v>
      </c>
      <c r="BX16" s="21">
        <v>165.6072351022006</v>
      </c>
      <c r="BY16" s="21">
        <v>166.39513065881169</v>
      </c>
      <c r="BZ16" s="21">
        <v>161.18437507349529</v>
      </c>
      <c r="CA16" s="21">
        <v>161.78767558993758</v>
      </c>
      <c r="CB16" s="21">
        <v>167.35906077386846</v>
      </c>
      <c r="CC16" s="21">
        <v>170.57200936165307</v>
      </c>
      <c r="CD16" s="21">
        <v>171.05164671387229</v>
      </c>
      <c r="CE16" s="21">
        <v>169.39903802281864</v>
      </c>
      <c r="CF16" s="197">
        <v>170.87552307780848</v>
      </c>
      <c r="CG16" s="197">
        <v>177.54239831402586</v>
      </c>
      <c r="CH16" s="197">
        <v>177.58214200970551</v>
      </c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</row>
    <row r="17" spans="1:99" x14ac:dyDescent="0.2">
      <c r="A17" s="8" t="str">
        <f t="shared" si="0"/>
        <v>EFHt_QU_8</v>
      </c>
      <c r="B17" s="7" t="s">
        <v>3660</v>
      </c>
      <c r="C17" s="7" t="s">
        <v>654</v>
      </c>
      <c r="D17" s="7">
        <v>8</v>
      </c>
      <c r="E17" s="23">
        <v>100</v>
      </c>
      <c r="F17" s="9">
        <v>97.217458965041686</v>
      </c>
      <c r="G17" s="9">
        <v>96.309608705750748</v>
      </c>
      <c r="H17" s="9">
        <v>94.089452238935252</v>
      </c>
      <c r="I17" s="9">
        <v>96.110570960110124</v>
      </c>
      <c r="J17" s="9">
        <v>95.380165087692276</v>
      </c>
      <c r="K17" s="9">
        <v>97.387395923917481</v>
      </c>
      <c r="L17" s="9">
        <v>98.409822234936641</v>
      </c>
      <c r="M17" s="9">
        <v>98.555454582279324</v>
      </c>
      <c r="N17" s="9">
        <v>96.372054249016458</v>
      </c>
      <c r="O17" s="9">
        <v>94.440024000409878</v>
      </c>
      <c r="P17" s="9">
        <v>95.56794839825298</v>
      </c>
      <c r="Q17" s="9">
        <v>97.874697537151917</v>
      </c>
      <c r="R17" s="9">
        <v>97.960140354573781</v>
      </c>
      <c r="S17" s="9">
        <v>103.30604303412257</v>
      </c>
      <c r="T17" s="9">
        <v>95.424487919383168</v>
      </c>
      <c r="U17" s="9">
        <v>99.732246970871415</v>
      </c>
      <c r="V17" s="9">
        <v>100.1215689658717</v>
      </c>
      <c r="W17" s="9">
        <v>102.4261354649521</v>
      </c>
      <c r="X17" s="9">
        <v>104.04732247612296</v>
      </c>
      <c r="Y17" s="9">
        <v>104.67347808374031</v>
      </c>
      <c r="Z17" s="9">
        <v>108.91666341253057</v>
      </c>
      <c r="AA17" s="9">
        <v>111.14639240533614</v>
      </c>
      <c r="AB17" s="9">
        <v>113.23394426095754</v>
      </c>
      <c r="AC17" s="9">
        <v>114.55681528154994</v>
      </c>
      <c r="AD17" s="9">
        <v>117.19263366375002</v>
      </c>
      <c r="AE17" s="9">
        <v>118.367649114873</v>
      </c>
      <c r="AF17" s="9">
        <v>121.07823913349394</v>
      </c>
      <c r="AG17" s="9">
        <v>121.599914727477</v>
      </c>
      <c r="AH17" s="9">
        <v>123.83235833755211</v>
      </c>
      <c r="AI17" s="9">
        <v>123.07104127810177</v>
      </c>
      <c r="AJ17" s="9">
        <v>122.77372476610715</v>
      </c>
      <c r="AK17" s="9">
        <v>125.42675113188299</v>
      </c>
      <c r="AL17" s="9">
        <v>125.74545687836343</v>
      </c>
      <c r="AM17" s="9">
        <v>126.25571710087833</v>
      </c>
      <c r="AN17" s="9">
        <v>128.09732692501009</v>
      </c>
      <c r="AO17" s="9">
        <v>128.69947816265514</v>
      </c>
      <c r="AP17" s="9">
        <v>127.01308710357384</v>
      </c>
      <c r="AQ17" s="9">
        <v>127.50814511601334</v>
      </c>
      <c r="AR17" s="9">
        <v>129.24798978796937</v>
      </c>
      <c r="AS17" s="9">
        <v>130.81710049560979</v>
      </c>
      <c r="AT17" s="9">
        <v>138.39930035332785</v>
      </c>
      <c r="AU17" s="9">
        <v>145.20094703877945</v>
      </c>
      <c r="AV17" s="9">
        <v>145.9655555376616</v>
      </c>
      <c r="AW17" s="9">
        <v>149.56673883324697</v>
      </c>
      <c r="AX17" s="9">
        <v>148.05885154229992</v>
      </c>
      <c r="AY17" s="9">
        <v>144.13346733825603</v>
      </c>
      <c r="AZ17" s="9">
        <v>144.04234760509183</v>
      </c>
      <c r="BA17" s="9">
        <v>145.05445217674483</v>
      </c>
      <c r="BB17" s="9">
        <v>148.51428514678625</v>
      </c>
      <c r="BC17" s="9">
        <v>156.40377719059742</v>
      </c>
      <c r="BD17" s="9">
        <v>153.37396399127991</v>
      </c>
      <c r="BE17" s="9">
        <v>169.16433909085225</v>
      </c>
      <c r="BF17" s="9">
        <v>166.92449698803691</v>
      </c>
      <c r="BG17" s="9">
        <v>167.34363291845307</v>
      </c>
      <c r="BH17" s="9">
        <v>168.40657780825697</v>
      </c>
      <c r="BI17" s="9">
        <v>162.76817488152787</v>
      </c>
      <c r="BJ17" s="9">
        <v>167.70670523506334</v>
      </c>
      <c r="BK17" s="9">
        <v>163.18238265407504</v>
      </c>
      <c r="BL17" s="9">
        <v>165.13350995745682</v>
      </c>
      <c r="BM17" s="21">
        <v>167.89782901748228</v>
      </c>
      <c r="BN17" s="21">
        <v>171.65149469718079</v>
      </c>
      <c r="BO17" s="21">
        <v>168.0358992875247</v>
      </c>
      <c r="BP17" s="21">
        <v>167.29668627728626</v>
      </c>
      <c r="BQ17" s="21">
        <v>169.15197124356916</v>
      </c>
      <c r="BR17" s="21">
        <v>168.96186276863668</v>
      </c>
      <c r="BS17" s="21">
        <v>161.09516387994336</v>
      </c>
      <c r="BT17" s="21">
        <v>164.62199141182487</v>
      </c>
      <c r="BU17" s="21">
        <v>156.62305697891802</v>
      </c>
      <c r="BV17" s="21">
        <v>160.68517775247398</v>
      </c>
      <c r="BW17" s="21">
        <v>167.87901948029329</v>
      </c>
      <c r="BX17" s="21">
        <v>162.0351115323918</v>
      </c>
      <c r="BY17" s="21">
        <v>167.17615221765118</v>
      </c>
      <c r="BZ17" s="21">
        <v>156.31529643004674</v>
      </c>
      <c r="CA17" s="21">
        <v>163.05668449754228</v>
      </c>
      <c r="CB17" s="21">
        <v>165.56133623153818</v>
      </c>
      <c r="CC17" s="21">
        <v>169.81543641106353</v>
      </c>
      <c r="CD17" s="21">
        <v>165.75883530732472</v>
      </c>
      <c r="CE17" s="21">
        <v>161.38386976335752</v>
      </c>
      <c r="CF17" s="197">
        <v>160.82245026022551</v>
      </c>
      <c r="CG17" s="197">
        <v>161.1651848828578</v>
      </c>
      <c r="CH17" s="197">
        <v>159.75961878622343</v>
      </c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</row>
    <row r="18" spans="1:99" x14ac:dyDescent="0.2">
      <c r="A18" s="8" t="str">
        <f t="shared" si="0"/>
        <v>EFHm_QU_1</v>
      </c>
      <c r="B18" s="7" t="s">
        <v>252</v>
      </c>
      <c r="C18" s="7" t="s">
        <v>654</v>
      </c>
      <c r="D18" s="7">
        <v>1</v>
      </c>
      <c r="E18" s="23">
        <v>100</v>
      </c>
      <c r="F18" s="9">
        <v>101.8867656121629</v>
      </c>
      <c r="G18" s="9">
        <v>105.87397229030935</v>
      </c>
      <c r="H18" s="9">
        <v>106.21629567478124</v>
      </c>
      <c r="I18" s="9">
        <v>106.8642679334079</v>
      </c>
      <c r="J18" s="9">
        <v>109.05235455909985</v>
      </c>
      <c r="K18" s="9">
        <v>109.40817401555334</v>
      </c>
      <c r="L18" s="9">
        <v>111.6506692536974</v>
      </c>
      <c r="M18" s="9">
        <v>109.09962374031117</v>
      </c>
      <c r="N18" s="9">
        <v>110.03834128739042</v>
      </c>
      <c r="O18" s="9">
        <v>110.82835568527713</v>
      </c>
      <c r="P18" s="9">
        <v>111.18731115037504</v>
      </c>
      <c r="Q18" s="9">
        <v>115.41031069819077</v>
      </c>
      <c r="R18" s="9">
        <v>112.14187190137199</v>
      </c>
      <c r="S18" s="9">
        <v>112.41554954327204</v>
      </c>
      <c r="T18" s="9">
        <v>113.82931934984492</v>
      </c>
      <c r="U18" s="9">
        <v>112.765116742689</v>
      </c>
      <c r="V18" s="9">
        <v>112.30666299635823</v>
      </c>
      <c r="W18" s="9">
        <v>117.75954500803441</v>
      </c>
      <c r="X18" s="9">
        <v>118.94204421943888</v>
      </c>
      <c r="Y18" s="9">
        <v>122.59787146834927</v>
      </c>
      <c r="Z18" s="9">
        <v>124.59414609788976</v>
      </c>
      <c r="AA18" s="9">
        <v>129.87032456768293</v>
      </c>
      <c r="AB18" s="9">
        <v>130.77626090369233</v>
      </c>
      <c r="AC18" s="9">
        <v>131.88414887257753</v>
      </c>
      <c r="AD18" s="9">
        <v>133.71085127653183</v>
      </c>
      <c r="AE18" s="9">
        <v>139.98395102520334</v>
      </c>
      <c r="AF18" s="9">
        <v>140.21331888983855</v>
      </c>
      <c r="AG18" s="9">
        <v>144.69957086813264</v>
      </c>
      <c r="AH18" s="9">
        <v>147.40076886143694</v>
      </c>
      <c r="AI18" s="9">
        <v>150.57831801873175</v>
      </c>
      <c r="AJ18" s="9">
        <v>151.98087484199095</v>
      </c>
      <c r="AK18" s="9">
        <v>155.97308219720438</v>
      </c>
      <c r="AL18" s="9">
        <v>159.9950349459792</v>
      </c>
      <c r="AM18" s="9">
        <v>165.45574636960959</v>
      </c>
      <c r="AN18" s="9">
        <v>169.43866535310912</v>
      </c>
      <c r="AO18" s="9">
        <v>169.47032643587065</v>
      </c>
      <c r="AP18" s="9">
        <v>170.67738416350198</v>
      </c>
      <c r="AQ18" s="9">
        <v>168.31569373070815</v>
      </c>
      <c r="AR18" s="9">
        <v>172.13346257553451</v>
      </c>
      <c r="AS18" s="9">
        <v>179.84111039473024</v>
      </c>
      <c r="AT18" s="9">
        <v>186.84523224875221</v>
      </c>
      <c r="AU18" s="9">
        <v>190.55602844751851</v>
      </c>
      <c r="AV18" s="9">
        <v>193.01152160321331</v>
      </c>
      <c r="AW18" s="9">
        <v>197.5503380333229</v>
      </c>
      <c r="AX18" s="9">
        <v>201.68557896731221</v>
      </c>
      <c r="AY18" s="9">
        <v>203.51056593757568</v>
      </c>
      <c r="AZ18" s="9">
        <v>204.6254049392756</v>
      </c>
      <c r="BA18" s="9">
        <v>207.08360929966676</v>
      </c>
      <c r="BB18" s="9">
        <v>209.85549420690489</v>
      </c>
      <c r="BC18" s="9">
        <v>212.71756067186635</v>
      </c>
      <c r="BD18" s="9">
        <v>210.2578684853047</v>
      </c>
      <c r="BE18" s="9">
        <v>221.88017055587349</v>
      </c>
      <c r="BF18" s="9">
        <v>224.96126779995924</v>
      </c>
      <c r="BG18" s="9">
        <v>220.95247826103446</v>
      </c>
      <c r="BH18" s="9">
        <v>222.12192207551618</v>
      </c>
      <c r="BI18" s="9">
        <v>227.46864908681471</v>
      </c>
      <c r="BJ18" s="9">
        <v>221.05886123739248</v>
      </c>
      <c r="BK18" s="9">
        <v>219.28348881889997</v>
      </c>
      <c r="BL18" s="9">
        <v>217.05964872830768</v>
      </c>
      <c r="BM18" s="21">
        <v>217.69727542612122</v>
      </c>
      <c r="BN18" s="21">
        <v>222.07434456021176</v>
      </c>
      <c r="BO18" s="21">
        <v>227.2924115492637</v>
      </c>
      <c r="BP18" s="21">
        <v>219.87555203177567</v>
      </c>
      <c r="BQ18" s="21">
        <v>217.40976161131704</v>
      </c>
      <c r="BR18" s="21">
        <v>217.667614512184</v>
      </c>
      <c r="BS18" s="21">
        <v>207.9140929889225</v>
      </c>
      <c r="BT18" s="21">
        <v>209.15628672200958</v>
      </c>
      <c r="BU18" s="21">
        <v>198.69816527815524</v>
      </c>
      <c r="BV18" s="21">
        <v>202.1515936782921</v>
      </c>
      <c r="BW18" s="21">
        <v>206.66152387564728</v>
      </c>
      <c r="BX18" s="21">
        <v>206.3531418775618</v>
      </c>
      <c r="BY18" s="21">
        <v>211.64931914088694</v>
      </c>
      <c r="BZ18" s="21">
        <v>211.36353338552533</v>
      </c>
      <c r="CA18" s="21">
        <v>214.97595542769963</v>
      </c>
      <c r="CB18" s="21">
        <v>217.73822162070613</v>
      </c>
      <c r="CC18" s="21">
        <v>218.54915966517973</v>
      </c>
      <c r="CD18" s="21">
        <v>221.92934048771278</v>
      </c>
      <c r="CE18" s="21">
        <v>218.39773348912678</v>
      </c>
      <c r="CF18" s="197">
        <v>222.9070051243537</v>
      </c>
      <c r="CG18" s="197">
        <v>228.28506039472711</v>
      </c>
      <c r="CH18" s="197">
        <v>231.26936978318707</v>
      </c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</row>
    <row r="19" spans="1:99" x14ac:dyDescent="0.2">
      <c r="A19" s="8" t="str">
        <f t="shared" si="0"/>
        <v>EFHm_QU_2</v>
      </c>
      <c r="B19" s="7" t="s">
        <v>252</v>
      </c>
      <c r="C19" s="7" t="s">
        <v>654</v>
      </c>
      <c r="D19" s="7">
        <v>2</v>
      </c>
      <c r="E19" s="23">
        <v>100</v>
      </c>
      <c r="F19" s="9">
        <v>100.53682488120496</v>
      </c>
      <c r="G19" s="9">
        <v>103.12893091011171</v>
      </c>
      <c r="H19" s="9">
        <v>104.19251112878921</v>
      </c>
      <c r="I19" s="9">
        <v>105.68637406884716</v>
      </c>
      <c r="J19" s="9">
        <v>103.89823605625854</v>
      </c>
      <c r="K19" s="9">
        <v>104.85954646844171</v>
      </c>
      <c r="L19" s="9">
        <v>104.15717191747133</v>
      </c>
      <c r="M19" s="9">
        <v>102.74275387297986</v>
      </c>
      <c r="N19" s="9">
        <v>100.50672175718786</v>
      </c>
      <c r="O19" s="9">
        <v>101.76416680923236</v>
      </c>
      <c r="P19" s="9">
        <v>101.44317409720611</v>
      </c>
      <c r="Q19" s="9">
        <v>102.80887171356132</v>
      </c>
      <c r="R19" s="9">
        <v>103.50493422611784</v>
      </c>
      <c r="S19" s="9">
        <v>104.37119351853201</v>
      </c>
      <c r="T19" s="9">
        <v>102.4977335808703</v>
      </c>
      <c r="U19" s="9">
        <v>102.46183883493669</v>
      </c>
      <c r="V19" s="9">
        <v>103.05716010766332</v>
      </c>
      <c r="W19" s="9">
        <v>105.01153486185113</v>
      </c>
      <c r="X19" s="9">
        <v>106.79416703443982</v>
      </c>
      <c r="Y19" s="9">
        <v>106.2791391554301</v>
      </c>
      <c r="Z19" s="9">
        <v>108.09597789519478</v>
      </c>
      <c r="AA19" s="9">
        <v>110.48529621630409</v>
      </c>
      <c r="AB19" s="9">
        <v>111.35082656022747</v>
      </c>
      <c r="AC19" s="9">
        <v>112.27992997815434</v>
      </c>
      <c r="AD19" s="9">
        <v>112.62259955143223</v>
      </c>
      <c r="AE19" s="9">
        <v>114.32239544930636</v>
      </c>
      <c r="AF19" s="9">
        <v>116.9327043213608</v>
      </c>
      <c r="AG19" s="9">
        <v>117.43923795478388</v>
      </c>
      <c r="AH19" s="9">
        <v>117.09425636848221</v>
      </c>
      <c r="AI19" s="9">
        <v>116.04357884248226</v>
      </c>
      <c r="AJ19" s="9">
        <v>115.143764501704</v>
      </c>
      <c r="AK19" s="9">
        <v>117.69593451348703</v>
      </c>
      <c r="AL19" s="9">
        <v>118.07105655109058</v>
      </c>
      <c r="AM19" s="9">
        <v>118.28805084802512</v>
      </c>
      <c r="AN19" s="9">
        <v>120.29086911734947</v>
      </c>
      <c r="AO19" s="9">
        <v>122.56576607385419</v>
      </c>
      <c r="AP19" s="9">
        <v>122.44605138264689</v>
      </c>
      <c r="AQ19" s="9">
        <v>120.11522171174569</v>
      </c>
      <c r="AR19" s="9">
        <v>119.1856339638008</v>
      </c>
      <c r="AS19" s="9">
        <v>124.05915021205314</v>
      </c>
      <c r="AT19" s="9">
        <v>128.88581558023398</v>
      </c>
      <c r="AU19" s="9">
        <v>130.96534558372167</v>
      </c>
      <c r="AV19" s="9">
        <v>127.70571024186587</v>
      </c>
      <c r="AW19" s="9">
        <v>135.50849623246907</v>
      </c>
      <c r="AX19" s="9">
        <v>136.52728199081238</v>
      </c>
      <c r="AY19" s="9">
        <v>136.6910164389883</v>
      </c>
      <c r="AZ19" s="9">
        <v>137.06410755336341</v>
      </c>
      <c r="BA19" s="9">
        <v>141.02110946681796</v>
      </c>
      <c r="BB19" s="9">
        <v>142.49586055813529</v>
      </c>
      <c r="BC19" s="9">
        <v>142.18827194052153</v>
      </c>
      <c r="BD19" s="9">
        <v>141.75565423316024</v>
      </c>
      <c r="BE19" s="9">
        <v>147.30214981866763</v>
      </c>
      <c r="BF19" s="9">
        <v>148.75041962078672</v>
      </c>
      <c r="BG19" s="9">
        <v>147.45521629163642</v>
      </c>
      <c r="BH19" s="9">
        <v>153.75832090839478</v>
      </c>
      <c r="BI19" s="9">
        <v>155.04789884546304</v>
      </c>
      <c r="BJ19" s="9">
        <v>157.77780528157399</v>
      </c>
      <c r="BK19" s="9">
        <v>153.930533577771</v>
      </c>
      <c r="BL19" s="9">
        <v>153.2318454213171</v>
      </c>
      <c r="BM19" s="21">
        <v>157.34374868300432</v>
      </c>
      <c r="BN19" s="21">
        <v>158.73761538354327</v>
      </c>
      <c r="BO19" s="21">
        <v>160.41412069494851</v>
      </c>
      <c r="BP19" s="21">
        <v>158.53772751569031</v>
      </c>
      <c r="BQ19" s="21">
        <v>157.3891627224435</v>
      </c>
      <c r="BR19" s="21">
        <v>156.82386524631571</v>
      </c>
      <c r="BS19" s="21">
        <v>153.01547505347918</v>
      </c>
      <c r="BT19" s="21">
        <v>154.36883471828716</v>
      </c>
      <c r="BU19" s="21">
        <v>147.12406785884482</v>
      </c>
      <c r="BV19" s="21">
        <v>151.95539193855049</v>
      </c>
      <c r="BW19" s="21">
        <v>152.21853148681487</v>
      </c>
      <c r="BX19" s="21">
        <v>147.82028255432709</v>
      </c>
      <c r="BY19" s="21">
        <v>149.54533351351361</v>
      </c>
      <c r="BZ19" s="21">
        <v>149.68534341778599</v>
      </c>
      <c r="CA19" s="21">
        <v>152.03022454219649</v>
      </c>
      <c r="CB19" s="21">
        <v>156.19568537695659</v>
      </c>
      <c r="CC19" s="21">
        <v>159.62573703428407</v>
      </c>
      <c r="CD19" s="21">
        <v>159.67642271772687</v>
      </c>
      <c r="CE19" s="21">
        <v>156.89558375543621</v>
      </c>
      <c r="CF19" s="197">
        <v>155.31370940063914</v>
      </c>
      <c r="CG19" s="197">
        <v>159.42488853606761</v>
      </c>
      <c r="CH19" s="197">
        <v>162.10634148576665</v>
      </c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</row>
    <row r="20" spans="1:99" x14ac:dyDescent="0.2">
      <c r="A20" s="8" t="str">
        <f t="shared" si="0"/>
        <v>EFHm_QU_3</v>
      </c>
      <c r="B20" s="7" t="s">
        <v>252</v>
      </c>
      <c r="C20" s="7" t="s">
        <v>654</v>
      </c>
      <c r="D20" s="7">
        <v>3</v>
      </c>
      <c r="E20" s="23">
        <v>100</v>
      </c>
      <c r="F20" s="9">
        <v>100.06370802867769</v>
      </c>
      <c r="G20" s="9">
        <v>101.40724607697081</v>
      </c>
      <c r="H20" s="9">
        <v>100.57727989415852</v>
      </c>
      <c r="I20" s="9">
        <v>103.19726656362917</v>
      </c>
      <c r="J20" s="9">
        <v>101.31588147659032</v>
      </c>
      <c r="K20" s="9">
        <v>102.05799404375469</v>
      </c>
      <c r="L20" s="9">
        <v>102.0484395603732</v>
      </c>
      <c r="M20" s="9">
        <v>101.88312491235277</v>
      </c>
      <c r="N20" s="9">
        <v>100.08953635569442</v>
      </c>
      <c r="O20" s="9">
        <v>101.29015093700986</v>
      </c>
      <c r="P20" s="9">
        <v>100.48697806615945</v>
      </c>
      <c r="Q20" s="9">
        <v>101.97507404477051</v>
      </c>
      <c r="R20" s="9">
        <v>102.8645069159049</v>
      </c>
      <c r="S20" s="9">
        <v>102.46892107279383</v>
      </c>
      <c r="T20" s="9">
        <v>102.19563825764892</v>
      </c>
      <c r="U20" s="9">
        <v>100.55103153480067</v>
      </c>
      <c r="V20" s="9">
        <v>101.52617471943593</v>
      </c>
      <c r="W20" s="9">
        <v>102.08798901465394</v>
      </c>
      <c r="X20" s="9">
        <v>102.70498223708071</v>
      </c>
      <c r="Y20" s="9">
        <v>103.36299039120189</v>
      </c>
      <c r="Z20" s="9">
        <v>104.09450064878925</v>
      </c>
      <c r="AA20" s="9">
        <v>105.04286543521386</v>
      </c>
      <c r="AB20" s="9">
        <v>104.98046573680718</v>
      </c>
      <c r="AC20" s="9">
        <v>106.17387600926709</v>
      </c>
      <c r="AD20" s="9">
        <v>106.02315113740488</v>
      </c>
      <c r="AE20" s="9">
        <v>107.6291754969815</v>
      </c>
      <c r="AF20" s="9">
        <v>107.58538274578513</v>
      </c>
      <c r="AG20" s="9">
        <v>110.6882250025436</v>
      </c>
      <c r="AH20" s="9">
        <v>111.46543956092789</v>
      </c>
      <c r="AI20" s="9">
        <v>111.65360629017509</v>
      </c>
      <c r="AJ20" s="9">
        <v>111.6322689309017</v>
      </c>
      <c r="AK20" s="9">
        <v>112.47225129767979</v>
      </c>
      <c r="AL20" s="9">
        <v>112.09995852491386</v>
      </c>
      <c r="AM20" s="9">
        <v>113.0985514908224</v>
      </c>
      <c r="AN20" s="9">
        <v>115.57791181388086</v>
      </c>
      <c r="AO20" s="9">
        <v>118.8462229240766</v>
      </c>
      <c r="AP20" s="9">
        <v>119.54975846623843</v>
      </c>
      <c r="AQ20" s="9">
        <v>118.57959645186685</v>
      </c>
      <c r="AR20" s="9">
        <v>120.98388974629837</v>
      </c>
      <c r="AS20" s="9">
        <v>123.95780655152183</v>
      </c>
      <c r="AT20" s="9">
        <v>128.50905750516782</v>
      </c>
      <c r="AU20" s="9">
        <v>129.87588604067261</v>
      </c>
      <c r="AV20" s="9">
        <v>128.92042843678689</v>
      </c>
      <c r="AW20" s="9">
        <v>132.50679908631579</v>
      </c>
      <c r="AX20" s="9">
        <v>131.52066760765345</v>
      </c>
      <c r="AY20" s="9">
        <v>130.31745676067072</v>
      </c>
      <c r="AZ20" s="9">
        <v>131.90349972485507</v>
      </c>
      <c r="BA20" s="9">
        <v>133.73857025079002</v>
      </c>
      <c r="BB20" s="9">
        <v>136.03046392162403</v>
      </c>
      <c r="BC20" s="9">
        <v>136.94100850084129</v>
      </c>
      <c r="BD20" s="9">
        <v>138.00108795055243</v>
      </c>
      <c r="BE20" s="9">
        <v>146.55822497642978</v>
      </c>
      <c r="BF20" s="9">
        <v>146.59872130445265</v>
      </c>
      <c r="BG20" s="9">
        <v>146.05989628225018</v>
      </c>
      <c r="BH20" s="9">
        <v>150.26500911053432</v>
      </c>
      <c r="BI20" s="9">
        <v>151.345709157812</v>
      </c>
      <c r="BJ20" s="9">
        <v>152.68982915728128</v>
      </c>
      <c r="BK20" s="9">
        <v>151.45861651528151</v>
      </c>
      <c r="BL20" s="9">
        <v>152.10889994344322</v>
      </c>
      <c r="BM20" s="21">
        <v>151.54298733740535</v>
      </c>
      <c r="BN20" s="21">
        <v>156.0554586967379</v>
      </c>
      <c r="BO20" s="21">
        <v>158.67001361244519</v>
      </c>
      <c r="BP20" s="21">
        <v>156.17536192169536</v>
      </c>
      <c r="BQ20" s="21">
        <v>155.48067266877271</v>
      </c>
      <c r="BR20" s="21">
        <v>160.03458786731062</v>
      </c>
      <c r="BS20" s="21">
        <v>156.49333560891992</v>
      </c>
      <c r="BT20" s="21">
        <v>156.88259649303495</v>
      </c>
      <c r="BU20" s="21">
        <v>148.02469192158986</v>
      </c>
      <c r="BV20" s="21">
        <v>150.59785186712423</v>
      </c>
      <c r="BW20" s="21">
        <v>154.24942683698063</v>
      </c>
      <c r="BX20" s="21">
        <v>152.42592299176803</v>
      </c>
      <c r="BY20" s="21">
        <v>158.29845436320258</v>
      </c>
      <c r="BZ20" s="21">
        <v>159.90969730850207</v>
      </c>
      <c r="CA20" s="21">
        <v>163.3896129207042</v>
      </c>
      <c r="CB20" s="21">
        <v>164.81207816485568</v>
      </c>
      <c r="CC20" s="21">
        <v>166.10699824475412</v>
      </c>
      <c r="CD20" s="21">
        <v>166.71871490980911</v>
      </c>
      <c r="CE20" s="21">
        <v>163.80287707073757</v>
      </c>
      <c r="CF20" s="197">
        <v>165.42529705909061</v>
      </c>
      <c r="CG20" s="197">
        <v>169.42577863542672</v>
      </c>
      <c r="CH20" s="197">
        <v>174.33084191881173</v>
      </c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</row>
    <row r="21" spans="1:99" x14ac:dyDescent="0.2">
      <c r="A21" s="8" t="str">
        <f t="shared" si="0"/>
        <v>EFHm_QU_4</v>
      </c>
      <c r="B21" s="7" t="s">
        <v>252</v>
      </c>
      <c r="C21" s="7" t="s">
        <v>654</v>
      </c>
      <c r="D21" s="7">
        <v>4</v>
      </c>
      <c r="E21" s="23">
        <v>100</v>
      </c>
      <c r="F21" s="9">
        <v>99.483844459814634</v>
      </c>
      <c r="G21" s="9">
        <v>100.61012081926484</v>
      </c>
      <c r="H21" s="9">
        <v>99.628161161723938</v>
      </c>
      <c r="I21" s="9">
        <v>101.67331641459421</v>
      </c>
      <c r="J21" s="9">
        <v>100.55147918269283</v>
      </c>
      <c r="K21" s="9">
        <v>101.79655264917483</v>
      </c>
      <c r="L21" s="9">
        <v>102.50785540616023</v>
      </c>
      <c r="M21" s="9">
        <v>101.41187534277634</v>
      </c>
      <c r="N21" s="9">
        <v>99.597992942057616</v>
      </c>
      <c r="O21" s="9">
        <v>100.54727290800436</v>
      </c>
      <c r="P21" s="9">
        <v>99.845167006741207</v>
      </c>
      <c r="Q21" s="9">
        <v>101.07138509783564</v>
      </c>
      <c r="R21" s="9">
        <v>102.91377817633062</v>
      </c>
      <c r="S21" s="9">
        <v>103.76899751179521</v>
      </c>
      <c r="T21" s="9">
        <v>102.22992784840383</v>
      </c>
      <c r="U21" s="9">
        <v>102.90587747847808</v>
      </c>
      <c r="V21" s="9">
        <v>100.86781856668787</v>
      </c>
      <c r="W21" s="9">
        <v>102.94580354943727</v>
      </c>
      <c r="X21" s="9">
        <v>101.71257577070068</v>
      </c>
      <c r="Y21" s="9">
        <v>103.00818634800397</v>
      </c>
      <c r="Z21" s="9">
        <v>103.8520627828108</v>
      </c>
      <c r="AA21" s="9">
        <v>106.53902189539404</v>
      </c>
      <c r="AB21" s="9">
        <v>107.21032350490458</v>
      </c>
      <c r="AC21" s="9">
        <v>109.25221214273664</v>
      </c>
      <c r="AD21" s="9">
        <v>108.00217764644178</v>
      </c>
      <c r="AE21" s="9">
        <v>109.23666305354647</v>
      </c>
      <c r="AF21" s="9">
        <v>109.36329451144469</v>
      </c>
      <c r="AG21" s="9">
        <v>114.45665267566638</v>
      </c>
      <c r="AH21" s="9">
        <v>116.11048447989394</v>
      </c>
      <c r="AI21" s="9">
        <v>115.07393747898116</v>
      </c>
      <c r="AJ21" s="9">
        <v>115.70535086826352</v>
      </c>
      <c r="AK21" s="9">
        <v>118.29617127695062</v>
      </c>
      <c r="AL21" s="9">
        <v>115.2437136379182</v>
      </c>
      <c r="AM21" s="9">
        <v>116.10395648936482</v>
      </c>
      <c r="AN21" s="9">
        <v>118.3334391887492</v>
      </c>
      <c r="AO21" s="9">
        <v>118.49025775581808</v>
      </c>
      <c r="AP21" s="9">
        <v>121.23208599267488</v>
      </c>
      <c r="AQ21" s="9">
        <v>119.36127155627128</v>
      </c>
      <c r="AR21" s="9">
        <v>121.57044237868224</v>
      </c>
      <c r="AS21" s="9">
        <v>126.17025877277229</v>
      </c>
      <c r="AT21" s="9">
        <v>131.04680968332855</v>
      </c>
      <c r="AU21" s="9">
        <v>130.46957917895043</v>
      </c>
      <c r="AV21" s="9">
        <v>129.23766450008011</v>
      </c>
      <c r="AW21" s="9">
        <v>133.154502447764</v>
      </c>
      <c r="AX21" s="9">
        <v>133.30631051349937</v>
      </c>
      <c r="AY21" s="9">
        <v>132.47760713630348</v>
      </c>
      <c r="AZ21" s="9">
        <v>132.03297252212104</v>
      </c>
      <c r="BA21" s="9">
        <v>133.72977558925118</v>
      </c>
      <c r="BB21" s="9">
        <v>138.34457405180734</v>
      </c>
      <c r="BC21" s="9">
        <v>138.09635548320696</v>
      </c>
      <c r="BD21" s="9">
        <v>138.68140538849343</v>
      </c>
      <c r="BE21" s="9">
        <v>144.76108267445349</v>
      </c>
      <c r="BF21" s="9">
        <v>142.42138701358604</v>
      </c>
      <c r="BG21" s="9">
        <v>142.24636417713165</v>
      </c>
      <c r="BH21" s="9">
        <v>143.95089123276188</v>
      </c>
      <c r="BI21" s="9">
        <v>146.42016299024124</v>
      </c>
      <c r="BJ21" s="9">
        <v>148.88316650239375</v>
      </c>
      <c r="BK21" s="9">
        <v>149.18158012173677</v>
      </c>
      <c r="BL21" s="9">
        <v>149.82984443758411</v>
      </c>
      <c r="BM21" s="21">
        <v>149.9262259589733</v>
      </c>
      <c r="BN21" s="21">
        <v>152.39065164809611</v>
      </c>
      <c r="BO21" s="21">
        <v>156.61882811718121</v>
      </c>
      <c r="BP21" s="21">
        <v>151.11353815865976</v>
      </c>
      <c r="BQ21" s="21">
        <v>149.03134758337191</v>
      </c>
      <c r="BR21" s="21">
        <v>153.66425908070022</v>
      </c>
      <c r="BS21" s="21">
        <v>149.96781071479012</v>
      </c>
      <c r="BT21" s="21">
        <v>154.4033416873153</v>
      </c>
      <c r="BU21" s="21">
        <v>144.8448620052807</v>
      </c>
      <c r="BV21" s="21">
        <v>146.94569995568446</v>
      </c>
      <c r="BW21" s="21">
        <v>148.70452894337919</v>
      </c>
      <c r="BX21" s="21">
        <v>147.84830276598072</v>
      </c>
      <c r="BY21" s="21">
        <v>153.72997236670579</v>
      </c>
      <c r="BZ21" s="21">
        <v>157.09716272885319</v>
      </c>
      <c r="CA21" s="21">
        <v>160.01639451182811</v>
      </c>
      <c r="CB21" s="21">
        <v>162.00869513093105</v>
      </c>
      <c r="CC21" s="21">
        <v>161.23290596864106</v>
      </c>
      <c r="CD21" s="21">
        <v>163.80432518297511</v>
      </c>
      <c r="CE21" s="21">
        <v>164.45878374150303</v>
      </c>
      <c r="CF21" s="197">
        <v>165.87036677238004</v>
      </c>
      <c r="CG21" s="197">
        <v>167.43317124290132</v>
      </c>
      <c r="CH21" s="197">
        <v>171.86034523298216</v>
      </c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</row>
    <row r="22" spans="1:99" x14ac:dyDescent="0.2">
      <c r="A22" s="8" t="str">
        <f t="shared" si="0"/>
        <v>EFHm_QU_5</v>
      </c>
      <c r="B22" s="7" t="s">
        <v>252</v>
      </c>
      <c r="C22" s="7" t="s">
        <v>654</v>
      </c>
      <c r="D22" s="7">
        <v>5</v>
      </c>
      <c r="E22" s="23">
        <v>100</v>
      </c>
      <c r="F22" s="9">
        <v>99.686177100290578</v>
      </c>
      <c r="G22" s="9">
        <v>100.7968958205544</v>
      </c>
      <c r="H22" s="9">
        <v>100.61808773962717</v>
      </c>
      <c r="I22" s="9">
        <v>103.56628008592385</v>
      </c>
      <c r="J22" s="9">
        <v>102.46646594223733</v>
      </c>
      <c r="K22" s="9">
        <v>103.4925622335434</v>
      </c>
      <c r="L22" s="9">
        <v>103.54180475816355</v>
      </c>
      <c r="M22" s="9">
        <v>103.81451472864254</v>
      </c>
      <c r="N22" s="9">
        <v>101.80216753142976</v>
      </c>
      <c r="O22" s="9">
        <v>102.88036685379494</v>
      </c>
      <c r="P22" s="9">
        <v>102.0684849742715</v>
      </c>
      <c r="Q22" s="9">
        <v>104.75759249939169</v>
      </c>
      <c r="R22" s="9">
        <v>105.18660727249147</v>
      </c>
      <c r="S22" s="9">
        <v>106.1158813014204</v>
      </c>
      <c r="T22" s="9">
        <v>104.2899904915058</v>
      </c>
      <c r="U22" s="9">
        <v>103.57966303380594</v>
      </c>
      <c r="V22" s="9">
        <v>102.44546655855838</v>
      </c>
      <c r="W22" s="9">
        <v>104.68702677027399</v>
      </c>
      <c r="X22" s="9">
        <v>104.54117249362776</v>
      </c>
      <c r="Y22" s="9">
        <v>105.64721906575232</v>
      </c>
      <c r="Z22" s="9">
        <v>107.5513498583182</v>
      </c>
      <c r="AA22" s="9">
        <v>108.59074544164709</v>
      </c>
      <c r="AB22" s="9">
        <v>109.12227627261298</v>
      </c>
      <c r="AC22" s="9">
        <v>111.54118492396221</v>
      </c>
      <c r="AD22" s="9">
        <v>111.67372791014705</v>
      </c>
      <c r="AE22" s="9">
        <v>112.24462186643397</v>
      </c>
      <c r="AF22" s="9">
        <v>113.73326053494601</v>
      </c>
      <c r="AG22" s="9">
        <v>117.89867252057986</v>
      </c>
      <c r="AH22" s="9">
        <v>120.16508065643279</v>
      </c>
      <c r="AI22" s="9">
        <v>120.48149806158612</v>
      </c>
      <c r="AJ22" s="9">
        <v>122.1365370849808</v>
      </c>
      <c r="AK22" s="9">
        <v>124.07868482925983</v>
      </c>
      <c r="AL22" s="9">
        <v>124.15465417296652</v>
      </c>
      <c r="AM22" s="9">
        <v>125.54147323719353</v>
      </c>
      <c r="AN22" s="9">
        <v>126.53610465498429</v>
      </c>
      <c r="AO22" s="9">
        <v>128.25307932519178</v>
      </c>
      <c r="AP22" s="9">
        <v>129.38107842325871</v>
      </c>
      <c r="AQ22" s="9">
        <v>129.28471571033677</v>
      </c>
      <c r="AR22" s="9">
        <v>131.21788488857828</v>
      </c>
      <c r="AS22" s="9">
        <v>136.19827381336</v>
      </c>
      <c r="AT22" s="9">
        <v>143.16022556044973</v>
      </c>
      <c r="AU22" s="9">
        <v>146.61165220782618</v>
      </c>
      <c r="AV22" s="9">
        <v>143.48781902910386</v>
      </c>
      <c r="AW22" s="9">
        <v>147.68142455673959</v>
      </c>
      <c r="AX22" s="9">
        <v>147.14667597859497</v>
      </c>
      <c r="AY22" s="9">
        <v>146.65058133213319</v>
      </c>
      <c r="AZ22" s="9">
        <v>148.29646907743785</v>
      </c>
      <c r="BA22" s="9">
        <v>151.00999869236335</v>
      </c>
      <c r="BB22" s="9">
        <v>152.591025023897</v>
      </c>
      <c r="BC22" s="9">
        <v>153.86593510522749</v>
      </c>
      <c r="BD22" s="9">
        <v>155.84726351187106</v>
      </c>
      <c r="BE22" s="9">
        <v>165.70808304522876</v>
      </c>
      <c r="BF22" s="9">
        <v>165.69991833577055</v>
      </c>
      <c r="BG22" s="9">
        <v>163.13260186112041</v>
      </c>
      <c r="BH22" s="9">
        <v>167.21725421346224</v>
      </c>
      <c r="BI22" s="9">
        <v>169.68551528074329</v>
      </c>
      <c r="BJ22" s="9">
        <v>172.64968274910311</v>
      </c>
      <c r="BK22" s="9">
        <v>170.4927421260073</v>
      </c>
      <c r="BL22" s="9">
        <v>169.05731255529625</v>
      </c>
      <c r="BM22" s="21">
        <v>171.43853816813274</v>
      </c>
      <c r="BN22" s="21">
        <v>176.23637714004846</v>
      </c>
      <c r="BO22" s="21">
        <v>178.56332354456555</v>
      </c>
      <c r="BP22" s="21">
        <v>173.97856089804745</v>
      </c>
      <c r="BQ22" s="21">
        <v>173.91370005734635</v>
      </c>
      <c r="BR22" s="21">
        <v>176.83714706683813</v>
      </c>
      <c r="BS22" s="21">
        <v>172.73276234429508</v>
      </c>
      <c r="BT22" s="21">
        <v>179.32485300102945</v>
      </c>
      <c r="BU22" s="21">
        <v>168.22829409076525</v>
      </c>
      <c r="BV22" s="21">
        <v>169.99352657866464</v>
      </c>
      <c r="BW22" s="21">
        <v>173.14538787576973</v>
      </c>
      <c r="BX22" s="21">
        <v>172.44645930969938</v>
      </c>
      <c r="BY22" s="21">
        <v>178.43431111169895</v>
      </c>
      <c r="BZ22" s="21">
        <v>180.4321106069975</v>
      </c>
      <c r="CA22" s="21">
        <v>185.30548652257335</v>
      </c>
      <c r="CB22" s="21">
        <v>188.51590784000749</v>
      </c>
      <c r="CC22" s="21">
        <v>188.29090645294932</v>
      </c>
      <c r="CD22" s="21">
        <v>189.93432332956161</v>
      </c>
      <c r="CE22" s="21">
        <v>188.03933563092784</v>
      </c>
      <c r="CF22" s="197">
        <v>190.14295817474266</v>
      </c>
      <c r="CG22" s="197">
        <v>196.00172635913671</v>
      </c>
      <c r="CH22" s="197">
        <v>202.90462605219997</v>
      </c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</row>
    <row r="23" spans="1:99" x14ac:dyDescent="0.2">
      <c r="A23" s="8" t="str">
        <f t="shared" si="0"/>
        <v>EFHm_QU_6</v>
      </c>
      <c r="B23" s="7" t="s">
        <v>252</v>
      </c>
      <c r="C23" s="7" t="s">
        <v>654</v>
      </c>
      <c r="D23" s="7">
        <v>6</v>
      </c>
      <c r="E23" s="23">
        <v>100</v>
      </c>
      <c r="F23" s="9">
        <v>100.31878349547895</v>
      </c>
      <c r="G23" s="9">
        <v>101.54521501734052</v>
      </c>
      <c r="H23" s="9">
        <v>100.80314633722311</v>
      </c>
      <c r="I23" s="9">
        <v>102.65600277475156</v>
      </c>
      <c r="J23" s="9">
        <v>100.29455350228902</v>
      </c>
      <c r="K23" s="9">
        <v>101.00961344822717</v>
      </c>
      <c r="L23" s="9">
        <v>101.38550653105938</v>
      </c>
      <c r="M23" s="9">
        <v>100.01415582118049</v>
      </c>
      <c r="N23" s="9">
        <v>97.938302301535344</v>
      </c>
      <c r="O23" s="9">
        <v>98.70445861622423</v>
      </c>
      <c r="P23" s="9">
        <v>98.044918749881532</v>
      </c>
      <c r="Q23" s="9">
        <v>99.889172827714518</v>
      </c>
      <c r="R23" s="9">
        <v>100.16240204287658</v>
      </c>
      <c r="S23" s="9">
        <v>100.9022313587999</v>
      </c>
      <c r="T23" s="9">
        <v>99.2285664687235</v>
      </c>
      <c r="U23" s="9">
        <v>98.352994470345649</v>
      </c>
      <c r="V23" s="9">
        <v>98.211518765458109</v>
      </c>
      <c r="W23" s="9">
        <v>98.34228582466703</v>
      </c>
      <c r="X23" s="9">
        <v>98.800834536085233</v>
      </c>
      <c r="Y23" s="9">
        <v>98.760661808519572</v>
      </c>
      <c r="Z23" s="9">
        <v>100.26357641120138</v>
      </c>
      <c r="AA23" s="9">
        <v>100.91122675024147</v>
      </c>
      <c r="AB23" s="9">
        <v>102.08343373850622</v>
      </c>
      <c r="AC23" s="9">
        <v>102.23684531792212</v>
      </c>
      <c r="AD23" s="9">
        <v>102.47954125238232</v>
      </c>
      <c r="AE23" s="9">
        <v>105.46665944876486</v>
      </c>
      <c r="AF23" s="9">
        <v>105.94950972892137</v>
      </c>
      <c r="AG23" s="9">
        <v>109.52015651424149</v>
      </c>
      <c r="AH23" s="9">
        <v>108.97960181169255</v>
      </c>
      <c r="AI23" s="9">
        <v>110.42183346377487</v>
      </c>
      <c r="AJ23" s="9">
        <v>109.75673358351443</v>
      </c>
      <c r="AK23" s="9">
        <v>110.14975419517035</v>
      </c>
      <c r="AL23" s="9">
        <v>109.24955504217012</v>
      </c>
      <c r="AM23" s="9">
        <v>109.4328142147299</v>
      </c>
      <c r="AN23" s="9">
        <v>110.50499386981613</v>
      </c>
      <c r="AO23" s="9">
        <v>112.3501996935869</v>
      </c>
      <c r="AP23" s="9">
        <v>114.41393564996424</v>
      </c>
      <c r="AQ23" s="9">
        <v>112.46525573060752</v>
      </c>
      <c r="AR23" s="9">
        <v>115.21903579659096</v>
      </c>
      <c r="AS23" s="9">
        <v>118.14565147025303</v>
      </c>
      <c r="AT23" s="9">
        <v>122.42337682848598</v>
      </c>
      <c r="AU23" s="9">
        <v>122.81465995189586</v>
      </c>
      <c r="AV23" s="9">
        <v>122.32108463344314</v>
      </c>
      <c r="AW23" s="9">
        <v>125.10074411640615</v>
      </c>
      <c r="AX23" s="9">
        <v>127.0379462098532</v>
      </c>
      <c r="AY23" s="9">
        <v>124.5935312071021</v>
      </c>
      <c r="AZ23" s="9">
        <v>125.03791357338233</v>
      </c>
      <c r="BA23" s="9">
        <v>129.33304530376176</v>
      </c>
      <c r="BB23" s="9">
        <v>130.90406844778533</v>
      </c>
      <c r="BC23" s="9">
        <v>131.19172056722402</v>
      </c>
      <c r="BD23" s="9">
        <v>132.53811357187118</v>
      </c>
      <c r="BE23" s="9">
        <v>139.79399449682387</v>
      </c>
      <c r="BF23" s="9">
        <v>139.32307924936532</v>
      </c>
      <c r="BG23" s="9">
        <v>140.55788036112907</v>
      </c>
      <c r="BH23" s="9">
        <v>144.40680306656176</v>
      </c>
      <c r="BI23" s="9">
        <v>147.33660254047294</v>
      </c>
      <c r="BJ23" s="9">
        <v>151.81892167271434</v>
      </c>
      <c r="BK23" s="9">
        <v>150.38848549344294</v>
      </c>
      <c r="BL23" s="9">
        <v>151.79437912881758</v>
      </c>
      <c r="BM23" s="21">
        <v>153.54591973959469</v>
      </c>
      <c r="BN23" s="21">
        <v>156.91955101168324</v>
      </c>
      <c r="BO23" s="21">
        <v>157.47368854374545</v>
      </c>
      <c r="BP23" s="21">
        <v>154.87897311743075</v>
      </c>
      <c r="BQ23" s="21">
        <v>156.24761869257611</v>
      </c>
      <c r="BR23" s="21">
        <v>159.45687275837957</v>
      </c>
      <c r="BS23" s="21">
        <v>156.50100435489639</v>
      </c>
      <c r="BT23" s="21">
        <v>158.3879296195077</v>
      </c>
      <c r="BU23" s="21">
        <v>151.05480294779855</v>
      </c>
      <c r="BV23" s="21">
        <v>155.11833443616396</v>
      </c>
      <c r="BW23" s="21">
        <v>159.30045590733465</v>
      </c>
      <c r="BX23" s="21">
        <v>157.89872082438049</v>
      </c>
      <c r="BY23" s="21">
        <v>162.43413946630997</v>
      </c>
      <c r="BZ23" s="21">
        <v>162.28131762625</v>
      </c>
      <c r="CA23" s="21">
        <v>164.23455587640981</v>
      </c>
      <c r="CB23" s="21">
        <v>167.89679329845234</v>
      </c>
      <c r="CC23" s="21">
        <v>168.55586225899287</v>
      </c>
      <c r="CD23" s="21">
        <v>170.53984312936078</v>
      </c>
      <c r="CE23" s="21">
        <v>168.85983393830105</v>
      </c>
      <c r="CF23" s="197">
        <v>170.13755338790051</v>
      </c>
      <c r="CG23" s="197">
        <v>173.67480159479351</v>
      </c>
      <c r="CH23" s="197">
        <v>177.70715263501805</v>
      </c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</row>
    <row r="24" spans="1:99" x14ac:dyDescent="0.2">
      <c r="A24" s="8" t="str">
        <f t="shared" si="0"/>
        <v>EFHm_QU_7</v>
      </c>
      <c r="B24" s="7" t="s">
        <v>252</v>
      </c>
      <c r="C24" s="7" t="s">
        <v>654</v>
      </c>
      <c r="D24" s="7">
        <v>7</v>
      </c>
      <c r="E24" s="23">
        <v>100</v>
      </c>
      <c r="F24" s="9">
        <v>99.087748525954694</v>
      </c>
      <c r="G24" s="9">
        <v>99.863657302233548</v>
      </c>
      <c r="H24" s="9">
        <v>97.488710107563676</v>
      </c>
      <c r="I24" s="9">
        <v>99.880906933708232</v>
      </c>
      <c r="J24" s="9">
        <v>97.621540142160185</v>
      </c>
      <c r="K24" s="9">
        <v>98.634077395575304</v>
      </c>
      <c r="L24" s="9">
        <v>99.575787455431694</v>
      </c>
      <c r="M24" s="9">
        <v>101.04625268982133</v>
      </c>
      <c r="N24" s="9">
        <v>99.391138111823423</v>
      </c>
      <c r="O24" s="9">
        <v>99.46779753873291</v>
      </c>
      <c r="P24" s="9">
        <v>98.47285884579864</v>
      </c>
      <c r="Q24" s="9">
        <v>101.12166629099877</v>
      </c>
      <c r="R24" s="9">
        <v>102.25327566130986</v>
      </c>
      <c r="S24" s="9">
        <v>103.06438602489554</v>
      </c>
      <c r="T24" s="9">
        <v>102.4273167200608</v>
      </c>
      <c r="U24" s="9">
        <v>101.36024704633564</v>
      </c>
      <c r="V24" s="9">
        <v>102.08140892000461</v>
      </c>
      <c r="W24" s="9">
        <v>102.88104766925588</v>
      </c>
      <c r="X24" s="9">
        <v>102.78856601045511</v>
      </c>
      <c r="Y24" s="9">
        <v>104.0762246826005</v>
      </c>
      <c r="Z24" s="9">
        <v>105.07276737887858</v>
      </c>
      <c r="AA24" s="9">
        <v>106.80784452955795</v>
      </c>
      <c r="AB24" s="9">
        <v>108.29997881822982</v>
      </c>
      <c r="AC24" s="9">
        <v>111.47811402179408</v>
      </c>
      <c r="AD24" s="9">
        <v>112.89133348584055</v>
      </c>
      <c r="AE24" s="9">
        <v>115.04472678247429</v>
      </c>
      <c r="AF24" s="9">
        <v>115.36250278256952</v>
      </c>
      <c r="AG24" s="9">
        <v>118.13943016709439</v>
      </c>
      <c r="AH24" s="9">
        <v>120.26758669431537</v>
      </c>
      <c r="AI24" s="9">
        <v>120.83595613692941</v>
      </c>
      <c r="AJ24" s="9">
        <v>121.33894294587742</v>
      </c>
      <c r="AK24" s="9">
        <v>124.51723278300304</v>
      </c>
      <c r="AL24" s="9">
        <v>123.55936277946404</v>
      </c>
      <c r="AM24" s="9">
        <v>124.3969796081269</v>
      </c>
      <c r="AN24" s="9">
        <v>124.357622362143</v>
      </c>
      <c r="AO24" s="9">
        <v>126.18373104191882</v>
      </c>
      <c r="AP24" s="9">
        <v>126.89358529501122</v>
      </c>
      <c r="AQ24" s="9">
        <v>125.23184932126937</v>
      </c>
      <c r="AR24" s="9">
        <v>128.1013093597179</v>
      </c>
      <c r="AS24" s="9">
        <v>132.87618735720332</v>
      </c>
      <c r="AT24" s="9">
        <v>140.22009859706603</v>
      </c>
      <c r="AU24" s="9">
        <v>143.05433673921794</v>
      </c>
      <c r="AV24" s="9">
        <v>142.79751675506333</v>
      </c>
      <c r="AW24" s="9">
        <v>147.46404634119011</v>
      </c>
      <c r="AX24" s="9">
        <v>148.03358029328123</v>
      </c>
      <c r="AY24" s="9">
        <v>144.51851581609745</v>
      </c>
      <c r="AZ24" s="9">
        <v>146.65195534366811</v>
      </c>
      <c r="BA24" s="9">
        <v>148.10682452006128</v>
      </c>
      <c r="BB24" s="9">
        <v>149.54450841929972</v>
      </c>
      <c r="BC24" s="9">
        <v>149.71525120150429</v>
      </c>
      <c r="BD24" s="9">
        <v>149.15019559639987</v>
      </c>
      <c r="BE24" s="9">
        <v>158.21812382904855</v>
      </c>
      <c r="BF24" s="9">
        <v>159.5379326237146</v>
      </c>
      <c r="BG24" s="9">
        <v>157.99497032835967</v>
      </c>
      <c r="BH24" s="9">
        <v>162.28038010928668</v>
      </c>
      <c r="BI24" s="9">
        <v>163.48793397614955</v>
      </c>
      <c r="BJ24" s="9">
        <v>169.98655492606912</v>
      </c>
      <c r="BK24" s="9">
        <v>165.89255151299542</v>
      </c>
      <c r="BL24" s="9">
        <v>167.27884809716824</v>
      </c>
      <c r="BM24" s="21">
        <v>166.74944279873537</v>
      </c>
      <c r="BN24" s="21">
        <v>168.75758443837924</v>
      </c>
      <c r="BO24" s="21">
        <v>171.19852946284956</v>
      </c>
      <c r="BP24" s="21">
        <v>168.95790850072331</v>
      </c>
      <c r="BQ24" s="21">
        <v>171.77141771020362</v>
      </c>
      <c r="BR24" s="21">
        <v>173.27295966530559</v>
      </c>
      <c r="BS24" s="21">
        <v>167.20069933314866</v>
      </c>
      <c r="BT24" s="21">
        <v>167.80673812472492</v>
      </c>
      <c r="BU24" s="21">
        <v>158.83732607427444</v>
      </c>
      <c r="BV24" s="21">
        <v>158.96281850626835</v>
      </c>
      <c r="BW24" s="21">
        <v>160.91051016006307</v>
      </c>
      <c r="BX24" s="21">
        <v>159.41780588852225</v>
      </c>
      <c r="BY24" s="21">
        <v>162.72865588747715</v>
      </c>
      <c r="BZ24" s="21">
        <v>163.69436308427109</v>
      </c>
      <c r="CA24" s="21">
        <v>162.87497626243075</v>
      </c>
      <c r="CB24" s="21">
        <v>167.5542675954232</v>
      </c>
      <c r="CC24" s="21">
        <v>168.00806814752491</v>
      </c>
      <c r="CD24" s="21">
        <v>169.22824376439263</v>
      </c>
      <c r="CE24" s="21">
        <v>168.37270904389129</v>
      </c>
      <c r="CF24" s="197">
        <v>169.69231676258437</v>
      </c>
      <c r="CG24" s="197">
        <v>175.65832837134627</v>
      </c>
      <c r="CH24" s="197">
        <v>179.21170830539</v>
      </c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</row>
    <row r="25" spans="1:99" x14ac:dyDescent="0.2">
      <c r="A25" s="8" t="str">
        <f t="shared" si="0"/>
        <v>EFHm_QU_8</v>
      </c>
      <c r="B25" s="7" t="s">
        <v>252</v>
      </c>
      <c r="C25" s="7" t="s">
        <v>654</v>
      </c>
      <c r="D25" s="7">
        <v>8</v>
      </c>
      <c r="E25" s="23">
        <v>100</v>
      </c>
      <c r="F25" s="9">
        <v>97.328622301200767</v>
      </c>
      <c r="G25" s="9">
        <v>95.904239277824132</v>
      </c>
      <c r="H25" s="9">
        <v>93.079344288198314</v>
      </c>
      <c r="I25" s="9">
        <v>94.538895660635319</v>
      </c>
      <c r="J25" s="9">
        <v>93.258985890346992</v>
      </c>
      <c r="K25" s="9">
        <v>94.89315743053217</v>
      </c>
      <c r="L25" s="9">
        <v>96.115876041845709</v>
      </c>
      <c r="M25" s="9">
        <v>96.902492804400282</v>
      </c>
      <c r="N25" s="9">
        <v>95.469914415776742</v>
      </c>
      <c r="O25" s="9">
        <v>94.074203488153799</v>
      </c>
      <c r="P25" s="9">
        <v>95.539658363936908</v>
      </c>
      <c r="Q25" s="9">
        <v>98.440152794534583</v>
      </c>
      <c r="R25" s="9">
        <v>98.341426492953829</v>
      </c>
      <c r="S25" s="9">
        <v>103.63312312645941</v>
      </c>
      <c r="T25" s="9">
        <v>95.739055483052994</v>
      </c>
      <c r="U25" s="9">
        <v>98.850379167684466</v>
      </c>
      <c r="V25" s="9">
        <v>98.328808231612356</v>
      </c>
      <c r="W25" s="9">
        <v>100.01020260723392</v>
      </c>
      <c r="X25" s="9">
        <v>100.43724072497031</v>
      </c>
      <c r="Y25" s="9">
        <v>99.574341318386445</v>
      </c>
      <c r="Z25" s="9">
        <v>101.52419562199835</v>
      </c>
      <c r="AA25" s="9">
        <v>102.28747156374057</v>
      </c>
      <c r="AB25" s="9">
        <v>103.61458385433784</v>
      </c>
      <c r="AC25" s="9">
        <v>103.88564774167826</v>
      </c>
      <c r="AD25" s="9">
        <v>105.84032204645284</v>
      </c>
      <c r="AE25" s="9">
        <v>107.04451006801685</v>
      </c>
      <c r="AF25" s="9">
        <v>109.46404029331021</v>
      </c>
      <c r="AG25" s="9">
        <v>110.31962430781199</v>
      </c>
      <c r="AH25" s="9">
        <v>112.71410472159957</v>
      </c>
      <c r="AI25" s="9">
        <v>113.55451586734769</v>
      </c>
      <c r="AJ25" s="9">
        <v>113.5699676465314</v>
      </c>
      <c r="AK25" s="9">
        <v>116.26997983397931</v>
      </c>
      <c r="AL25" s="9">
        <v>115.6612740501925</v>
      </c>
      <c r="AM25" s="9">
        <v>116.20713955707338</v>
      </c>
      <c r="AN25" s="9">
        <v>118.34969065712053</v>
      </c>
      <c r="AO25" s="9">
        <v>120.20207151148792</v>
      </c>
      <c r="AP25" s="9">
        <v>120.26280701957148</v>
      </c>
      <c r="AQ25" s="9">
        <v>120.93214478318916</v>
      </c>
      <c r="AR25" s="9">
        <v>124.48018898527194</v>
      </c>
      <c r="AS25" s="9">
        <v>125.54947755237191</v>
      </c>
      <c r="AT25" s="9">
        <v>132.80216836731748</v>
      </c>
      <c r="AU25" s="9">
        <v>136.26170961548451</v>
      </c>
      <c r="AV25" s="9">
        <v>139.18189031906991</v>
      </c>
      <c r="AW25" s="9">
        <v>141.45542598365481</v>
      </c>
      <c r="AX25" s="9">
        <v>140.53279750609332</v>
      </c>
      <c r="AY25" s="9">
        <v>136.09762650910474</v>
      </c>
      <c r="AZ25" s="9">
        <v>136.12451405845357</v>
      </c>
      <c r="BA25" s="9">
        <v>137.5997724331103</v>
      </c>
      <c r="BB25" s="9">
        <v>140.20526558041391</v>
      </c>
      <c r="BC25" s="9">
        <v>143.7022571149347</v>
      </c>
      <c r="BD25" s="9">
        <v>143.68742769065898</v>
      </c>
      <c r="BE25" s="9">
        <v>158.78213259420275</v>
      </c>
      <c r="BF25" s="9">
        <v>158.52671339157507</v>
      </c>
      <c r="BG25" s="9">
        <v>155.58367884128111</v>
      </c>
      <c r="BH25" s="9">
        <v>156.74247980877411</v>
      </c>
      <c r="BI25" s="9">
        <v>154.82285968803029</v>
      </c>
      <c r="BJ25" s="9">
        <v>159.50314243742986</v>
      </c>
      <c r="BK25" s="9">
        <v>158.15592501601995</v>
      </c>
      <c r="BL25" s="9">
        <v>156.65155584815818</v>
      </c>
      <c r="BM25" s="21">
        <v>161.60121799606145</v>
      </c>
      <c r="BN25" s="21">
        <v>165.93994153050903</v>
      </c>
      <c r="BO25" s="21">
        <v>165.08549004846063</v>
      </c>
      <c r="BP25" s="21">
        <v>161.81881346284322</v>
      </c>
      <c r="BQ25" s="21">
        <v>161.96767266370148</v>
      </c>
      <c r="BR25" s="21">
        <v>162.29310455697475</v>
      </c>
      <c r="BS25" s="21">
        <v>155.99145485085549</v>
      </c>
      <c r="BT25" s="21">
        <v>159.9936310269716</v>
      </c>
      <c r="BU25" s="21">
        <v>149.36723807916403</v>
      </c>
      <c r="BV25" s="21">
        <v>153.24297694402617</v>
      </c>
      <c r="BW25" s="21">
        <v>159.22206962178817</v>
      </c>
      <c r="BX25" s="21">
        <v>155.59722660020273</v>
      </c>
      <c r="BY25" s="21">
        <v>163.12028090718925</v>
      </c>
      <c r="BZ25" s="21">
        <v>158.47845873964255</v>
      </c>
      <c r="CA25" s="21">
        <v>163.96852600341336</v>
      </c>
      <c r="CB25" s="21">
        <v>165.5973229014287</v>
      </c>
      <c r="CC25" s="21">
        <v>167.1138858305375</v>
      </c>
      <c r="CD25" s="21">
        <v>163.80953822419193</v>
      </c>
      <c r="CE25" s="21">
        <v>160.24050244492608</v>
      </c>
      <c r="CF25" s="197">
        <v>159.49063166868208</v>
      </c>
      <c r="CG25" s="197">
        <v>159.17197452699989</v>
      </c>
      <c r="CH25" s="197">
        <v>161.02287975406117</v>
      </c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</row>
    <row r="26" spans="1:99" x14ac:dyDescent="0.2">
      <c r="A26" s="8" t="str">
        <f t="shared" si="0"/>
        <v>EFHu_QU_1</v>
      </c>
      <c r="B26" s="7" t="s">
        <v>251</v>
      </c>
      <c r="C26" s="7" t="s">
        <v>654</v>
      </c>
      <c r="D26" s="7">
        <v>1</v>
      </c>
      <c r="E26" s="23">
        <v>100</v>
      </c>
      <c r="F26" s="9">
        <v>97.028886086569742</v>
      </c>
      <c r="G26" s="9">
        <v>98.344671438423887</v>
      </c>
      <c r="H26" s="9">
        <v>97.122472723078474</v>
      </c>
      <c r="I26" s="9">
        <v>97.619611714149954</v>
      </c>
      <c r="J26" s="9">
        <v>100.4123413775805</v>
      </c>
      <c r="K26" s="9">
        <v>101.64579063451482</v>
      </c>
      <c r="L26" s="9">
        <v>103.98253844866672</v>
      </c>
      <c r="M26" s="9">
        <v>101.48123055023474</v>
      </c>
      <c r="N26" s="9">
        <v>101.49351525251069</v>
      </c>
      <c r="O26" s="9">
        <v>103.12935630348703</v>
      </c>
      <c r="P26" s="9">
        <v>104.24596076202046</v>
      </c>
      <c r="Q26" s="9">
        <v>109.21064174530089</v>
      </c>
      <c r="R26" s="9">
        <v>108.63647366344604</v>
      </c>
      <c r="S26" s="9">
        <v>111.49040500114342</v>
      </c>
      <c r="T26" s="9">
        <v>114.47042701106311</v>
      </c>
      <c r="U26" s="9">
        <v>114.23088385898153</v>
      </c>
      <c r="V26" s="9">
        <v>113.99785230576911</v>
      </c>
      <c r="W26" s="9">
        <v>119.47984682487646</v>
      </c>
      <c r="X26" s="9">
        <v>121.02200765696962</v>
      </c>
      <c r="Y26" s="9">
        <v>123.74450046073449</v>
      </c>
      <c r="Z26" s="9">
        <v>125.47797374954077</v>
      </c>
      <c r="AA26" s="9">
        <v>130.58711430190766</v>
      </c>
      <c r="AB26" s="9">
        <v>131.3850146789778</v>
      </c>
      <c r="AC26" s="9">
        <v>132.23092986690361</v>
      </c>
      <c r="AD26" s="9">
        <v>133.81558824610349</v>
      </c>
      <c r="AE26" s="9">
        <v>140.04490491772253</v>
      </c>
      <c r="AF26" s="9">
        <v>140.35664122536565</v>
      </c>
      <c r="AG26" s="9">
        <v>143.8763331707267</v>
      </c>
      <c r="AH26" s="9">
        <v>146.11414602212366</v>
      </c>
      <c r="AI26" s="9">
        <v>148.40195343119842</v>
      </c>
      <c r="AJ26" s="9">
        <v>150.26713772684056</v>
      </c>
      <c r="AK26" s="9">
        <v>154.59861588719372</v>
      </c>
      <c r="AL26" s="9">
        <v>158.88614088282083</v>
      </c>
      <c r="AM26" s="9">
        <v>164.04217626798444</v>
      </c>
      <c r="AN26" s="9">
        <v>169.00522789169855</v>
      </c>
      <c r="AO26" s="9">
        <v>168.72191466333913</v>
      </c>
      <c r="AP26" s="9">
        <v>168.972768978549</v>
      </c>
      <c r="AQ26" s="9">
        <v>166.27556093035085</v>
      </c>
      <c r="AR26" s="9">
        <v>168.9094779881691</v>
      </c>
      <c r="AS26" s="9">
        <v>174.75314445023093</v>
      </c>
      <c r="AT26" s="9">
        <v>180.03819498484427</v>
      </c>
      <c r="AU26" s="9">
        <v>199.23338278848578</v>
      </c>
      <c r="AV26" s="9">
        <v>200.09917157578451</v>
      </c>
      <c r="AW26" s="9">
        <v>205.70707799654997</v>
      </c>
      <c r="AX26" s="9">
        <v>206.21662982461717</v>
      </c>
      <c r="AY26" s="9">
        <v>203.87963750236926</v>
      </c>
      <c r="AZ26" s="9">
        <v>202.08936371171649</v>
      </c>
      <c r="BA26" s="9">
        <v>204.21663784356866</v>
      </c>
      <c r="BB26" s="9">
        <v>209.21156397195367</v>
      </c>
      <c r="BC26" s="9">
        <v>212.16693349322821</v>
      </c>
      <c r="BD26" s="9">
        <v>207.06833639378038</v>
      </c>
      <c r="BE26" s="9">
        <v>222.27487008063443</v>
      </c>
      <c r="BF26" s="9">
        <v>223.98158144752759</v>
      </c>
      <c r="BG26" s="9">
        <v>221.1687452455009</v>
      </c>
      <c r="BH26" s="9">
        <v>223.52675269364113</v>
      </c>
      <c r="BI26" s="9">
        <v>232.65136268340981</v>
      </c>
      <c r="BJ26" s="9">
        <v>231.14600627707807</v>
      </c>
      <c r="BK26" s="9">
        <v>230.50190048751645</v>
      </c>
      <c r="BL26" s="9">
        <v>228.04131391107796</v>
      </c>
      <c r="BM26" s="21">
        <v>223.05976736337155</v>
      </c>
      <c r="BN26" s="21">
        <v>226.46612829377983</v>
      </c>
      <c r="BO26" s="21">
        <v>232.59536669642151</v>
      </c>
      <c r="BP26" s="21">
        <v>227.00834035435818</v>
      </c>
      <c r="BQ26" s="21">
        <v>230.48795093311648</v>
      </c>
      <c r="BR26" s="21">
        <v>229.23043623564016</v>
      </c>
      <c r="BS26" s="21">
        <v>218.10296436394577</v>
      </c>
      <c r="BT26" s="21">
        <v>219.88044084547917</v>
      </c>
      <c r="BU26" s="21">
        <v>215.49526338229771</v>
      </c>
      <c r="BV26" s="21">
        <v>218.40379640872024</v>
      </c>
      <c r="BW26" s="21">
        <v>221.37603520782937</v>
      </c>
      <c r="BX26" s="21">
        <v>219.93104281194516</v>
      </c>
      <c r="BY26" s="21">
        <v>225.3431239895109</v>
      </c>
      <c r="BZ26" s="21">
        <v>224.9628976143855</v>
      </c>
      <c r="CA26" s="21">
        <v>232.48773703769189</v>
      </c>
      <c r="CB26" s="21">
        <v>233.87642926860326</v>
      </c>
      <c r="CC26" s="21">
        <v>237.21253176121243</v>
      </c>
      <c r="CD26" s="21">
        <v>242.17736336666385</v>
      </c>
      <c r="CE26" s="21">
        <v>239.20678901712068</v>
      </c>
      <c r="CF26" s="197">
        <v>241.36510671743986</v>
      </c>
      <c r="CG26" s="197">
        <v>245.94038027959959</v>
      </c>
      <c r="CH26" s="197">
        <v>248.60612496296054</v>
      </c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</row>
    <row r="27" spans="1:99" x14ac:dyDescent="0.2">
      <c r="A27" s="8" t="str">
        <f t="shared" si="0"/>
        <v>EFHu_QU_2</v>
      </c>
      <c r="B27" s="7" t="s">
        <v>251</v>
      </c>
      <c r="C27" s="7" t="s">
        <v>654</v>
      </c>
      <c r="D27" s="7">
        <v>2</v>
      </c>
      <c r="E27" s="23">
        <v>100</v>
      </c>
      <c r="F27" s="9">
        <v>95.92555891950164</v>
      </c>
      <c r="G27" s="9">
        <v>96.103908662762322</v>
      </c>
      <c r="H27" s="9">
        <v>95.627320240355473</v>
      </c>
      <c r="I27" s="9">
        <v>96.742357777451616</v>
      </c>
      <c r="J27" s="9">
        <v>95.935572236114226</v>
      </c>
      <c r="K27" s="9">
        <v>97.584951444025123</v>
      </c>
      <c r="L27" s="9">
        <v>97.297277971490388</v>
      </c>
      <c r="M27" s="9">
        <v>95.841337653097099</v>
      </c>
      <c r="N27" s="9">
        <v>93.043087231936809</v>
      </c>
      <c r="O27" s="9">
        <v>95.093293431782087</v>
      </c>
      <c r="P27" s="9">
        <v>95.494469304751661</v>
      </c>
      <c r="Q27" s="9">
        <v>97.710169306598587</v>
      </c>
      <c r="R27" s="9">
        <v>100.52010804069671</v>
      </c>
      <c r="S27" s="9">
        <v>103.86909878793418</v>
      </c>
      <c r="T27" s="9">
        <v>103.33888523905685</v>
      </c>
      <c r="U27" s="9">
        <v>103.97856464485828</v>
      </c>
      <c r="V27" s="9">
        <v>104.87009713242593</v>
      </c>
      <c r="W27" s="9">
        <v>106.93305269928388</v>
      </c>
      <c r="X27" s="9">
        <v>108.84639626958106</v>
      </c>
      <c r="Y27" s="9">
        <v>107.59871035195114</v>
      </c>
      <c r="Z27" s="9">
        <v>109.13486242226824</v>
      </c>
      <c r="AA27" s="9">
        <v>111.49957836069345</v>
      </c>
      <c r="AB27" s="9">
        <v>112.29414402498523</v>
      </c>
      <c r="AC27" s="9">
        <v>112.90352211713639</v>
      </c>
      <c r="AD27" s="9">
        <v>113.08002306034368</v>
      </c>
      <c r="AE27" s="9">
        <v>114.86757121617563</v>
      </c>
      <c r="AF27" s="9">
        <v>117.87616640332131</v>
      </c>
      <c r="AG27" s="9">
        <v>117.37897638214072</v>
      </c>
      <c r="AH27" s="9">
        <v>116.7287899515494</v>
      </c>
      <c r="AI27" s="9">
        <v>115.02414674886352</v>
      </c>
      <c r="AJ27" s="9">
        <v>114.37341793441706</v>
      </c>
      <c r="AK27" s="9">
        <v>117.27558922709991</v>
      </c>
      <c r="AL27" s="9">
        <v>117.87546368379375</v>
      </c>
      <c r="AM27" s="9">
        <v>117.86551124289517</v>
      </c>
      <c r="AN27" s="9">
        <v>120.46093684037362</v>
      </c>
      <c r="AO27" s="9">
        <v>122.53049783698167</v>
      </c>
      <c r="AP27" s="9">
        <v>121.75834462915114</v>
      </c>
      <c r="AQ27" s="9">
        <v>119.1415134628711</v>
      </c>
      <c r="AR27" s="9">
        <v>117.2219065626922</v>
      </c>
      <c r="AS27" s="9">
        <v>120.83584148086521</v>
      </c>
      <c r="AT27" s="9">
        <v>124.49661074820857</v>
      </c>
      <c r="AU27" s="9">
        <v>137.22478379964954</v>
      </c>
      <c r="AV27" s="9">
        <v>132.63014883314113</v>
      </c>
      <c r="AW27" s="9">
        <v>141.6767313342302</v>
      </c>
      <c r="AX27" s="9">
        <v>140.12052755369359</v>
      </c>
      <c r="AY27" s="9">
        <v>137.54640548646074</v>
      </c>
      <c r="AZ27" s="9">
        <v>136.02694594006738</v>
      </c>
      <c r="BA27" s="9">
        <v>139.77732506235787</v>
      </c>
      <c r="BB27" s="9">
        <v>142.86397815746207</v>
      </c>
      <c r="BC27" s="9">
        <v>142.3785942297479</v>
      </c>
      <c r="BD27" s="9">
        <v>139.80264722109993</v>
      </c>
      <c r="BE27" s="9">
        <v>147.6918064318875</v>
      </c>
      <c r="BF27" s="9">
        <v>148.21417940664372</v>
      </c>
      <c r="BG27" s="9">
        <v>147.83373776723798</v>
      </c>
      <c r="BH27" s="9">
        <v>154.76833558628533</v>
      </c>
      <c r="BI27" s="9">
        <v>158.64584756948679</v>
      </c>
      <c r="BJ27" s="9">
        <v>165.08310854807286</v>
      </c>
      <c r="BK27" s="9">
        <v>161.84334440042858</v>
      </c>
      <c r="BL27" s="9">
        <v>160.84554270997054</v>
      </c>
      <c r="BM27" s="21">
        <v>160.87148428887144</v>
      </c>
      <c r="BN27" s="21">
        <v>161.49517881523082</v>
      </c>
      <c r="BO27" s="21">
        <v>163.14126555480522</v>
      </c>
      <c r="BP27" s="21">
        <v>163.03841182537661</v>
      </c>
      <c r="BQ27" s="21">
        <v>165.86763370512787</v>
      </c>
      <c r="BR27" s="21">
        <v>164.27612317786782</v>
      </c>
      <c r="BS27" s="21">
        <v>159.71573500039966</v>
      </c>
      <c r="BT27" s="21">
        <v>161.31651865085129</v>
      </c>
      <c r="BU27" s="21">
        <v>158.64777061597678</v>
      </c>
      <c r="BV27" s="21">
        <v>163.24752204975542</v>
      </c>
      <c r="BW27" s="21">
        <v>161.90067097241797</v>
      </c>
      <c r="BX27" s="21">
        <v>156.33117164944053</v>
      </c>
      <c r="BY27" s="21">
        <v>157.92048063540963</v>
      </c>
      <c r="BZ27" s="21">
        <v>158.18532877782516</v>
      </c>
      <c r="CA27" s="21">
        <v>163.37674884668522</v>
      </c>
      <c r="CB27" s="21">
        <v>166.66529743744846</v>
      </c>
      <c r="CC27" s="21">
        <v>172.29329929140766</v>
      </c>
      <c r="CD27" s="21">
        <v>172.93349056884492</v>
      </c>
      <c r="CE27" s="21">
        <v>170.2580419649569</v>
      </c>
      <c r="CF27" s="197">
        <v>166.93579425203205</v>
      </c>
      <c r="CG27" s="197">
        <v>170.71234529595779</v>
      </c>
      <c r="CH27" s="197">
        <v>173.28398864501432</v>
      </c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</row>
    <row r="28" spans="1:99" x14ac:dyDescent="0.2">
      <c r="A28" s="8" t="str">
        <f t="shared" si="0"/>
        <v>EFHu_QU_3</v>
      </c>
      <c r="B28" s="7" t="s">
        <v>251</v>
      </c>
      <c r="C28" s="7" t="s">
        <v>654</v>
      </c>
      <c r="D28" s="7">
        <v>3</v>
      </c>
      <c r="E28" s="23">
        <v>100</v>
      </c>
      <c r="F28" s="9">
        <v>95.439043207129998</v>
      </c>
      <c r="G28" s="9">
        <v>94.455525955353565</v>
      </c>
      <c r="H28" s="9">
        <v>92.259971996502856</v>
      </c>
      <c r="I28" s="9">
        <v>94.511377404278861</v>
      </c>
      <c r="J28" s="9">
        <v>93.577895483086166</v>
      </c>
      <c r="K28" s="9">
        <v>95.046472890061736</v>
      </c>
      <c r="L28" s="9">
        <v>95.39332342331835</v>
      </c>
      <c r="M28" s="9">
        <v>95.079932925293733</v>
      </c>
      <c r="N28" s="9">
        <v>92.711833227141611</v>
      </c>
      <c r="O28" s="9">
        <v>94.675609079347396</v>
      </c>
      <c r="P28" s="9">
        <v>94.582115240985772</v>
      </c>
      <c r="Q28" s="9">
        <v>96.99428000946439</v>
      </c>
      <c r="R28" s="9">
        <v>99.945718702312163</v>
      </c>
      <c r="S28" s="9">
        <v>102.08285695304741</v>
      </c>
      <c r="T28" s="9">
        <v>103.04804410671602</v>
      </c>
      <c r="U28" s="9">
        <v>102.16887409599178</v>
      </c>
      <c r="V28" s="9">
        <v>103.41483910210067</v>
      </c>
      <c r="W28" s="9">
        <v>104.16507233158842</v>
      </c>
      <c r="X28" s="9">
        <v>104.91110466084747</v>
      </c>
      <c r="Y28" s="9">
        <v>104.94400399822585</v>
      </c>
      <c r="Z28" s="9">
        <v>105.43860327323952</v>
      </c>
      <c r="AA28" s="9">
        <v>106.3267833695255</v>
      </c>
      <c r="AB28" s="9">
        <v>106.17978013415055</v>
      </c>
      <c r="AC28" s="9">
        <v>107.12070686301634</v>
      </c>
      <c r="AD28" s="9">
        <v>106.80936959891243</v>
      </c>
      <c r="AE28" s="9">
        <v>108.49400984471147</v>
      </c>
      <c r="AF28" s="9">
        <v>108.60293446627335</v>
      </c>
      <c r="AG28" s="9">
        <v>111.00474257086503</v>
      </c>
      <c r="AH28" s="9">
        <v>111.51239848916754</v>
      </c>
      <c r="AI28" s="9">
        <v>111.08968913719947</v>
      </c>
      <c r="AJ28" s="9">
        <v>111.35269464083643</v>
      </c>
      <c r="AK28" s="9">
        <v>112.65536763481019</v>
      </c>
      <c r="AL28" s="9">
        <v>112.51543305030893</v>
      </c>
      <c r="AM28" s="9">
        <v>113.3775034086037</v>
      </c>
      <c r="AN28" s="9">
        <v>116.58521865536953</v>
      </c>
      <c r="AO28" s="9">
        <v>119.62609901931394</v>
      </c>
      <c r="AP28" s="9">
        <v>119.75787778794722</v>
      </c>
      <c r="AQ28" s="9">
        <v>118.51486424073589</v>
      </c>
      <c r="AR28" s="9">
        <v>120.06082862512746</v>
      </c>
      <c r="AS28" s="9">
        <v>121.58849779162237</v>
      </c>
      <c r="AT28" s="9">
        <v>124.9957273661845</v>
      </c>
      <c r="AU28" s="9">
        <v>137.33275600735053</v>
      </c>
      <c r="AV28" s="9">
        <v>135.17834508641337</v>
      </c>
      <c r="AW28" s="9">
        <v>139.58278115745679</v>
      </c>
      <c r="AX28" s="9">
        <v>136.12082103200623</v>
      </c>
      <c r="AY28" s="9">
        <v>131.98945557778364</v>
      </c>
      <c r="AZ28" s="9">
        <v>131.72891234543641</v>
      </c>
      <c r="BA28" s="9">
        <v>133.50505973113155</v>
      </c>
      <c r="BB28" s="9">
        <v>137.11275142185247</v>
      </c>
      <c r="BC28" s="9">
        <v>138.02981650396978</v>
      </c>
      <c r="BD28" s="9">
        <v>136.73582944784258</v>
      </c>
      <c r="BE28" s="9">
        <v>147.63146286654998</v>
      </c>
      <c r="BF28" s="9">
        <v>146.7813413806046</v>
      </c>
      <c r="BG28" s="9">
        <v>147.11656555386182</v>
      </c>
      <c r="BH28" s="9">
        <v>152.22073524426278</v>
      </c>
      <c r="BI28" s="9">
        <v>155.67987789946778</v>
      </c>
      <c r="BJ28" s="9">
        <v>160.71670756845907</v>
      </c>
      <c r="BK28" s="9">
        <v>160.26644005036869</v>
      </c>
      <c r="BL28" s="9">
        <v>160.60691280854999</v>
      </c>
      <c r="BM28" s="21">
        <v>156.05603925525398</v>
      </c>
      <c r="BN28" s="21">
        <v>159.9274970338279</v>
      </c>
      <c r="BO28" s="21">
        <v>162.87501776978019</v>
      </c>
      <c r="BP28" s="21">
        <v>161.65918895150756</v>
      </c>
      <c r="BQ28" s="21">
        <v>164.90769242393367</v>
      </c>
      <c r="BR28" s="21">
        <v>168.48838247029099</v>
      </c>
      <c r="BS28" s="21">
        <v>163.86514302764934</v>
      </c>
      <c r="BT28" s="21">
        <v>164.58009610379628</v>
      </c>
      <c r="BU28" s="21">
        <v>160.37708131251676</v>
      </c>
      <c r="BV28" s="21">
        <v>162.57786778989967</v>
      </c>
      <c r="BW28" s="21">
        <v>164.89633968171694</v>
      </c>
      <c r="BX28" s="21">
        <v>162.45357024631335</v>
      </c>
      <c r="BY28" s="21">
        <v>168.70737068144678</v>
      </c>
      <c r="BZ28" s="21">
        <v>170.42685419880416</v>
      </c>
      <c r="CA28" s="21">
        <v>176.97871928344117</v>
      </c>
      <c r="CB28" s="21">
        <v>177.54438703721289</v>
      </c>
      <c r="CC28" s="21">
        <v>181.06129300597877</v>
      </c>
      <c r="CD28" s="21">
        <v>182.45471705183337</v>
      </c>
      <c r="CE28" s="21">
        <v>179.94808329011579</v>
      </c>
      <c r="CF28" s="197">
        <v>179.70280492914731</v>
      </c>
      <c r="CG28" s="197">
        <v>183.20836199772916</v>
      </c>
      <c r="CH28" s="197">
        <v>188.21495454146003</v>
      </c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</row>
    <row r="29" spans="1:99" x14ac:dyDescent="0.2">
      <c r="A29" s="8" t="str">
        <f t="shared" si="0"/>
        <v>EFHu_QU_4</v>
      </c>
      <c r="B29" s="7" t="s">
        <v>251</v>
      </c>
      <c r="C29" s="7" t="s">
        <v>654</v>
      </c>
      <c r="D29" s="7">
        <v>4</v>
      </c>
      <c r="E29" s="23">
        <v>100</v>
      </c>
      <c r="F29" s="9">
        <v>94.958016097738394</v>
      </c>
      <c r="G29" s="9">
        <v>93.739796818844226</v>
      </c>
      <c r="H29" s="9">
        <v>91.467762599699398</v>
      </c>
      <c r="I29" s="9">
        <v>93.397308562807254</v>
      </c>
      <c r="J29" s="9">
        <v>92.60796168766295</v>
      </c>
      <c r="K29" s="9">
        <v>94.718053934091785</v>
      </c>
      <c r="L29" s="9">
        <v>95.59831257162179</v>
      </c>
      <c r="M29" s="9">
        <v>94.724792316567701</v>
      </c>
      <c r="N29" s="9">
        <v>92.376874834764422</v>
      </c>
      <c r="O29" s="9">
        <v>94.135468576575605</v>
      </c>
      <c r="P29" s="9">
        <v>94.119957924481525</v>
      </c>
      <c r="Q29" s="9">
        <v>96.499363080858942</v>
      </c>
      <c r="R29" s="9">
        <v>100.1261964002301</v>
      </c>
      <c r="S29" s="9">
        <v>103.72164530343485</v>
      </c>
      <c r="T29" s="9">
        <v>103.18013824759342</v>
      </c>
      <c r="U29" s="9">
        <v>104.44873504200152</v>
      </c>
      <c r="V29" s="9">
        <v>102.95122016702199</v>
      </c>
      <c r="W29" s="9">
        <v>105.00807235239336</v>
      </c>
      <c r="X29" s="9">
        <v>103.33066013391597</v>
      </c>
      <c r="Y29" s="9">
        <v>104.62013848882172</v>
      </c>
      <c r="Z29" s="9">
        <v>104.94355964789838</v>
      </c>
      <c r="AA29" s="9">
        <v>107.77386554738693</v>
      </c>
      <c r="AB29" s="9">
        <v>108.23267044952915</v>
      </c>
      <c r="AC29" s="9">
        <v>110.09258691613128</v>
      </c>
      <c r="AD29" s="9">
        <v>108.76183601459908</v>
      </c>
      <c r="AE29" s="9">
        <v>109.94395203940581</v>
      </c>
      <c r="AF29" s="9">
        <v>110.55339363001026</v>
      </c>
      <c r="AG29" s="9">
        <v>114.39384001854913</v>
      </c>
      <c r="AH29" s="9">
        <v>115.94997407103432</v>
      </c>
      <c r="AI29" s="9">
        <v>114.20237949139911</v>
      </c>
      <c r="AJ29" s="9">
        <v>114.78791044183561</v>
      </c>
      <c r="AK29" s="9">
        <v>117.44575209549937</v>
      </c>
      <c r="AL29" s="9">
        <v>115.61463618779955</v>
      </c>
      <c r="AM29" s="9">
        <v>116.17909571196856</v>
      </c>
      <c r="AN29" s="9">
        <v>119.23921518533453</v>
      </c>
      <c r="AO29" s="9">
        <v>119.14434586601126</v>
      </c>
      <c r="AP29" s="9">
        <v>120.96751359451427</v>
      </c>
      <c r="AQ29" s="9">
        <v>118.90338866535046</v>
      </c>
      <c r="AR29" s="9">
        <v>120.08648185156248</v>
      </c>
      <c r="AS29" s="9">
        <v>124.01648325272522</v>
      </c>
      <c r="AT29" s="9">
        <v>127.0790491612467</v>
      </c>
      <c r="AU29" s="9">
        <v>137.54921304593137</v>
      </c>
      <c r="AV29" s="9">
        <v>135.47331931551554</v>
      </c>
      <c r="AW29" s="9">
        <v>140.1334852040037</v>
      </c>
      <c r="AX29" s="9">
        <v>137.11676249392696</v>
      </c>
      <c r="AY29" s="9">
        <v>133.61027881031526</v>
      </c>
      <c r="AZ29" s="9">
        <v>131.6657359465531</v>
      </c>
      <c r="BA29" s="9">
        <v>133.2822636915752</v>
      </c>
      <c r="BB29" s="9">
        <v>138.74607131606584</v>
      </c>
      <c r="BC29" s="9">
        <v>138.54215021246821</v>
      </c>
      <c r="BD29" s="9">
        <v>137.41511515719873</v>
      </c>
      <c r="BE29" s="9">
        <v>145.28777824167435</v>
      </c>
      <c r="BF29" s="9">
        <v>141.85600699112933</v>
      </c>
      <c r="BG29" s="9">
        <v>143.1412245325825</v>
      </c>
      <c r="BH29" s="9">
        <v>145.00780100712259</v>
      </c>
      <c r="BI29" s="9">
        <v>149.51902854211207</v>
      </c>
      <c r="BJ29" s="9">
        <v>155.63504348940788</v>
      </c>
      <c r="BK29" s="9">
        <v>156.808446491013</v>
      </c>
      <c r="BL29" s="9">
        <v>157.36001493755953</v>
      </c>
      <c r="BM29" s="21">
        <v>153.95745979595671</v>
      </c>
      <c r="BN29" s="21">
        <v>156.21872871444637</v>
      </c>
      <c r="BO29" s="21">
        <v>160.67219504012692</v>
      </c>
      <c r="BP29" s="21">
        <v>156.7142454770715</v>
      </c>
      <c r="BQ29" s="21">
        <v>157.80891605453598</v>
      </c>
      <c r="BR29" s="21">
        <v>161.15317992372997</v>
      </c>
      <c r="BS29" s="21">
        <v>155.91051488048109</v>
      </c>
      <c r="BT29" s="21">
        <v>160.51505713439491</v>
      </c>
      <c r="BU29" s="21">
        <v>155.37456898675327</v>
      </c>
      <c r="BV29" s="21">
        <v>157.49344840277817</v>
      </c>
      <c r="BW29" s="21">
        <v>158.28898176800107</v>
      </c>
      <c r="BX29" s="21">
        <v>156.2913078352251</v>
      </c>
      <c r="BY29" s="21">
        <v>162.49644532826971</v>
      </c>
      <c r="BZ29" s="21">
        <v>165.88411681378986</v>
      </c>
      <c r="CA29" s="21">
        <v>171.74975294204978</v>
      </c>
      <c r="CB29" s="21">
        <v>172.73985687674244</v>
      </c>
      <c r="CC29" s="21">
        <v>173.05199168811933</v>
      </c>
      <c r="CD29" s="21">
        <v>176.94196457665066</v>
      </c>
      <c r="CE29" s="21">
        <v>178.78385195958055</v>
      </c>
      <c r="CF29" s="197">
        <v>178.9339004361145</v>
      </c>
      <c r="CG29" s="197">
        <v>179.6449931230006</v>
      </c>
      <c r="CH29" s="197">
        <v>183.58335722466015</v>
      </c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</row>
    <row r="30" spans="1:99" x14ac:dyDescent="0.2">
      <c r="A30" s="8" t="str">
        <f t="shared" si="0"/>
        <v>EFHu_QU_5</v>
      </c>
      <c r="B30" s="7" t="s">
        <v>251</v>
      </c>
      <c r="C30" s="7" t="s">
        <v>654</v>
      </c>
      <c r="D30" s="7">
        <v>5</v>
      </c>
      <c r="E30" s="23">
        <v>100</v>
      </c>
      <c r="F30" s="9">
        <v>95.119898212868875</v>
      </c>
      <c r="G30" s="9">
        <v>93.900772092270458</v>
      </c>
      <c r="H30" s="9">
        <v>92.229036186928909</v>
      </c>
      <c r="I30" s="9">
        <v>94.833750705122029</v>
      </c>
      <c r="J30" s="9">
        <v>94.582995221922332</v>
      </c>
      <c r="K30" s="9">
        <v>96.343294724744283</v>
      </c>
      <c r="L30" s="9">
        <v>96.791728249376746</v>
      </c>
      <c r="M30" s="9">
        <v>96.929174282964496</v>
      </c>
      <c r="N30" s="9">
        <v>94.424989716051726</v>
      </c>
      <c r="O30" s="9">
        <v>96.245863143201902</v>
      </c>
      <c r="P30" s="9">
        <v>96.191075502120597</v>
      </c>
      <c r="Q30" s="9">
        <v>99.793292045515287</v>
      </c>
      <c r="R30" s="9">
        <v>102.49808993183274</v>
      </c>
      <c r="S30" s="9">
        <v>105.88770123037807</v>
      </c>
      <c r="T30" s="9">
        <v>105.48149733498013</v>
      </c>
      <c r="U30" s="9">
        <v>105.53339706496429</v>
      </c>
      <c r="V30" s="9">
        <v>104.76560104698716</v>
      </c>
      <c r="W30" s="9">
        <v>106.94718108170088</v>
      </c>
      <c r="X30" s="9">
        <v>107.08202485742095</v>
      </c>
      <c r="Y30" s="9">
        <v>107.57098572336214</v>
      </c>
      <c r="Z30" s="9">
        <v>109.14332864666005</v>
      </c>
      <c r="AA30" s="9">
        <v>110.26055188410591</v>
      </c>
      <c r="AB30" s="9">
        <v>110.57891156247646</v>
      </c>
      <c r="AC30" s="9">
        <v>112.73264602494034</v>
      </c>
      <c r="AD30" s="9">
        <v>112.76937099187627</v>
      </c>
      <c r="AE30" s="9">
        <v>113.47486735846618</v>
      </c>
      <c r="AF30" s="9">
        <v>114.92270984920536</v>
      </c>
      <c r="AG30" s="9">
        <v>118.44260874180357</v>
      </c>
      <c r="AH30" s="9">
        <v>120.55537202398159</v>
      </c>
      <c r="AI30" s="9">
        <v>120.37820755860868</v>
      </c>
      <c r="AJ30" s="9">
        <v>122.25210974362903</v>
      </c>
      <c r="AK30" s="9">
        <v>124.81674974164645</v>
      </c>
      <c r="AL30" s="9">
        <v>125.10821304518807</v>
      </c>
      <c r="AM30" s="9">
        <v>126.12834499565821</v>
      </c>
      <c r="AN30" s="9">
        <v>127.90016884196152</v>
      </c>
      <c r="AO30" s="9">
        <v>129.43180536510593</v>
      </c>
      <c r="AP30" s="9">
        <v>129.62842790467954</v>
      </c>
      <c r="AQ30" s="9">
        <v>129.01842145394252</v>
      </c>
      <c r="AR30" s="9">
        <v>130.39053878599577</v>
      </c>
      <c r="AS30" s="9">
        <v>133.68651027264141</v>
      </c>
      <c r="AT30" s="9">
        <v>139.7300711146012</v>
      </c>
      <c r="AU30" s="9">
        <v>155.38893141031599</v>
      </c>
      <c r="AV30" s="9">
        <v>150.93896150946017</v>
      </c>
      <c r="AW30" s="9">
        <v>155.68160718860861</v>
      </c>
      <c r="AX30" s="9">
        <v>152.57049996829954</v>
      </c>
      <c r="AY30" s="9">
        <v>148.81180074058028</v>
      </c>
      <c r="AZ30" s="9">
        <v>148.40359450060194</v>
      </c>
      <c r="BA30" s="9">
        <v>150.59440346539392</v>
      </c>
      <c r="BB30" s="9">
        <v>153.8965951847521</v>
      </c>
      <c r="BC30" s="9">
        <v>155.00181589264724</v>
      </c>
      <c r="BD30" s="9">
        <v>154.27980736397336</v>
      </c>
      <c r="BE30" s="9">
        <v>167.22599214630165</v>
      </c>
      <c r="BF30" s="9">
        <v>166.05585890297459</v>
      </c>
      <c r="BG30" s="9">
        <v>164.13824994170997</v>
      </c>
      <c r="BH30" s="9">
        <v>169.08983846973632</v>
      </c>
      <c r="BI30" s="9">
        <v>174.40926978681716</v>
      </c>
      <c r="BJ30" s="9">
        <v>181.29937721838658</v>
      </c>
      <c r="BK30" s="9">
        <v>179.8761918431166</v>
      </c>
      <c r="BL30" s="9">
        <v>178.26212207499083</v>
      </c>
      <c r="BM30" s="21">
        <v>176.00494896597849</v>
      </c>
      <c r="BN30" s="21">
        <v>180.18706626119936</v>
      </c>
      <c r="BO30" s="21">
        <v>183.26436179060747</v>
      </c>
      <c r="BP30" s="21">
        <v>179.80651316443115</v>
      </c>
      <c r="BQ30" s="21">
        <v>184.42738417312805</v>
      </c>
      <c r="BR30" s="21">
        <v>186.24194004824602</v>
      </c>
      <c r="BS30" s="21">
        <v>180.73763981794716</v>
      </c>
      <c r="BT30" s="21">
        <v>187.68028463056768</v>
      </c>
      <c r="BU30" s="21">
        <v>181.84555886388537</v>
      </c>
      <c r="BV30" s="21">
        <v>182.87049161786507</v>
      </c>
      <c r="BW30" s="21">
        <v>184.82643328129376</v>
      </c>
      <c r="BX30" s="21">
        <v>183.41227520006328</v>
      </c>
      <c r="BY30" s="21">
        <v>190.05696957596425</v>
      </c>
      <c r="BZ30" s="21">
        <v>192.23966667786664</v>
      </c>
      <c r="CA30" s="21">
        <v>200.67318943388082</v>
      </c>
      <c r="CB30" s="21">
        <v>202.66540601497732</v>
      </c>
      <c r="CC30" s="21">
        <v>204.64246228421499</v>
      </c>
      <c r="CD30" s="21">
        <v>207.56598046144711</v>
      </c>
      <c r="CE30" s="21">
        <v>206.1810363675948</v>
      </c>
      <c r="CF30" s="197">
        <v>206.80682871971175</v>
      </c>
      <c r="CG30" s="197">
        <v>211.9910353446592</v>
      </c>
      <c r="CH30" s="197">
        <v>219.00532400711506</v>
      </c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</row>
    <row r="31" spans="1:99" x14ac:dyDescent="0.2">
      <c r="A31" s="8" t="str">
        <f t="shared" si="0"/>
        <v>EFHu_QU_6</v>
      </c>
      <c r="B31" s="7" t="s">
        <v>251</v>
      </c>
      <c r="C31" s="7" t="s">
        <v>654</v>
      </c>
      <c r="D31" s="7">
        <v>6</v>
      </c>
      <c r="E31" s="23">
        <v>100</v>
      </c>
      <c r="F31" s="9">
        <v>95.716232331796562</v>
      </c>
      <c r="G31" s="9">
        <v>94.608057551921476</v>
      </c>
      <c r="H31" s="9">
        <v>92.413085997363822</v>
      </c>
      <c r="I31" s="9">
        <v>93.848667145223246</v>
      </c>
      <c r="J31" s="9">
        <v>92.410119761596448</v>
      </c>
      <c r="K31" s="9">
        <v>93.786079898997912</v>
      </c>
      <c r="L31" s="9">
        <v>94.457709332030589</v>
      </c>
      <c r="M31" s="9">
        <v>93.203957411881206</v>
      </c>
      <c r="N31" s="9">
        <v>90.591860720619138</v>
      </c>
      <c r="O31" s="9">
        <v>92.186229435912011</v>
      </c>
      <c r="P31" s="9">
        <v>92.258149146751691</v>
      </c>
      <c r="Q31" s="9">
        <v>95.045488520499333</v>
      </c>
      <c r="R31" s="9">
        <v>97.309659672164187</v>
      </c>
      <c r="S31" s="9">
        <v>100.47514526227384</v>
      </c>
      <c r="T31" s="9">
        <v>100.05296460541288</v>
      </c>
      <c r="U31" s="9">
        <v>99.89367073896554</v>
      </c>
      <c r="V31" s="9">
        <v>100.04373048944703</v>
      </c>
      <c r="W31" s="9">
        <v>100.15467491577685</v>
      </c>
      <c r="X31" s="9">
        <v>100.921782188043</v>
      </c>
      <c r="Y31" s="9">
        <v>100.32376957138803</v>
      </c>
      <c r="Z31" s="9">
        <v>101.62335821372825</v>
      </c>
      <c r="AA31" s="9">
        <v>102.2301976556459</v>
      </c>
      <c r="AB31" s="9">
        <v>103.22760211897713</v>
      </c>
      <c r="AC31" s="9">
        <v>103.44859272636329</v>
      </c>
      <c r="AD31" s="9">
        <v>103.39526202737758</v>
      </c>
      <c r="AE31" s="9">
        <v>106.277946848893</v>
      </c>
      <c r="AF31" s="9">
        <v>106.81989243231378</v>
      </c>
      <c r="AG31" s="9">
        <v>109.87545104608405</v>
      </c>
      <c r="AH31" s="9">
        <v>109.15359353590952</v>
      </c>
      <c r="AI31" s="9">
        <v>109.92449419617208</v>
      </c>
      <c r="AJ31" s="9">
        <v>109.74093819502527</v>
      </c>
      <c r="AK31" s="9">
        <v>110.7363536149283</v>
      </c>
      <c r="AL31" s="9">
        <v>109.90977148307819</v>
      </c>
      <c r="AM31" s="9">
        <v>109.67969212978062</v>
      </c>
      <c r="AN31" s="9">
        <v>111.24087778546512</v>
      </c>
      <c r="AO31" s="9">
        <v>112.79314297721852</v>
      </c>
      <c r="AP31" s="9">
        <v>114.08636484814581</v>
      </c>
      <c r="AQ31" s="9">
        <v>111.62212765846047</v>
      </c>
      <c r="AR31" s="9">
        <v>113.77230890807546</v>
      </c>
      <c r="AS31" s="9">
        <v>115.82615767558499</v>
      </c>
      <c r="AT31" s="9">
        <v>118.99848355759491</v>
      </c>
      <c r="AU31" s="9">
        <v>129.7086408775908</v>
      </c>
      <c r="AV31" s="9">
        <v>127.86018483820372</v>
      </c>
      <c r="AW31" s="9">
        <v>131.31948990550652</v>
      </c>
      <c r="AX31" s="9">
        <v>130.74868743720251</v>
      </c>
      <c r="AY31" s="9">
        <v>125.78167310537174</v>
      </c>
      <c r="AZ31" s="9">
        <v>124.14584558103878</v>
      </c>
      <c r="BA31" s="9">
        <v>128.27818387877025</v>
      </c>
      <c r="BB31" s="9">
        <v>131.37887500062885</v>
      </c>
      <c r="BC31" s="9">
        <v>131.41177883847575</v>
      </c>
      <c r="BD31" s="9">
        <v>130.76956723530213</v>
      </c>
      <c r="BE31" s="9">
        <v>140.61478047286033</v>
      </c>
      <c r="BF31" s="9">
        <v>139.02574037896775</v>
      </c>
      <c r="BG31" s="9">
        <v>141.22281456860827</v>
      </c>
      <c r="BH31" s="9">
        <v>145.93518130224106</v>
      </c>
      <c r="BI31" s="9">
        <v>151.39902510779842</v>
      </c>
      <c r="BJ31" s="9">
        <v>159.21724082080297</v>
      </c>
      <c r="BK31" s="9">
        <v>158.04326995887047</v>
      </c>
      <c r="BL31" s="9">
        <v>158.88828608606445</v>
      </c>
      <c r="BM31" s="21">
        <v>156.81657914336716</v>
      </c>
      <c r="BN31" s="21">
        <v>159.95332795348821</v>
      </c>
      <c r="BO31" s="21">
        <v>160.65548987865731</v>
      </c>
      <c r="BP31" s="21">
        <v>159.80787539779331</v>
      </c>
      <c r="BQ31" s="21">
        <v>165.12413184499249</v>
      </c>
      <c r="BR31" s="21">
        <v>167.15847126455387</v>
      </c>
      <c r="BS31" s="21">
        <v>162.95303178311462</v>
      </c>
      <c r="BT31" s="21">
        <v>164.99502339125402</v>
      </c>
      <c r="BU31" s="21">
        <v>162.60420284723972</v>
      </c>
      <c r="BV31" s="21">
        <v>166.50154885306239</v>
      </c>
      <c r="BW31" s="21">
        <v>169.48398539789792</v>
      </c>
      <c r="BX31" s="21">
        <v>167.41746037025328</v>
      </c>
      <c r="BY31" s="21">
        <v>172.10130702502011</v>
      </c>
      <c r="BZ31" s="21">
        <v>171.45771463067422</v>
      </c>
      <c r="CA31" s="21">
        <v>176.63750714713774</v>
      </c>
      <c r="CB31" s="21">
        <v>179.39109709189296</v>
      </c>
      <c r="CC31" s="21">
        <v>183.10168440998044</v>
      </c>
      <c r="CD31" s="21">
        <v>185.90075027463038</v>
      </c>
      <c r="CE31" s="21">
        <v>183.99004401117222</v>
      </c>
      <c r="CF31" s="197">
        <v>183.60419638011692</v>
      </c>
      <c r="CG31" s="197">
        <v>186.73241693009973</v>
      </c>
      <c r="CH31" s="197">
        <v>190.63043472598892</v>
      </c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</row>
    <row r="32" spans="1:99" x14ac:dyDescent="0.2">
      <c r="A32" s="8" t="str">
        <f t="shared" si="0"/>
        <v>EFHu_QU_7</v>
      </c>
      <c r="B32" s="7" t="s">
        <v>251</v>
      </c>
      <c r="C32" s="7" t="s">
        <v>654</v>
      </c>
      <c r="D32" s="7">
        <v>7</v>
      </c>
      <c r="E32" s="23">
        <v>100</v>
      </c>
      <c r="F32" s="9">
        <v>94.563271896502016</v>
      </c>
      <c r="G32" s="9">
        <v>93.055124116138927</v>
      </c>
      <c r="H32" s="9">
        <v>89.343756382870865</v>
      </c>
      <c r="I32" s="9">
        <v>91.402589890903201</v>
      </c>
      <c r="J32" s="9">
        <v>90.104560313204303</v>
      </c>
      <c r="K32" s="9">
        <v>91.815957924082667</v>
      </c>
      <c r="L32" s="9">
        <v>93.096577088495522</v>
      </c>
      <c r="M32" s="9">
        <v>94.423002840332131</v>
      </c>
      <c r="N32" s="9">
        <v>92.192200532735228</v>
      </c>
      <c r="O32" s="9">
        <v>93.067585178243789</v>
      </c>
      <c r="P32" s="9">
        <v>92.779494729849304</v>
      </c>
      <c r="Q32" s="9">
        <v>96.268231820489305</v>
      </c>
      <c r="R32" s="9">
        <v>99.494609990026234</v>
      </c>
      <c r="S32" s="9">
        <v>102.75225781568795</v>
      </c>
      <c r="T32" s="9">
        <v>103.46027002991947</v>
      </c>
      <c r="U32" s="9">
        <v>102.96399911147647</v>
      </c>
      <c r="V32" s="9">
        <v>103.99036474783144</v>
      </c>
      <c r="W32" s="9">
        <v>104.84598201918671</v>
      </c>
      <c r="X32" s="9">
        <v>104.9260026848706</v>
      </c>
      <c r="Y32" s="9">
        <v>105.39572800884383</v>
      </c>
      <c r="Z32" s="9">
        <v>106.10125117771037</v>
      </c>
      <c r="AA32" s="9">
        <v>107.80084334286786</v>
      </c>
      <c r="AB32" s="9">
        <v>109.2120913672959</v>
      </c>
      <c r="AC32" s="9">
        <v>112.08780327396902</v>
      </c>
      <c r="AD32" s="9">
        <v>113.33808957097462</v>
      </c>
      <c r="AE32" s="9">
        <v>115.52904092924732</v>
      </c>
      <c r="AF32" s="9">
        <v>116.06441763761572</v>
      </c>
      <c r="AG32" s="9">
        <v>117.85802238378362</v>
      </c>
      <c r="AH32" s="9">
        <v>119.7118984012624</v>
      </c>
      <c r="AI32" s="9">
        <v>119.57308952268706</v>
      </c>
      <c r="AJ32" s="9">
        <v>120.29762918531821</v>
      </c>
      <c r="AK32" s="9">
        <v>123.77743636214898</v>
      </c>
      <c r="AL32" s="9">
        <v>122.9628862440417</v>
      </c>
      <c r="AM32" s="9">
        <v>123.57013591728369</v>
      </c>
      <c r="AN32" s="9">
        <v>124.02159934088095</v>
      </c>
      <c r="AO32" s="9">
        <v>125.61593407607437</v>
      </c>
      <c r="AP32" s="9">
        <v>125.74992735156545</v>
      </c>
      <c r="AQ32" s="9">
        <v>123.81272519290205</v>
      </c>
      <c r="AR32" s="9">
        <v>125.70752721740628</v>
      </c>
      <c r="AS32" s="9">
        <v>128.9871181514736</v>
      </c>
      <c r="AT32" s="9">
        <v>134.79937360309231</v>
      </c>
      <c r="AU32" s="9">
        <v>149.17724404542753</v>
      </c>
      <c r="AV32" s="9">
        <v>147.58928537619875</v>
      </c>
      <c r="AW32" s="9">
        <v>153.12781776229488</v>
      </c>
      <c r="AX32" s="9">
        <v>151.1146245009422</v>
      </c>
      <c r="AY32" s="9">
        <v>144.53467261622342</v>
      </c>
      <c r="AZ32" s="9">
        <v>144.49965929724482</v>
      </c>
      <c r="BA32" s="9">
        <v>145.68711901315018</v>
      </c>
      <c r="BB32" s="9">
        <v>148.79069892701605</v>
      </c>
      <c r="BC32" s="9">
        <v>148.86316648231528</v>
      </c>
      <c r="BD32" s="9">
        <v>145.82951064430549</v>
      </c>
      <c r="BE32" s="9">
        <v>157.1014905940273</v>
      </c>
      <c r="BF32" s="9">
        <v>157.53933306170879</v>
      </c>
      <c r="BG32" s="9">
        <v>156.94246286633359</v>
      </c>
      <c r="BH32" s="9">
        <v>162.14245224794067</v>
      </c>
      <c r="BI32" s="9">
        <v>166.10699209170673</v>
      </c>
      <c r="BJ32" s="9">
        <v>176.63781440642617</v>
      </c>
      <c r="BK32" s="9">
        <v>173.30581412469226</v>
      </c>
      <c r="BL32" s="9">
        <v>174.79778721922401</v>
      </c>
      <c r="BM32" s="21">
        <v>169.58008804606428</v>
      </c>
      <c r="BN32" s="21">
        <v>170.98245635541326</v>
      </c>
      <c r="BO32" s="21">
        <v>173.63920448234279</v>
      </c>
      <c r="BP32" s="21">
        <v>173.21908769998998</v>
      </c>
      <c r="BQ32" s="21">
        <v>180.64515900749066</v>
      </c>
      <c r="BR32" s="21">
        <v>180.81817223860548</v>
      </c>
      <c r="BS32" s="21">
        <v>173.92987075972312</v>
      </c>
      <c r="BT32" s="21">
        <v>174.66827915687657</v>
      </c>
      <c r="BU32" s="21">
        <v>170.49173283757148</v>
      </c>
      <c r="BV32" s="21">
        <v>169.92405377498855</v>
      </c>
      <c r="BW32" s="21">
        <v>170.43935886711691</v>
      </c>
      <c r="BX32" s="21">
        <v>168.14461249923565</v>
      </c>
      <c r="BY32" s="21">
        <v>171.65058586180817</v>
      </c>
      <c r="BZ32" s="21">
        <v>172.55502893272003</v>
      </c>
      <c r="CA32" s="21">
        <v>174.60575796462115</v>
      </c>
      <c r="CB32" s="21">
        <v>178.3717850096545</v>
      </c>
      <c r="CC32" s="21">
        <v>181.26567972341053</v>
      </c>
      <c r="CD32" s="21">
        <v>183.28072385367784</v>
      </c>
      <c r="CE32" s="21">
        <v>182.98990112215739</v>
      </c>
      <c r="CF32" s="197">
        <v>182.60630342642642</v>
      </c>
      <c r="CG32" s="197">
        <v>187.98532124452964</v>
      </c>
      <c r="CH32" s="197">
        <v>190.90929883630793</v>
      </c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</row>
    <row r="33" spans="1:99" x14ac:dyDescent="0.2">
      <c r="A33" s="8" t="str">
        <f t="shared" si="0"/>
        <v>EFHu_QU_8</v>
      </c>
      <c r="B33" s="7" t="s">
        <v>251</v>
      </c>
      <c r="C33" s="7" t="s">
        <v>654</v>
      </c>
      <c r="D33" s="7">
        <v>8</v>
      </c>
      <c r="E33" s="23">
        <v>100</v>
      </c>
      <c r="F33" s="9">
        <v>92.97600827095917</v>
      </c>
      <c r="G33" s="9">
        <v>89.507171770712006</v>
      </c>
      <c r="H33" s="9">
        <v>85.326950292918255</v>
      </c>
      <c r="I33" s="9">
        <v>86.449308991972003</v>
      </c>
      <c r="J33" s="9">
        <v>85.988701517671501</v>
      </c>
      <c r="K33" s="9">
        <v>88.260871857771832</v>
      </c>
      <c r="L33" s="9">
        <v>89.784685134622507</v>
      </c>
      <c r="M33" s="9">
        <v>90.488515406626689</v>
      </c>
      <c r="N33" s="9">
        <v>88.457379868549197</v>
      </c>
      <c r="O33" s="9">
        <v>87.82236892990008</v>
      </c>
      <c r="P33" s="9">
        <v>89.81402138402882</v>
      </c>
      <c r="Q33" s="9">
        <v>93.244161130083</v>
      </c>
      <c r="R33" s="9">
        <v>95.170725956705155</v>
      </c>
      <c r="S33" s="9">
        <v>102.88974749409421</v>
      </c>
      <c r="T33" s="9">
        <v>96.2054401849295</v>
      </c>
      <c r="U33" s="9">
        <v>100.06908743317162</v>
      </c>
      <c r="V33" s="9">
        <v>99.886023607761999</v>
      </c>
      <c r="W33" s="9">
        <v>101.66021010099757</v>
      </c>
      <c r="X33" s="9">
        <v>102.2440220082337</v>
      </c>
      <c r="Y33" s="9">
        <v>100.5828531947553</v>
      </c>
      <c r="Z33" s="9">
        <v>102.25770944057513</v>
      </c>
      <c r="AA33" s="9">
        <v>102.95288091880064</v>
      </c>
      <c r="AB33" s="9">
        <v>104.23364244054439</v>
      </c>
      <c r="AC33" s="9">
        <v>104.21162704827225</v>
      </c>
      <c r="AD33" s="9">
        <v>106.07910005435018</v>
      </c>
      <c r="AE33" s="9">
        <v>107.29807648262155</v>
      </c>
      <c r="AF33" s="9">
        <v>109.70200994274941</v>
      </c>
      <c r="AG33" s="9">
        <v>109.68979988979919</v>
      </c>
      <c r="AH33" s="9">
        <v>112.0844630702551</v>
      </c>
      <c r="AI33" s="9">
        <v>112.4049330867531</v>
      </c>
      <c r="AJ33" s="9">
        <v>112.77642292762866</v>
      </c>
      <c r="AK33" s="9">
        <v>116.00635863774707</v>
      </c>
      <c r="AL33" s="9">
        <v>115.67006645627504</v>
      </c>
      <c r="AM33" s="9">
        <v>116.13919436622304</v>
      </c>
      <c r="AN33" s="9">
        <v>119.10367855841054</v>
      </c>
      <c r="AO33" s="9">
        <v>120.7774209080096</v>
      </c>
      <c r="AP33" s="9">
        <v>120.09147836234273</v>
      </c>
      <c r="AQ33" s="9">
        <v>120.39461681216154</v>
      </c>
      <c r="AR33" s="9">
        <v>123.15259392797857</v>
      </c>
      <c r="AS33" s="9">
        <v>122.58231103850208</v>
      </c>
      <c r="AT33" s="9">
        <v>128.84688511150406</v>
      </c>
      <c r="AU33" s="9">
        <v>143.53193459281067</v>
      </c>
      <c r="AV33" s="9">
        <v>145.18737882610128</v>
      </c>
      <c r="AW33" s="9">
        <v>148.09363205672906</v>
      </c>
      <c r="AX33" s="9">
        <v>144.66555887746816</v>
      </c>
      <c r="AY33" s="9">
        <v>137.16722205293829</v>
      </c>
      <c r="AZ33" s="9">
        <v>135.23198434016714</v>
      </c>
      <c r="BA33" s="9">
        <v>136.43335762293202</v>
      </c>
      <c r="BB33" s="9">
        <v>140.60465382070234</v>
      </c>
      <c r="BC33" s="9">
        <v>144.15119905902125</v>
      </c>
      <c r="BD33" s="9">
        <v>141.81893834578977</v>
      </c>
      <c r="BE33" s="9">
        <v>159.21906592014392</v>
      </c>
      <c r="BF33" s="9">
        <v>158.10237652065354</v>
      </c>
      <c r="BG33" s="9">
        <v>156.06012577853153</v>
      </c>
      <c r="BH33" s="9">
        <v>157.88207499299071</v>
      </c>
      <c r="BI33" s="9">
        <v>158.30736265453675</v>
      </c>
      <c r="BJ33" s="9">
        <v>166.88727780365093</v>
      </c>
      <c r="BK33" s="9">
        <v>166.07481871488409</v>
      </c>
      <c r="BL33" s="9">
        <v>164.2263264844218</v>
      </c>
      <c r="BM33" s="21">
        <v>165.13894748517251</v>
      </c>
      <c r="BN33" s="21">
        <v>168.92205836097224</v>
      </c>
      <c r="BO33" s="21">
        <v>168.24386300738095</v>
      </c>
      <c r="BP33" s="21">
        <v>166.3716840808392</v>
      </c>
      <c r="BQ33" s="21">
        <v>170.62401977613121</v>
      </c>
      <c r="BR33" s="21">
        <v>169.99566145034646</v>
      </c>
      <c r="BS33" s="21">
        <v>162.73430332306188</v>
      </c>
      <c r="BT33" s="21">
        <v>167.27978536605468</v>
      </c>
      <c r="BU33" s="21">
        <v>161.50195470745626</v>
      </c>
      <c r="BV33" s="21">
        <v>165.13246015440154</v>
      </c>
      <c r="BW33" s="21">
        <v>169.90675228853448</v>
      </c>
      <c r="BX33" s="21">
        <v>165.3226344942172</v>
      </c>
      <c r="BY33" s="21">
        <v>173.40036070088885</v>
      </c>
      <c r="BZ33" s="21">
        <v>168.31511297958949</v>
      </c>
      <c r="CA33" s="21">
        <v>176.95424838272282</v>
      </c>
      <c r="CB33" s="21">
        <v>177.31662943869225</v>
      </c>
      <c r="CC33" s="21">
        <v>181.05413394776343</v>
      </c>
      <c r="CD33" s="21">
        <v>178.26309748723693</v>
      </c>
      <c r="CE33" s="21">
        <v>174.86687662293281</v>
      </c>
      <c r="CF33" s="197">
        <v>172.29131941566641</v>
      </c>
      <c r="CG33" s="197">
        <v>171.08461751094609</v>
      </c>
      <c r="CH33" s="197">
        <v>172.30959639935037</v>
      </c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</row>
    <row r="34" spans="1:99" x14ac:dyDescent="0.2">
      <c r="A34" s="8" t="str">
        <f t="shared" ref="A34:A65" si="1">CONCATENATE(B34,"_",C34,"_",D34)</f>
        <v>EWGg_QU_1</v>
      </c>
      <c r="B34" s="7" t="s">
        <v>250</v>
      </c>
      <c r="C34" s="7" t="s">
        <v>654</v>
      </c>
      <c r="D34" s="7">
        <v>1</v>
      </c>
      <c r="E34" s="23">
        <v>100</v>
      </c>
      <c r="F34" s="9">
        <v>104.13083889916383</v>
      </c>
      <c r="G34" s="9">
        <v>106.43344218835446</v>
      </c>
      <c r="H34" s="9">
        <v>103.85091556565609</v>
      </c>
      <c r="I34" s="9">
        <v>104.93511001241818</v>
      </c>
      <c r="J34" s="9">
        <v>105.42900781595968</v>
      </c>
      <c r="K34" s="9">
        <v>108.32502895448195</v>
      </c>
      <c r="L34" s="9">
        <v>111.01090928647204</v>
      </c>
      <c r="M34" s="9">
        <v>110.16367138388151</v>
      </c>
      <c r="N34" s="9">
        <v>109.21053311976772</v>
      </c>
      <c r="O34" s="9">
        <v>109.80262152003564</v>
      </c>
      <c r="P34" s="9">
        <v>113.94032683993656</v>
      </c>
      <c r="Q34" s="9">
        <v>115.56851495920522</v>
      </c>
      <c r="R34" s="9">
        <v>115.69030557119989</v>
      </c>
      <c r="S34" s="9">
        <v>116.27697256008969</v>
      </c>
      <c r="T34" s="9">
        <v>116.74880154402736</v>
      </c>
      <c r="U34" s="9">
        <v>115.4712145290716</v>
      </c>
      <c r="V34" s="9">
        <v>117.44555406134552</v>
      </c>
      <c r="W34" s="9">
        <v>123.32044589298066</v>
      </c>
      <c r="X34" s="9">
        <v>127.98194221661996</v>
      </c>
      <c r="Y34" s="9">
        <v>136.97850444010547</v>
      </c>
      <c r="Z34" s="9">
        <v>140.18758007226893</v>
      </c>
      <c r="AA34" s="9">
        <v>145.66045569406381</v>
      </c>
      <c r="AB34" s="9">
        <v>149.80466434239673</v>
      </c>
      <c r="AC34" s="9">
        <v>153.45894697084211</v>
      </c>
      <c r="AD34" s="9">
        <v>156.53750228637776</v>
      </c>
      <c r="AE34" s="9">
        <v>159.26423542431155</v>
      </c>
      <c r="AF34" s="9">
        <v>168.04011153164888</v>
      </c>
      <c r="AG34" s="9">
        <v>169.95912394279125</v>
      </c>
      <c r="AH34" s="9">
        <v>178.77696366891197</v>
      </c>
      <c r="AI34" s="9">
        <v>178.19705844274486</v>
      </c>
      <c r="AJ34" s="9">
        <v>182.10380987415752</v>
      </c>
      <c r="AK34" s="9">
        <v>185.27032656795203</v>
      </c>
      <c r="AL34" s="9">
        <v>188.89000174237114</v>
      </c>
      <c r="AM34" s="9">
        <v>192.09296029439679</v>
      </c>
      <c r="AN34" s="9">
        <v>199.34991568034837</v>
      </c>
      <c r="AO34" s="9">
        <v>197.35018329145845</v>
      </c>
      <c r="AP34" s="9">
        <v>200.50351791392765</v>
      </c>
      <c r="AQ34" s="9">
        <v>200.21837818523801</v>
      </c>
      <c r="AR34" s="9">
        <v>203.87239776397882</v>
      </c>
      <c r="AS34" s="9">
        <v>218.12195387840313</v>
      </c>
      <c r="AT34" s="9">
        <v>225.26294374066583</v>
      </c>
      <c r="AU34" s="9">
        <v>220.52331894050604</v>
      </c>
      <c r="AV34" s="9">
        <v>223.74073860655054</v>
      </c>
      <c r="AW34" s="9">
        <v>226.83499914783235</v>
      </c>
      <c r="AX34" s="9">
        <v>232.09046373515204</v>
      </c>
      <c r="AY34" s="9">
        <v>242.36283696365123</v>
      </c>
      <c r="AZ34" s="9">
        <v>252.23066249904193</v>
      </c>
      <c r="BA34" s="9">
        <v>253.03213099571593</v>
      </c>
      <c r="BB34" s="9">
        <v>261.02493470250528</v>
      </c>
      <c r="BC34" s="9">
        <v>260.58626260864759</v>
      </c>
      <c r="BD34" s="9">
        <v>256.73313673271679</v>
      </c>
      <c r="BE34" s="9">
        <v>276.27607289155958</v>
      </c>
      <c r="BF34" s="9">
        <v>279.42890682404283</v>
      </c>
      <c r="BG34" s="9">
        <v>286.37963436934746</v>
      </c>
      <c r="BH34" s="9">
        <v>274.91023775372003</v>
      </c>
      <c r="BI34" s="9">
        <v>279.33022043343902</v>
      </c>
      <c r="BJ34" s="9">
        <v>285.64409079175545</v>
      </c>
      <c r="BK34" s="9">
        <v>283.34119370654673</v>
      </c>
      <c r="BL34" s="9">
        <v>296.67170515061844</v>
      </c>
      <c r="BM34" s="21">
        <v>277.85394120065297</v>
      </c>
      <c r="BN34" s="21">
        <v>265.0724073727817</v>
      </c>
      <c r="BO34" s="21">
        <v>265.77020153042008</v>
      </c>
      <c r="BP34" s="21">
        <v>270.48075819120487</v>
      </c>
      <c r="BQ34" s="21">
        <v>275.43306503328375</v>
      </c>
      <c r="BR34" s="21">
        <v>266.16337902195363</v>
      </c>
      <c r="BS34" s="21">
        <v>267.81164801876713</v>
      </c>
      <c r="BT34" s="21">
        <v>259.73823085584525</v>
      </c>
      <c r="BU34" s="21">
        <v>254.44189144143968</v>
      </c>
      <c r="BV34" s="21">
        <v>255.33276314833051</v>
      </c>
      <c r="BW34" s="21">
        <v>254.95479247109589</v>
      </c>
      <c r="BX34" s="21">
        <v>249.58096626218111</v>
      </c>
      <c r="BY34" s="21">
        <v>244.13546173582574</v>
      </c>
      <c r="BZ34" s="21">
        <v>230.91371183277386</v>
      </c>
      <c r="CA34" s="21">
        <v>234.28503082201394</v>
      </c>
      <c r="CB34" s="21">
        <v>247.36705708535837</v>
      </c>
      <c r="CC34" s="21">
        <v>255.1676908192143</v>
      </c>
      <c r="CD34" s="21">
        <v>260.68881115402218</v>
      </c>
      <c r="CE34" s="21">
        <v>265.33008610933848</v>
      </c>
      <c r="CF34" s="197">
        <v>280.61343979201979</v>
      </c>
      <c r="CG34" s="197">
        <v>292.59065134172312</v>
      </c>
      <c r="CH34" s="197">
        <v>287.57548020476452</v>
      </c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</row>
    <row r="35" spans="1:99" x14ac:dyDescent="0.2">
      <c r="A35" s="8" t="str">
        <f t="shared" si="1"/>
        <v>EWGg_QU_2</v>
      </c>
      <c r="B35" s="7" t="s">
        <v>250</v>
      </c>
      <c r="C35" s="7" t="s">
        <v>654</v>
      </c>
      <c r="D35" s="7">
        <v>2</v>
      </c>
      <c r="E35" s="23">
        <v>100</v>
      </c>
      <c r="F35" s="9">
        <v>103.75741704401347</v>
      </c>
      <c r="G35" s="9">
        <v>104.85879539496412</v>
      </c>
      <c r="H35" s="9">
        <v>103.39216302414125</v>
      </c>
      <c r="I35" s="9">
        <v>102.77228969651063</v>
      </c>
      <c r="J35" s="9">
        <v>104.39795201389757</v>
      </c>
      <c r="K35" s="9">
        <v>104.61793768319035</v>
      </c>
      <c r="L35" s="9">
        <v>107.30272525995497</v>
      </c>
      <c r="M35" s="9">
        <v>103.26679070577254</v>
      </c>
      <c r="N35" s="9">
        <v>103.53501525354281</v>
      </c>
      <c r="O35" s="9">
        <v>103.3633012270289</v>
      </c>
      <c r="P35" s="9">
        <v>104.86581135949136</v>
      </c>
      <c r="Q35" s="9">
        <v>108.16160385093461</v>
      </c>
      <c r="R35" s="9">
        <v>108.90563362688439</v>
      </c>
      <c r="S35" s="9">
        <v>108.32168276397138</v>
      </c>
      <c r="T35" s="9">
        <v>103.37701094762024</v>
      </c>
      <c r="U35" s="9">
        <v>107.68857829420109</v>
      </c>
      <c r="V35" s="9">
        <v>109.68662315468221</v>
      </c>
      <c r="W35" s="9">
        <v>111.63950379202493</v>
      </c>
      <c r="X35" s="9">
        <v>115.47713319828536</v>
      </c>
      <c r="Y35" s="9">
        <v>122.56037199434593</v>
      </c>
      <c r="Z35" s="9">
        <v>128.69937766422584</v>
      </c>
      <c r="AA35" s="9">
        <v>130.60219303593675</v>
      </c>
      <c r="AB35" s="9">
        <v>135.01483251149315</v>
      </c>
      <c r="AC35" s="9">
        <v>140.85757064381573</v>
      </c>
      <c r="AD35" s="9">
        <v>141.89877656228154</v>
      </c>
      <c r="AE35" s="9">
        <v>143.85743156037498</v>
      </c>
      <c r="AF35" s="9">
        <v>152.0832035698991</v>
      </c>
      <c r="AG35" s="9">
        <v>148.81157517328577</v>
      </c>
      <c r="AH35" s="9">
        <v>146.35715058263321</v>
      </c>
      <c r="AI35" s="9">
        <v>148.80209448339974</v>
      </c>
      <c r="AJ35" s="9">
        <v>153.09954892505439</v>
      </c>
      <c r="AK35" s="9">
        <v>154.50149694937127</v>
      </c>
      <c r="AL35" s="9">
        <v>157.89490886136656</v>
      </c>
      <c r="AM35" s="9">
        <v>161.33741321113953</v>
      </c>
      <c r="AN35" s="9">
        <v>159.16144134764662</v>
      </c>
      <c r="AO35" s="9">
        <v>159.05119368010006</v>
      </c>
      <c r="AP35" s="9">
        <v>155.71227003046479</v>
      </c>
      <c r="AQ35" s="9">
        <v>153.87627899723344</v>
      </c>
      <c r="AR35" s="9">
        <v>155.22487373250317</v>
      </c>
      <c r="AS35" s="9">
        <v>160.40561125618891</v>
      </c>
      <c r="AT35" s="9">
        <v>164.82950489252482</v>
      </c>
      <c r="AU35" s="9">
        <v>165.93696821211736</v>
      </c>
      <c r="AV35" s="9">
        <v>165.16107920204081</v>
      </c>
      <c r="AW35" s="9">
        <v>165.49455944549572</v>
      </c>
      <c r="AX35" s="9">
        <v>161.34158328796582</v>
      </c>
      <c r="AY35" s="9">
        <v>166.33303357387948</v>
      </c>
      <c r="AZ35" s="9">
        <v>172.89805079026371</v>
      </c>
      <c r="BA35" s="9">
        <v>177.23056760751672</v>
      </c>
      <c r="BB35" s="9">
        <v>176.52213380859476</v>
      </c>
      <c r="BC35" s="9">
        <v>172.10467891766262</v>
      </c>
      <c r="BD35" s="9">
        <v>172.95497295847156</v>
      </c>
      <c r="BE35" s="9">
        <v>184.68743391932139</v>
      </c>
      <c r="BF35" s="9">
        <v>190.31222191013512</v>
      </c>
      <c r="BG35" s="9">
        <v>195.42120216042323</v>
      </c>
      <c r="BH35" s="9">
        <v>188.12524867535558</v>
      </c>
      <c r="BI35" s="9">
        <v>189.9267260529445</v>
      </c>
      <c r="BJ35" s="9">
        <v>202.03447202473401</v>
      </c>
      <c r="BK35" s="9">
        <v>207.12601540826293</v>
      </c>
      <c r="BL35" s="9">
        <v>214.88845322661621</v>
      </c>
      <c r="BM35" s="21">
        <v>211.01854849625425</v>
      </c>
      <c r="BN35" s="21">
        <v>200.85866776295674</v>
      </c>
      <c r="BO35" s="21">
        <v>202.59823618454581</v>
      </c>
      <c r="BP35" s="21">
        <v>208.33561439746941</v>
      </c>
      <c r="BQ35" s="21">
        <v>206.6930231003029</v>
      </c>
      <c r="BR35" s="21">
        <v>196.59991737839255</v>
      </c>
      <c r="BS35" s="21">
        <v>193.62623724183263</v>
      </c>
      <c r="BT35" s="21">
        <v>194.35433109854625</v>
      </c>
      <c r="BU35" s="21">
        <v>191.16053650819637</v>
      </c>
      <c r="BV35" s="21">
        <v>189.62403241282306</v>
      </c>
      <c r="BW35" s="21">
        <v>188.599465563872</v>
      </c>
      <c r="BX35" s="21">
        <v>187.17796039448299</v>
      </c>
      <c r="BY35" s="21">
        <v>183.17167973424492</v>
      </c>
      <c r="BZ35" s="21">
        <v>169.62949339251637</v>
      </c>
      <c r="CA35" s="21">
        <v>178.26327114070725</v>
      </c>
      <c r="CB35" s="21">
        <v>184.46478813366207</v>
      </c>
      <c r="CC35" s="21">
        <v>185.26925225937421</v>
      </c>
      <c r="CD35" s="21">
        <v>191.58815993711079</v>
      </c>
      <c r="CE35" s="21">
        <v>196.05571169982531</v>
      </c>
      <c r="CF35" s="197">
        <v>203.69738902160881</v>
      </c>
      <c r="CG35" s="197">
        <v>214.23468960317047</v>
      </c>
      <c r="CH35" s="197">
        <v>206.89146768146784</v>
      </c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</row>
    <row r="36" spans="1:99" x14ac:dyDescent="0.2">
      <c r="A36" s="8" t="str">
        <f t="shared" si="1"/>
        <v>EWGg_QU_3</v>
      </c>
      <c r="B36" s="7" t="s">
        <v>250</v>
      </c>
      <c r="C36" s="7" t="s">
        <v>654</v>
      </c>
      <c r="D36" s="7">
        <v>3</v>
      </c>
      <c r="E36" s="23">
        <v>100</v>
      </c>
      <c r="F36" s="9">
        <v>102.33252994216345</v>
      </c>
      <c r="G36" s="9">
        <v>101.86049167181758</v>
      </c>
      <c r="H36" s="9">
        <v>99.754889856890799</v>
      </c>
      <c r="I36" s="9">
        <v>101.05912987335491</v>
      </c>
      <c r="J36" s="9">
        <v>102.04393340341271</v>
      </c>
      <c r="K36" s="9">
        <v>102.16907127273409</v>
      </c>
      <c r="L36" s="9">
        <v>104.68840202115129</v>
      </c>
      <c r="M36" s="9">
        <v>103.8587346458286</v>
      </c>
      <c r="N36" s="9">
        <v>103.97606967341559</v>
      </c>
      <c r="O36" s="9">
        <v>104.03810573039986</v>
      </c>
      <c r="P36" s="9">
        <v>104.80269875824581</v>
      </c>
      <c r="Q36" s="9">
        <v>106.83643176852982</v>
      </c>
      <c r="R36" s="9">
        <v>107.26279983516929</v>
      </c>
      <c r="S36" s="9">
        <v>107.85707035111108</v>
      </c>
      <c r="T36" s="9">
        <v>108.26828495446227</v>
      </c>
      <c r="U36" s="9">
        <v>108.19519847005543</v>
      </c>
      <c r="V36" s="9">
        <v>108.40848606789484</v>
      </c>
      <c r="W36" s="9">
        <v>109.6438341143233</v>
      </c>
      <c r="X36" s="9">
        <v>113.40137331551779</v>
      </c>
      <c r="Y36" s="9">
        <v>117.12561307017198</v>
      </c>
      <c r="Z36" s="9">
        <v>120.9451568624242</v>
      </c>
      <c r="AA36" s="9">
        <v>124.72178365322239</v>
      </c>
      <c r="AB36" s="9">
        <v>126.06065776144872</v>
      </c>
      <c r="AC36" s="9">
        <v>129.29865352701097</v>
      </c>
      <c r="AD36" s="9">
        <v>130.79854826174963</v>
      </c>
      <c r="AE36" s="9">
        <v>130.71769257908065</v>
      </c>
      <c r="AF36" s="9">
        <v>135.95519607075971</v>
      </c>
      <c r="AG36" s="9">
        <v>134.5075584142806</v>
      </c>
      <c r="AH36" s="9">
        <v>135.42999779089439</v>
      </c>
      <c r="AI36" s="9">
        <v>136.66969016968</v>
      </c>
      <c r="AJ36" s="9">
        <v>136.84839280597993</v>
      </c>
      <c r="AK36" s="9">
        <v>137.78955912882734</v>
      </c>
      <c r="AL36" s="9">
        <v>138.07276072382589</v>
      </c>
      <c r="AM36" s="9">
        <v>140.92013802577458</v>
      </c>
      <c r="AN36" s="9">
        <v>143.20318504090434</v>
      </c>
      <c r="AO36" s="9">
        <v>145.37546011378481</v>
      </c>
      <c r="AP36" s="9">
        <v>144.33083091188561</v>
      </c>
      <c r="AQ36" s="9">
        <v>144.03301155356809</v>
      </c>
      <c r="AR36" s="9">
        <v>146.51456121852664</v>
      </c>
      <c r="AS36" s="9">
        <v>150.12617536070553</v>
      </c>
      <c r="AT36" s="9">
        <v>152.89607846445094</v>
      </c>
      <c r="AU36" s="9">
        <v>152.91414053678039</v>
      </c>
      <c r="AV36" s="9">
        <v>151.41263330593048</v>
      </c>
      <c r="AW36" s="9">
        <v>151.46459191885182</v>
      </c>
      <c r="AX36" s="9">
        <v>151.93441085975726</v>
      </c>
      <c r="AY36" s="9">
        <v>156.60116066626085</v>
      </c>
      <c r="AZ36" s="9">
        <v>161.41570301900688</v>
      </c>
      <c r="BA36" s="9">
        <v>165.29925548321555</v>
      </c>
      <c r="BB36" s="9">
        <v>165.80577207107859</v>
      </c>
      <c r="BC36" s="9">
        <v>162.77174216958147</v>
      </c>
      <c r="BD36" s="9">
        <v>166.67787204535094</v>
      </c>
      <c r="BE36" s="9">
        <v>176.12364171742598</v>
      </c>
      <c r="BF36" s="9">
        <v>182.80918228766805</v>
      </c>
      <c r="BG36" s="9">
        <v>187.24005414905716</v>
      </c>
      <c r="BH36" s="9">
        <v>184.82493295291741</v>
      </c>
      <c r="BI36" s="9">
        <v>187.24922909412021</v>
      </c>
      <c r="BJ36" s="9">
        <v>194.60100213990626</v>
      </c>
      <c r="BK36" s="9">
        <v>194.05771068036967</v>
      </c>
      <c r="BL36" s="9">
        <v>201.17958306307219</v>
      </c>
      <c r="BM36" s="21">
        <v>191.92768973362942</v>
      </c>
      <c r="BN36" s="21">
        <v>183.90008948582593</v>
      </c>
      <c r="BO36" s="21">
        <v>185.66949877629511</v>
      </c>
      <c r="BP36" s="21">
        <v>189.81934761468796</v>
      </c>
      <c r="BQ36" s="21">
        <v>190.8368942650423</v>
      </c>
      <c r="BR36" s="21">
        <v>186.36831087314093</v>
      </c>
      <c r="BS36" s="21">
        <v>188.37441109802816</v>
      </c>
      <c r="BT36" s="21">
        <v>185.58386283331967</v>
      </c>
      <c r="BU36" s="21">
        <v>181.32282984876468</v>
      </c>
      <c r="BV36" s="21">
        <v>181.15302889288924</v>
      </c>
      <c r="BW36" s="21">
        <v>177.82623799643838</v>
      </c>
      <c r="BX36" s="21">
        <v>176.61556074156738</v>
      </c>
      <c r="BY36" s="21">
        <v>172.96075378801501</v>
      </c>
      <c r="BZ36" s="21">
        <v>161.15678362461117</v>
      </c>
      <c r="CA36" s="21">
        <v>164.46731412899385</v>
      </c>
      <c r="CB36" s="21">
        <v>170.79710539329486</v>
      </c>
      <c r="CC36" s="21">
        <v>176.4353362750804</v>
      </c>
      <c r="CD36" s="21">
        <v>182.38456491441559</v>
      </c>
      <c r="CE36" s="21">
        <v>187.87925405633203</v>
      </c>
      <c r="CF36" s="197">
        <v>193.94119500757881</v>
      </c>
      <c r="CG36" s="197">
        <v>203.34609538225084</v>
      </c>
      <c r="CH36" s="197">
        <v>200.44270256350524</v>
      </c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</row>
    <row r="37" spans="1:99" x14ac:dyDescent="0.2">
      <c r="A37" s="8" t="str">
        <f t="shared" si="1"/>
        <v>EWGg_QU_4</v>
      </c>
      <c r="B37" s="7" t="s">
        <v>250</v>
      </c>
      <c r="C37" s="7" t="s">
        <v>654</v>
      </c>
      <c r="D37" s="7">
        <v>4</v>
      </c>
      <c r="E37" s="23">
        <v>100</v>
      </c>
      <c r="F37" s="9">
        <v>101.80907452296142</v>
      </c>
      <c r="G37" s="9">
        <v>101.9580792611828</v>
      </c>
      <c r="H37" s="9">
        <v>100.09640957929109</v>
      </c>
      <c r="I37" s="9">
        <v>101.14120266104554</v>
      </c>
      <c r="J37" s="9">
        <v>101.73248521212588</v>
      </c>
      <c r="K37" s="9">
        <v>103.16057754870995</v>
      </c>
      <c r="L37" s="9">
        <v>106.27026139211675</v>
      </c>
      <c r="M37" s="9">
        <v>105.25178680119885</v>
      </c>
      <c r="N37" s="9">
        <v>105.45723293263698</v>
      </c>
      <c r="O37" s="9">
        <v>104.73732445454426</v>
      </c>
      <c r="P37" s="9">
        <v>105.95331842884374</v>
      </c>
      <c r="Q37" s="9">
        <v>105.52236458626192</v>
      </c>
      <c r="R37" s="9">
        <v>109.42911092056231</v>
      </c>
      <c r="S37" s="9">
        <v>109.53549256038715</v>
      </c>
      <c r="T37" s="9">
        <v>107.98502823787427</v>
      </c>
      <c r="U37" s="9">
        <v>109.82757112853079</v>
      </c>
      <c r="V37" s="9">
        <v>108.56969217617041</v>
      </c>
      <c r="W37" s="9">
        <v>111.97694265496472</v>
      </c>
      <c r="X37" s="9">
        <v>113.74548750285784</v>
      </c>
      <c r="Y37" s="9">
        <v>117.85029205367641</v>
      </c>
      <c r="Z37" s="9">
        <v>123.00249418290635</v>
      </c>
      <c r="AA37" s="9">
        <v>125.38486624657641</v>
      </c>
      <c r="AB37" s="9">
        <v>127.31399159242383</v>
      </c>
      <c r="AC37" s="9">
        <v>129.85924656986441</v>
      </c>
      <c r="AD37" s="9">
        <v>133.30137947220223</v>
      </c>
      <c r="AE37" s="9">
        <v>132.66047402601407</v>
      </c>
      <c r="AF37" s="9">
        <v>136.45618351859926</v>
      </c>
      <c r="AG37" s="9">
        <v>136.4688691469442</v>
      </c>
      <c r="AH37" s="9">
        <v>139.59379738838911</v>
      </c>
      <c r="AI37" s="9">
        <v>139.91492004943794</v>
      </c>
      <c r="AJ37" s="9">
        <v>141.14937284726906</v>
      </c>
      <c r="AK37" s="9">
        <v>142.04717831528805</v>
      </c>
      <c r="AL37" s="9">
        <v>143.1672723734587</v>
      </c>
      <c r="AM37" s="9">
        <v>145.47655251936163</v>
      </c>
      <c r="AN37" s="9">
        <v>147.89770447426091</v>
      </c>
      <c r="AO37" s="9">
        <v>146.75729718995879</v>
      </c>
      <c r="AP37" s="9">
        <v>146.94338664935043</v>
      </c>
      <c r="AQ37" s="9">
        <v>145.83339473213331</v>
      </c>
      <c r="AR37" s="9">
        <v>148.0144299222527</v>
      </c>
      <c r="AS37" s="9">
        <v>154.36748404736403</v>
      </c>
      <c r="AT37" s="9">
        <v>156.29579598623866</v>
      </c>
      <c r="AU37" s="9">
        <v>155.55640613516363</v>
      </c>
      <c r="AV37" s="9">
        <v>152.8793795497987</v>
      </c>
      <c r="AW37" s="9">
        <v>155.33647919332819</v>
      </c>
      <c r="AX37" s="9">
        <v>156.42415402899877</v>
      </c>
      <c r="AY37" s="9">
        <v>161.96118333616445</v>
      </c>
      <c r="AZ37" s="9">
        <v>165.94558870504764</v>
      </c>
      <c r="BA37" s="9">
        <v>170.02077930818092</v>
      </c>
      <c r="BB37" s="9">
        <v>172.19132252411319</v>
      </c>
      <c r="BC37" s="9">
        <v>169.6034317564831</v>
      </c>
      <c r="BD37" s="9">
        <v>169.4523071820729</v>
      </c>
      <c r="BE37" s="9">
        <v>178.4560537704595</v>
      </c>
      <c r="BF37" s="9">
        <v>180.70863242208662</v>
      </c>
      <c r="BG37" s="9">
        <v>184.76449815201553</v>
      </c>
      <c r="BH37" s="9">
        <v>184.28482954237506</v>
      </c>
      <c r="BI37" s="9">
        <v>185.19231135624926</v>
      </c>
      <c r="BJ37" s="9">
        <v>191.59394429113553</v>
      </c>
      <c r="BK37" s="9">
        <v>190.69988724450025</v>
      </c>
      <c r="BL37" s="9">
        <v>195.35726085705284</v>
      </c>
      <c r="BM37" s="21">
        <v>189.99415156990059</v>
      </c>
      <c r="BN37" s="21">
        <v>181.25130075708441</v>
      </c>
      <c r="BO37" s="21">
        <v>183.75432473268904</v>
      </c>
      <c r="BP37" s="21">
        <v>186.59490718663378</v>
      </c>
      <c r="BQ37" s="21">
        <v>187.63390533843645</v>
      </c>
      <c r="BR37" s="21">
        <v>183.18711101294301</v>
      </c>
      <c r="BS37" s="21">
        <v>187.16203173570858</v>
      </c>
      <c r="BT37" s="21">
        <v>185.00648417618268</v>
      </c>
      <c r="BU37" s="21">
        <v>184.12536670795259</v>
      </c>
      <c r="BV37" s="21">
        <v>182.69487777781814</v>
      </c>
      <c r="BW37" s="21">
        <v>179.00610051928075</v>
      </c>
      <c r="BX37" s="21">
        <v>178.56824329235047</v>
      </c>
      <c r="BY37" s="21">
        <v>171.18096491397577</v>
      </c>
      <c r="BZ37" s="21">
        <v>160.44094587737462</v>
      </c>
      <c r="CA37" s="21">
        <v>163.75236366111835</v>
      </c>
      <c r="CB37" s="21">
        <v>171.5207792670914</v>
      </c>
      <c r="CC37" s="21">
        <v>178.3560508240065</v>
      </c>
      <c r="CD37" s="21">
        <v>181.1975779046023</v>
      </c>
      <c r="CE37" s="21">
        <v>181.7019578627158</v>
      </c>
      <c r="CF37" s="197">
        <v>189.65910298411373</v>
      </c>
      <c r="CG37" s="197">
        <v>197.42191492899161</v>
      </c>
      <c r="CH37" s="197">
        <v>193.59302991424207</v>
      </c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</row>
    <row r="38" spans="1:99" x14ac:dyDescent="0.2">
      <c r="A38" s="8" t="str">
        <f t="shared" si="1"/>
        <v>EWGg_QU_5</v>
      </c>
      <c r="B38" s="7" t="s">
        <v>250</v>
      </c>
      <c r="C38" s="7" t="s">
        <v>654</v>
      </c>
      <c r="D38" s="7">
        <v>5</v>
      </c>
      <c r="E38" s="23">
        <v>100</v>
      </c>
      <c r="F38" s="9">
        <v>102.08735890616043</v>
      </c>
      <c r="G38" s="9">
        <v>102.17584639469848</v>
      </c>
      <c r="H38" s="9">
        <v>100.66070550658783</v>
      </c>
      <c r="I38" s="9">
        <v>101.36443295210825</v>
      </c>
      <c r="J38" s="9">
        <v>103.28049445873097</v>
      </c>
      <c r="K38" s="9">
        <v>104.08574737044667</v>
      </c>
      <c r="L38" s="9">
        <v>105.53671337055665</v>
      </c>
      <c r="M38" s="9">
        <v>105.60718303705865</v>
      </c>
      <c r="N38" s="9">
        <v>105.67714317469697</v>
      </c>
      <c r="O38" s="9">
        <v>106.11069433989742</v>
      </c>
      <c r="P38" s="9">
        <v>106.7808894279179</v>
      </c>
      <c r="Q38" s="9">
        <v>110.42326731725937</v>
      </c>
      <c r="R38" s="9">
        <v>111.65461725403941</v>
      </c>
      <c r="S38" s="9">
        <v>112.6866581232362</v>
      </c>
      <c r="T38" s="9">
        <v>112.85814410325034</v>
      </c>
      <c r="U38" s="9">
        <v>114.22892528152953</v>
      </c>
      <c r="V38" s="9">
        <v>113.73792460423881</v>
      </c>
      <c r="W38" s="9">
        <v>116.25060936804137</v>
      </c>
      <c r="X38" s="9">
        <v>118.94820557747173</v>
      </c>
      <c r="Y38" s="9">
        <v>122.85496965127251</v>
      </c>
      <c r="Z38" s="9">
        <v>127.16320731148191</v>
      </c>
      <c r="AA38" s="9">
        <v>131.7960866139081</v>
      </c>
      <c r="AB38" s="9">
        <v>133.39973394817184</v>
      </c>
      <c r="AC38" s="9">
        <v>135.17075932288719</v>
      </c>
      <c r="AD38" s="9">
        <v>138.76303986978195</v>
      </c>
      <c r="AE38" s="9">
        <v>139.99763378247582</v>
      </c>
      <c r="AF38" s="9">
        <v>145.2794365363446</v>
      </c>
      <c r="AG38" s="9">
        <v>144.97332852648773</v>
      </c>
      <c r="AH38" s="9">
        <v>146.55736653110691</v>
      </c>
      <c r="AI38" s="9">
        <v>147.38842156617977</v>
      </c>
      <c r="AJ38" s="9">
        <v>149.7035479719014</v>
      </c>
      <c r="AK38" s="9">
        <v>152.27343203712957</v>
      </c>
      <c r="AL38" s="9">
        <v>154.81662180132398</v>
      </c>
      <c r="AM38" s="9">
        <v>159.03599521411354</v>
      </c>
      <c r="AN38" s="9">
        <v>159.66710546695083</v>
      </c>
      <c r="AO38" s="9">
        <v>166.05594578601568</v>
      </c>
      <c r="AP38" s="9">
        <v>162.58371277905241</v>
      </c>
      <c r="AQ38" s="9">
        <v>163.14772845491044</v>
      </c>
      <c r="AR38" s="9">
        <v>164.78670490052937</v>
      </c>
      <c r="AS38" s="9">
        <v>171.2056509511232</v>
      </c>
      <c r="AT38" s="9">
        <v>177.66767770093733</v>
      </c>
      <c r="AU38" s="9">
        <v>177.89353232852804</v>
      </c>
      <c r="AV38" s="9">
        <v>174.01593874582474</v>
      </c>
      <c r="AW38" s="9">
        <v>174.6358824811563</v>
      </c>
      <c r="AX38" s="9">
        <v>176.35942527152486</v>
      </c>
      <c r="AY38" s="9">
        <v>183.53556097922754</v>
      </c>
      <c r="AZ38" s="9">
        <v>188.94721260371355</v>
      </c>
      <c r="BA38" s="9">
        <v>193.02693882284237</v>
      </c>
      <c r="BB38" s="9">
        <v>194.92088133527554</v>
      </c>
      <c r="BC38" s="9">
        <v>193.36425544179087</v>
      </c>
      <c r="BD38" s="9">
        <v>194.7824850283142</v>
      </c>
      <c r="BE38" s="9">
        <v>202.76528224797369</v>
      </c>
      <c r="BF38" s="9">
        <v>208.54789293386</v>
      </c>
      <c r="BG38" s="9">
        <v>215.37138449051753</v>
      </c>
      <c r="BH38" s="9">
        <v>211.09095517000091</v>
      </c>
      <c r="BI38" s="9">
        <v>216.68801822231117</v>
      </c>
      <c r="BJ38" s="9">
        <v>220.94331567134282</v>
      </c>
      <c r="BK38" s="9">
        <v>220.561526930643</v>
      </c>
      <c r="BL38" s="9">
        <v>228.82208960082687</v>
      </c>
      <c r="BM38" s="21">
        <v>220.61886738163076</v>
      </c>
      <c r="BN38" s="21">
        <v>211.5193935038055</v>
      </c>
      <c r="BO38" s="21">
        <v>210.94362465481723</v>
      </c>
      <c r="BP38" s="21">
        <v>213.37136173814392</v>
      </c>
      <c r="BQ38" s="21">
        <v>218.38636475963514</v>
      </c>
      <c r="BR38" s="21">
        <v>210.99523265086452</v>
      </c>
      <c r="BS38" s="21">
        <v>215.16100675009079</v>
      </c>
      <c r="BT38" s="21">
        <v>211.75645364504092</v>
      </c>
      <c r="BU38" s="21">
        <v>210.93332756266437</v>
      </c>
      <c r="BV38" s="21">
        <v>209.53090096254505</v>
      </c>
      <c r="BW38" s="21">
        <v>209.21129959752932</v>
      </c>
      <c r="BX38" s="21">
        <v>208.18419583105663</v>
      </c>
      <c r="BY38" s="21">
        <v>206.49923984295521</v>
      </c>
      <c r="BZ38" s="21">
        <v>192.2871431350344</v>
      </c>
      <c r="CA38" s="21">
        <v>194.42756950262705</v>
      </c>
      <c r="CB38" s="21">
        <v>203.7799151687974</v>
      </c>
      <c r="CC38" s="21">
        <v>210.91386962362489</v>
      </c>
      <c r="CD38" s="21">
        <v>217.96564195647545</v>
      </c>
      <c r="CE38" s="21">
        <v>221.56430707410979</v>
      </c>
      <c r="CF38" s="197">
        <v>238.78977751839318</v>
      </c>
      <c r="CG38" s="197">
        <v>245.85049673448393</v>
      </c>
      <c r="CH38" s="197">
        <v>241.52502988607276</v>
      </c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</row>
    <row r="39" spans="1:99" x14ac:dyDescent="0.2">
      <c r="A39" s="8" t="str">
        <f t="shared" si="1"/>
        <v>EWGg_QU_6</v>
      </c>
      <c r="B39" s="7" t="s">
        <v>250</v>
      </c>
      <c r="C39" s="7" t="s">
        <v>654</v>
      </c>
      <c r="D39" s="7">
        <v>6</v>
      </c>
      <c r="E39" s="23">
        <v>100</v>
      </c>
      <c r="F39" s="9">
        <v>102.58037284468978</v>
      </c>
      <c r="G39" s="9">
        <v>103.28859891360369</v>
      </c>
      <c r="H39" s="9">
        <v>101.18237768754241</v>
      </c>
      <c r="I39" s="9">
        <v>102.45314699021026</v>
      </c>
      <c r="J39" s="9">
        <v>103.37470777161496</v>
      </c>
      <c r="K39" s="9">
        <v>103.84073239661706</v>
      </c>
      <c r="L39" s="9">
        <v>106.49598867746835</v>
      </c>
      <c r="M39" s="9">
        <v>105.78180649427304</v>
      </c>
      <c r="N39" s="9">
        <v>106.53452290748251</v>
      </c>
      <c r="O39" s="9">
        <v>105.40553668042456</v>
      </c>
      <c r="P39" s="9">
        <v>106.64491775314259</v>
      </c>
      <c r="Q39" s="9">
        <v>110.1884587776442</v>
      </c>
      <c r="R39" s="9">
        <v>110.66288090752205</v>
      </c>
      <c r="S39" s="9">
        <v>111.5774933398684</v>
      </c>
      <c r="T39" s="9">
        <v>109.46978988024271</v>
      </c>
      <c r="U39" s="9">
        <v>109.85961809410271</v>
      </c>
      <c r="V39" s="9">
        <v>109.34368828070953</v>
      </c>
      <c r="W39" s="9">
        <v>110.52479619072211</v>
      </c>
      <c r="X39" s="9">
        <v>114.25264445393724</v>
      </c>
      <c r="Y39" s="9">
        <v>118.8530737439533</v>
      </c>
      <c r="Z39" s="9">
        <v>122.61954882615692</v>
      </c>
      <c r="AA39" s="9">
        <v>126.05289103749703</v>
      </c>
      <c r="AB39" s="9">
        <v>128.95558999064181</v>
      </c>
      <c r="AC39" s="9">
        <v>131.57554079814994</v>
      </c>
      <c r="AD39" s="9">
        <v>133.10112818707532</v>
      </c>
      <c r="AE39" s="9">
        <v>136.08386929283739</v>
      </c>
      <c r="AF39" s="9">
        <v>140.22102402273805</v>
      </c>
      <c r="AG39" s="9">
        <v>136.24428862271202</v>
      </c>
      <c r="AH39" s="9">
        <v>137.89370896436495</v>
      </c>
      <c r="AI39" s="9">
        <v>135.94911629098442</v>
      </c>
      <c r="AJ39" s="9">
        <v>138.37324452779797</v>
      </c>
      <c r="AK39" s="9">
        <v>142.42474893486607</v>
      </c>
      <c r="AL39" s="9">
        <v>143.86981830000119</v>
      </c>
      <c r="AM39" s="9">
        <v>146.4457087962669</v>
      </c>
      <c r="AN39" s="9">
        <v>148.50557495901191</v>
      </c>
      <c r="AO39" s="9">
        <v>149.74572924399317</v>
      </c>
      <c r="AP39" s="9">
        <v>147.78156475587127</v>
      </c>
      <c r="AQ39" s="9">
        <v>145.76813211750724</v>
      </c>
      <c r="AR39" s="9">
        <v>149.57051111354468</v>
      </c>
      <c r="AS39" s="9">
        <v>152.47928372145881</v>
      </c>
      <c r="AT39" s="9">
        <v>155.66821063716978</v>
      </c>
      <c r="AU39" s="9">
        <v>152.21438369202266</v>
      </c>
      <c r="AV39" s="9">
        <v>150.44549543837721</v>
      </c>
      <c r="AW39" s="9">
        <v>152.42534502598048</v>
      </c>
      <c r="AX39" s="9">
        <v>154.15212253345385</v>
      </c>
      <c r="AY39" s="9">
        <v>157.21064081501953</v>
      </c>
      <c r="AZ39" s="9">
        <v>162.05350429931335</v>
      </c>
      <c r="BA39" s="9">
        <v>168.187133919536</v>
      </c>
      <c r="BB39" s="9">
        <v>168.44421189083783</v>
      </c>
      <c r="BC39" s="9">
        <v>164.76148747592424</v>
      </c>
      <c r="BD39" s="9">
        <v>166.84720601516437</v>
      </c>
      <c r="BE39" s="9">
        <v>177.08657120737288</v>
      </c>
      <c r="BF39" s="9">
        <v>181.25267920359013</v>
      </c>
      <c r="BG39" s="9">
        <v>185.97853825051382</v>
      </c>
      <c r="BH39" s="9">
        <v>185.08869019507623</v>
      </c>
      <c r="BI39" s="9">
        <v>189.46533821499781</v>
      </c>
      <c r="BJ39" s="9">
        <v>198.15086076543525</v>
      </c>
      <c r="BK39" s="9">
        <v>198.7428895944474</v>
      </c>
      <c r="BL39" s="9">
        <v>205.82756687512523</v>
      </c>
      <c r="BM39" s="21">
        <v>198.77992446308141</v>
      </c>
      <c r="BN39" s="21">
        <v>192.50593257205875</v>
      </c>
      <c r="BO39" s="21">
        <v>196.16287441705688</v>
      </c>
      <c r="BP39" s="21">
        <v>199.21185216283811</v>
      </c>
      <c r="BQ39" s="21">
        <v>200.86088778489261</v>
      </c>
      <c r="BR39" s="21">
        <v>194.78377192340051</v>
      </c>
      <c r="BS39" s="21">
        <v>196.22100497476438</v>
      </c>
      <c r="BT39" s="21">
        <v>191.98978770924836</v>
      </c>
      <c r="BU39" s="21">
        <v>192.77509674224524</v>
      </c>
      <c r="BV39" s="21">
        <v>189.82438169984249</v>
      </c>
      <c r="BW39" s="21">
        <v>186.15753202194975</v>
      </c>
      <c r="BX39" s="21">
        <v>184.5979934861021</v>
      </c>
      <c r="BY39" s="21">
        <v>177.5287116227816</v>
      </c>
      <c r="BZ39" s="21">
        <v>164.2166845347642</v>
      </c>
      <c r="CA39" s="21">
        <v>167.49264081438409</v>
      </c>
      <c r="CB39" s="21">
        <v>174.7951026379009</v>
      </c>
      <c r="CC39" s="21">
        <v>182.73148910542321</v>
      </c>
      <c r="CD39" s="21">
        <v>188.52173427467179</v>
      </c>
      <c r="CE39" s="21">
        <v>192.75550497395466</v>
      </c>
      <c r="CF39" s="197">
        <v>201.37369134577096</v>
      </c>
      <c r="CG39" s="197">
        <v>210.54474679981138</v>
      </c>
      <c r="CH39" s="197">
        <v>206.79616658193623</v>
      </c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</row>
    <row r="40" spans="1:99" x14ac:dyDescent="0.2">
      <c r="A40" s="8" t="str">
        <f t="shared" si="1"/>
        <v>EWGg_QU_7</v>
      </c>
      <c r="B40" s="7" t="s">
        <v>250</v>
      </c>
      <c r="C40" s="7" t="s">
        <v>654</v>
      </c>
      <c r="D40" s="7">
        <v>7</v>
      </c>
      <c r="E40" s="23">
        <v>100</v>
      </c>
      <c r="F40" s="9">
        <v>101.70221007985995</v>
      </c>
      <c r="G40" s="9">
        <v>101.83213358884315</v>
      </c>
      <c r="H40" s="9">
        <v>99.762549148830942</v>
      </c>
      <c r="I40" s="9">
        <v>101.39990633289332</v>
      </c>
      <c r="J40" s="9">
        <v>102.61236991001077</v>
      </c>
      <c r="K40" s="9">
        <v>103.52112065700352</v>
      </c>
      <c r="L40" s="9">
        <v>105.50016047096274</v>
      </c>
      <c r="M40" s="9">
        <v>105.69000828506209</v>
      </c>
      <c r="N40" s="9">
        <v>106.52337644413548</v>
      </c>
      <c r="O40" s="9">
        <v>105.91566463987232</v>
      </c>
      <c r="P40" s="9">
        <v>106.26459368072499</v>
      </c>
      <c r="Q40" s="9">
        <v>109.02082896482197</v>
      </c>
      <c r="R40" s="9">
        <v>109.54869423329457</v>
      </c>
      <c r="S40" s="9">
        <v>110.53237241015248</v>
      </c>
      <c r="T40" s="9">
        <v>112.06509389165697</v>
      </c>
      <c r="U40" s="9">
        <v>114.17292885586387</v>
      </c>
      <c r="V40" s="9">
        <v>115.48730153969038</v>
      </c>
      <c r="W40" s="9">
        <v>117.93957168159996</v>
      </c>
      <c r="X40" s="9">
        <v>120.33787301541207</v>
      </c>
      <c r="Y40" s="9">
        <v>124.32615924196099</v>
      </c>
      <c r="Z40" s="9">
        <v>128.73215699462875</v>
      </c>
      <c r="AA40" s="9">
        <v>134.5796024258247</v>
      </c>
      <c r="AB40" s="9">
        <v>135.99378337792649</v>
      </c>
      <c r="AC40" s="9">
        <v>142.06693521803257</v>
      </c>
      <c r="AD40" s="9">
        <v>142.25052080912715</v>
      </c>
      <c r="AE40" s="9">
        <v>145.92458730889749</v>
      </c>
      <c r="AF40" s="9">
        <v>153.63267567855814</v>
      </c>
      <c r="AG40" s="9">
        <v>152.00537602873098</v>
      </c>
      <c r="AH40" s="9">
        <v>155.20613202273375</v>
      </c>
      <c r="AI40" s="9">
        <v>155.13760669630935</v>
      </c>
      <c r="AJ40" s="9">
        <v>157.48312013465332</v>
      </c>
      <c r="AK40" s="9">
        <v>157.20274217059023</v>
      </c>
      <c r="AL40" s="9">
        <v>160.17667815532681</v>
      </c>
      <c r="AM40" s="9">
        <v>161.90673967012609</v>
      </c>
      <c r="AN40" s="9">
        <v>159.33420022363615</v>
      </c>
      <c r="AO40" s="9">
        <v>159.88189080446912</v>
      </c>
      <c r="AP40" s="9">
        <v>159.99768896538876</v>
      </c>
      <c r="AQ40" s="9">
        <v>162.04191878651463</v>
      </c>
      <c r="AR40" s="9">
        <v>167.02310065921441</v>
      </c>
      <c r="AS40" s="9">
        <v>176.790614860733</v>
      </c>
      <c r="AT40" s="9">
        <v>176.89236418718448</v>
      </c>
      <c r="AU40" s="9">
        <v>180.78407740924257</v>
      </c>
      <c r="AV40" s="9">
        <v>178.08898960375788</v>
      </c>
      <c r="AW40" s="9">
        <v>178.73173758115729</v>
      </c>
      <c r="AX40" s="9">
        <v>183.02105529179286</v>
      </c>
      <c r="AY40" s="9">
        <v>188.29729872490148</v>
      </c>
      <c r="AZ40" s="9">
        <v>190.72034625502289</v>
      </c>
      <c r="BA40" s="9">
        <v>196.33544047003133</v>
      </c>
      <c r="BB40" s="9">
        <v>197.32786608362761</v>
      </c>
      <c r="BC40" s="9">
        <v>195.20882366500982</v>
      </c>
      <c r="BD40" s="9">
        <v>196.81357072866325</v>
      </c>
      <c r="BE40" s="9">
        <v>209.08880411197504</v>
      </c>
      <c r="BF40" s="9">
        <v>214.98339564370212</v>
      </c>
      <c r="BG40" s="9">
        <v>223.67404461116988</v>
      </c>
      <c r="BH40" s="9">
        <v>218.27187882328835</v>
      </c>
      <c r="BI40" s="9">
        <v>217.77227706997161</v>
      </c>
      <c r="BJ40" s="9">
        <v>225.99013034943115</v>
      </c>
      <c r="BK40" s="9">
        <v>225.54229177730539</v>
      </c>
      <c r="BL40" s="9">
        <v>229.6174479456503</v>
      </c>
      <c r="BM40" s="21">
        <v>218.07900836060406</v>
      </c>
      <c r="BN40" s="21">
        <v>210.81960075675443</v>
      </c>
      <c r="BO40" s="21">
        <v>215.94342483571728</v>
      </c>
      <c r="BP40" s="21">
        <v>219.81291221649241</v>
      </c>
      <c r="BQ40" s="21">
        <v>221.59060578741693</v>
      </c>
      <c r="BR40" s="21">
        <v>212.16971094804808</v>
      </c>
      <c r="BS40" s="21">
        <v>214.79928243715878</v>
      </c>
      <c r="BT40" s="21">
        <v>207.30885074599422</v>
      </c>
      <c r="BU40" s="21">
        <v>201.38320851933398</v>
      </c>
      <c r="BV40" s="21">
        <v>199.83358992614612</v>
      </c>
      <c r="BW40" s="21">
        <v>192.91835452212891</v>
      </c>
      <c r="BX40" s="21">
        <v>192.10513151943769</v>
      </c>
      <c r="BY40" s="21">
        <v>185.62551846197377</v>
      </c>
      <c r="BZ40" s="21">
        <v>169.1895651983252</v>
      </c>
      <c r="CA40" s="21">
        <v>174.25320964363914</v>
      </c>
      <c r="CB40" s="21">
        <v>183.09542912053521</v>
      </c>
      <c r="CC40" s="21">
        <v>184.16816701439856</v>
      </c>
      <c r="CD40" s="21">
        <v>189.88514123723195</v>
      </c>
      <c r="CE40" s="21">
        <v>195.54173601974199</v>
      </c>
      <c r="CF40" s="197">
        <v>204.21219234550674</v>
      </c>
      <c r="CG40" s="197">
        <v>210.71321549637685</v>
      </c>
      <c r="CH40" s="197">
        <v>205.86900544890815</v>
      </c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</row>
    <row r="41" spans="1:99" x14ac:dyDescent="0.2">
      <c r="A41" s="8" t="str">
        <f t="shared" si="1"/>
        <v>EWGg_QU_8</v>
      </c>
      <c r="B41" s="7" t="s">
        <v>250</v>
      </c>
      <c r="C41" s="7" t="s">
        <v>654</v>
      </c>
      <c r="D41" s="7">
        <v>8</v>
      </c>
      <c r="E41" s="23">
        <v>100</v>
      </c>
      <c r="F41" s="9">
        <v>101.03938756014756</v>
      </c>
      <c r="G41" s="9">
        <v>101.34249042629493</v>
      </c>
      <c r="H41" s="9">
        <v>99.465755858734823</v>
      </c>
      <c r="I41" s="9">
        <v>101.61350224330332</v>
      </c>
      <c r="J41" s="9">
        <v>104.24257589471185</v>
      </c>
      <c r="K41" s="9">
        <v>108.250646113462</v>
      </c>
      <c r="L41" s="9">
        <v>109.04297929226752</v>
      </c>
      <c r="M41" s="9">
        <v>108.73925733143099</v>
      </c>
      <c r="N41" s="9">
        <v>112.26533195180546</v>
      </c>
      <c r="O41" s="9">
        <v>108.82417108289717</v>
      </c>
      <c r="P41" s="9">
        <v>108.30434540653219</v>
      </c>
      <c r="Q41" s="9">
        <v>117.60326032611377</v>
      </c>
      <c r="R41" s="9">
        <v>116.44829434247639</v>
      </c>
      <c r="S41" s="9">
        <v>113.21127836273767</v>
      </c>
      <c r="T41" s="9">
        <v>115.12865771020869</v>
      </c>
      <c r="U41" s="9">
        <v>120.73216020047587</v>
      </c>
      <c r="V41" s="9">
        <v>119.54838274469815</v>
      </c>
      <c r="W41" s="9">
        <v>121.24189497244373</v>
      </c>
      <c r="X41" s="9">
        <v>129.72194708034505</v>
      </c>
      <c r="Y41" s="9">
        <v>129.47558594651011</v>
      </c>
      <c r="Z41" s="9">
        <v>136.55486005201286</v>
      </c>
      <c r="AA41" s="9">
        <v>139.44452754383869</v>
      </c>
      <c r="AB41" s="9">
        <v>146.44791624425045</v>
      </c>
      <c r="AC41" s="9">
        <v>145.81245342795418</v>
      </c>
      <c r="AD41" s="9">
        <v>150.53053919104823</v>
      </c>
      <c r="AE41" s="9">
        <v>147.5898095953068</v>
      </c>
      <c r="AF41" s="9">
        <v>162.3166197844896</v>
      </c>
      <c r="AG41" s="9">
        <v>160.23974167071614</v>
      </c>
      <c r="AH41" s="9">
        <v>165.41583762501702</v>
      </c>
      <c r="AI41" s="9">
        <v>156.79866594735842</v>
      </c>
      <c r="AJ41" s="9">
        <v>165.11257675487252</v>
      </c>
      <c r="AK41" s="9">
        <v>166.97923338659527</v>
      </c>
      <c r="AL41" s="9">
        <v>167.73644063522761</v>
      </c>
      <c r="AM41" s="9">
        <v>169.44962653216194</v>
      </c>
      <c r="AN41" s="9">
        <v>171.69351346186826</v>
      </c>
      <c r="AO41" s="9">
        <v>171.10171936376756</v>
      </c>
      <c r="AP41" s="9">
        <v>175.14495190189541</v>
      </c>
      <c r="AQ41" s="9">
        <v>173.5886216029003</v>
      </c>
      <c r="AR41" s="9">
        <v>177.72555182268732</v>
      </c>
      <c r="AS41" s="9">
        <v>186.38679506234357</v>
      </c>
      <c r="AT41" s="9">
        <v>192.97277023217569</v>
      </c>
      <c r="AU41" s="9">
        <v>195.64090352750316</v>
      </c>
      <c r="AV41" s="9">
        <v>186.22937624688481</v>
      </c>
      <c r="AW41" s="9">
        <v>192.45675574286034</v>
      </c>
      <c r="AX41" s="9">
        <v>190.82576278469264</v>
      </c>
      <c r="AY41" s="9">
        <v>203.76854938018596</v>
      </c>
      <c r="AZ41" s="9">
        <v>209.24600580399786</v>
      </c>
      <c r="BA41" s="9">
        <v>211.26716002204699</v>
      </c>
      <c r="BB41" s="9">
        <v>211.17826985255218</v>
      </c>
      <c r="BC41" s="9">
        <v>210.40084882426194</v>
      </c>
      <c r="BD41" s="9">
        <v>207.35334570507115</v>
      </c>
      <c r="BE41" s="9">
        <v>223.81388100015775</v>
      </c>
      <c r="BF41" s="9">
        <v>229.93247510176693</v>
      </c>
      <c r="BG41" s="9">
        <v>235.14889556170172</v>
      </c>
      <c r="BH41" s="9">
        <v>232.67536830803337</v>
      </c>
      <c r="BI41" s="9">
        <v>237.61632814686689</v>
      </c>
      <c r="BJ41" s="9">
        <v>243.45072135680894</v>
      </c>
      <c r="BK41" s="9">
        <v>245.54701502645818</v>
      </c>
      <c r="BL41" s="9">
        <v>256.62934523186334</v>
      </c>
      <c r="BM41" s="21">
        <v>237.49174993898245</v>
      </c>
      <c r="BN41" s="21">
        <v>228.77451005053331</v>
      </c>
      <c r="BO41" s="21">
        <v>227.06177124058868</v>
      </c>
      <c r="BP41" s="21">
        <v>235.24353935360151</v>
      </c>
      <c r="BQ41" s="21">
        <v>242.4269423498564</v>
      </c>
      <c r="BR41" s="21">
        <v>230.56795047179369</v>
      </c>
      <c r="BS41" s="21">
        <v>233.21903587346063</v>
      </c>
      <c r="BT41" s="21">
        <v>229.44508315835267</v>
      </c>
      <c r="BU41" s="21">
        <v>222.15185484870437</v>
      </c>
      <c r="BV41" s="21">
        <v>212.17184478842262</v>
      </c>
      <c r="BW41" s="21">
        <v>211.58931878615198</v>
      </c>
      <c r="BX41" s="21">
        <v>209.7404533449299</v>
      </c>
      <c r="BY41" s="21">
        <v>202.61708385417654</v>
      </c>
      <c r="BZ41" s="21">
        <v>179.19704858068931</v>
      </c>
      <c r="CA41" s="21">
        <v>185.37103926672677</v>
      </c>
      <c r="CB41" s="21">
        <v>198.56038095971203</v>
      </c>
      <c r="CC41" s="21">
        <v>203.1544993578442</v>
      </c>
      <c r="CD41" s="21">
        <v>203.74346792861076</v>
      </c>
      <c r="CE41" s="21">
        <v>216.44949383038715</v>
      </c>
      <c r="CF41" s="197">
        <v>220.26024036442692</v>
      </c>
      <c r="CG41" s="197">
        <v>225.2213532844265</v>
      </c>
      <c r="CH41" s="197">
        <v>208.98749177209109</v>
      </c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</row>
    <row r="42" spans="1:99" x14ac:dyDescent="0.2">
      <c r="A42" s="8" t="str">
        <f t="shared" si="1"/>
        <v>EWGt_QU_1</v>
      </c>
      <c r="B42" s="7" t="s">
        <v>3659</v>
      </c>
      <c r="C42" s="7" t="s">
        <v>654</v>
      </c>
      <c r="D42" s="7">
        <v>1</v>
      </c>
      <c r="E42" s="23">
        <v>100</v>
      </c>
      <c r="F42" s="9">
        <v>103.60723723623077</v>
      </c>
      <c r="G42" s="9">
        <v>105.76946445151019</v>
      </c>
      <c r="H42" s="9">
        <v>102.90083800663371</v>
      </c>
      <c r="I42" s="9">
        <v>104.08457861258459</v>
      </c>
      <c r="J42" s="9">
        <v>104.36715830057707</v>
      </c>
      <c r="K42" s="9">
        <v>107.07113390514861</v>
      </c>
      <c r="L42" s="9">
        <v>109.1371581107169</v>
      </c>
      <c r="M42" s="9">
        <v>108.53572901605753</v>
      </c>
      <c r="N42" s="9">
        <v>107.59198732742436</v>
      </c>
      <c r="O42" s="9">
        <v>108.2994537652804</v>
      </c>
      <c r="P42" s="9">
        <v>112.07955298536692</v>
      </c>
      <c r="Q42" s="9">
        <v>113.21620923963877</v>
      </c>
      <c r="R42" s="9">
        <v>113.18208792258129</v>
      </c>
      <c r="S42" s="9">
        <v>114.32454263923819</v>
      </c>
      <c r="T42" s="9">
        <v>115.30284934362945</v>
      </c>
      <c r="U42" s="9">
        <v>114.68172316047536</v>
      </c>
      <c r="V42" s="9">
        <v>116.47846215304772</v>
      </c>
      <c r="W42" s="9">
        <v>121.84082345280612</v>
      </c>
      <c r="X42" s="9">
        <v>124.61905702512341</v>
      </c>
      <c r="Y42" s="9">
        <v>132.29977256208869</v>
      </c>
      <c r="Z42" s="9">
        <v>133.35332042269187</v>
      </c>
      <c r="AA42" s="9">
        <v>136.89160019891901</v>
      </c>
      <c r="AB42" s="9">
        <v>140.18777628858822</v>
      </c>
      <c r="AC42" s="9">
        <v>143.04960138531965</v>
      </c>
      <c r="AD42" s="9">
        <v>146.04455279268839</v>
      </c>
      <c r="AE42" s="9">
        <v>148.43491343120243</v>
      </c>
      <c r="AF42" s="9">
        <v>155.76240745671345</v>
      </c>
      <c r="AG42" s="9">
        <v>159.16204891969522</v>
      </c>
      <c r="AH42" s="9">
        <v>167.05331380907316</v>
      </c>
      <c r="AI42" s="9">
        <v>166.01182944330051</v>
      </c>
      <c r="AJ42" s="9">
        <v>169.84062964307688</v>
      </c>
      <c r="AK42" s="9">
        <v>173.64732559561824</v>
      </c>
      <c r="AL42" s="9">
        <v>177.48941190031317</v>
      </c>
      <c r="AM42" s="9">
        <v>179.54477409902086</v>
      </c>
      <c r="AN42" s="9">
        <v>186.32490438678056</v>
      </c>
      <c r="AO42" s="9">
        <v>184.42784384656582</v>
      </c>
      <c r="AP42" s="9">
        <v>188.1360619067205</v>
      </c>
      <c r="AQ42" s="9">
        <v>188.54382996048867</v>
      </c>
      <c r="AR42" s="9">
        <v>192.50765191601556</v>
      </c>
      <c r="AS42" s="9">
        <v>205.47622757194191</v>
      </c>
      <c r="AT42" s="9">
        <v>210.83708289262688</v>
      </c>
      <c r="AU42" s="9">
        <v>212.96487780011657</v>
      </c>
      <c r="AV42" s="9">
        <v>214.82164518967468</v>
      </c>
      <c r="AW42" s="9">
        <v>217.78176301362683</v>
      </c>
      <c r="AX42" s="9">
        <v>223.06431526670843</v>
      </c>
      <c r="AY42" s="9">
        <v>230.56678008448705</v>
      </c>
      <c r="AZ42" s="9">
        <v>235.71797972087239</v>
      </c>
      <c r="BA42" s="9">
        <v>236.64645396105595</v>
      </c>
      <c r="BB42" s="9">
        <v>244.99136480382634</v>
      </c>
      <c r="BC42" s="9">
        <v>248.24410823796819</v>
      </c>
      <c r="BD42" s="9">
        <v>246.82630684494393</v>
      </c>
      <c r="BE42" s="9">
        <v>265.35627460334251</v>
      </c>
      <c r="BF42" s="9">
        <v>266.77623949062303</v>
      </c>
      <c r="BG42" s="9">
        <v>268.26041611358062</v>
      </c>
      <c r="BH42" s="9">
        <v>262.81081704014889</v>
      </c>
      <c r="BI42" s="9">
        <v>268.78328668614188</v>
      </c>
      <c r="BJ42" s="9">
        <v>270.10575396037473</v>
      </c>
      <c r="BK42" s="9">
        <v>268.56943153916291</v>
      </c>
      <c r="BL42" s="9">
        <v>276.12258184302033</v>
      </c>
      <c r="BM42" s="21">
        <v>265.09236893728161</v>
      </c>
      <c r="BN42" s="21">
        <v>257.76698982489603</v>
      </c>
      <c r="BO42" s="21">
        <v>259.84288697636094</v>
      </c>
      <c r="BP42" s="21">
        <v>262.43646555849244</v>
      </c>
      <c r="BQ42" s="21">
        <v>268.0579274739199</v>
      </c>
      <c r="BR42" s="21">
        <v>260.35375209847632</v>
      </c>
      <c r="BS42" s="21">
        <v>261.53322410156818</v>
      </c>
      <c r="BT42" s="21">
        <v>254.64374856160862</v>
      </c>
      <c r="BU42" s="21">
        <v>245.77500438323062</v>
      </c>
      <c r="BV42" s="21">
        <v>248.26417064641416</v>
      </c>
      <c r="BW42" s="21">
        <v>252.88852753182817</v>
      </c>
      <c r="BX42" s="21">
        <v>253.56444380617117</v>
      </c>
      <c r="BY42" s="21">
        <v>252.55717575575511</v>
      </c>
      <c r="BZ42" s="21">
        <v>250.50040541552519</v>
      </c>
      <c r="CA42" s="21">
        <v>253.44573351223215</v>
      </c>
      <c r="CB42" s="21">
        <v>258.41924308783814</v>
      </c>
      <c r="CC42" s="21">
        <v>262.99604897392635</v>
      </c>
      <c r="CD42" s="21">
        <v>268.62238610133397</v>
      </c>
      <c r="CE42" s="21">
        <v>270.76661789029833</v>
      </c>
      <c r="CF42" s="197">
        <v>277.69831585319957</v>
      </c>
      <c r="CG42" s="197">
        <v>284.83443575249623</v>
      </c>
      <c r="CH42" s="197">
        <v>286.77974537646656</v>
      </c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</row>
    <row r="43" spans="1:99" x14ac:dyDescent="0.2">
      <c r="A43" s="8" t="str">
        <f t="shared" si="1"/>
        <v>EWGt_QU_2</v>
      </c>
      <c r="B43" s="7" t="s">
        <v>3659</v>
      </c>
      <c r="C43" s="7" t="s">
        <v>654</v>
      </c>
      <c r="D43" s="7">
        <v>2</v>
      </c>
      <c r="E43" s="23">
        <v>100</v>
      </c>
      <c r="F43" s="9">
        <v>103.3299505349442</v>
      </c>
      <c r="G43" s="9">
        <v>104.28749204267054</v>
      </c>
      <c r="H43" s="9">
        <v>102.62487458903753</v>
      </c>
      <c r="I43" s="9">
        <v>102.0050607873761</v>
      </c>
      <c r="J43" s="9">
        <v>103.46637802087031</v>
      </c>
      <c r="K43" s="9">
        <v>103.51411252204687</v>
      </c>
      <c r="L43" s="9">
        <v>105.60777828151421</v>
      </c>
      <c r="M43" s="9">
        <v>101.84990891330941</v>
      </c>
      <c r="N43" s="9">
        <v>102.1795210398295</v>
      </c>
      <c r="O43" s="9">
        <v>101.99844729053926</v>
      </c>
      <c r="P43" s="9">
        <v>103.20086621245397</v>
      </c>
      <c r="Q43" s="9">
        <v>106.33571330406821</v>
      </c>
      <c r="R43" s="9">
        <v>106.90281475594921</v>
      </c>
      <c r="S43" s="9">
        <v>106.74449446611069</v>
      </c>
      <c r="T43" s="9">
        <v>102.18584151589441</v>
      </c>
      <c r="U43" s="9">
        <v>106.93141648412552</v>
      </c>
      <c r="V43" s="9">
        <v>108.76961131033849</v>
      </c>
      <c r="W43" s="9">
        <v>110.31608126189023</v>
      </c>
      <c r="X43" s="9">
        <v>112.76279430970158</v>
      </c>
      <c r="Y43" s="9">
        <v>118.78131133974719</v>
      </c>
      <c r="Z43" s="9">
        <v>123.13435797152248</v>
      </c>
      <c r="AA43" s="9">
        <v>123.77907958028422</v>
      </c>
      <c r="AB43" s="9">
        <v>127.34137400400331</v>
      </c>
      <c r="AC43" s="9">
        <v>132.42288709337623</v>
      </c>
      <c r="AD43" s="9">
        <v>133.38688934470099</v>
      </c>
      <c r="AE43" s="9">
        <v>135.11845586352987</v>
      </c>
      <c r="AF43" s="9">
        <v>141.72249465021829</v>
      </c>
      <c r="AG43" s="9">
        <v>140.08456380613839</v>
      </c>
      <c r="AH43" s="9">
        <v>137.83487653465781</v>
      </c>
      <c r="AI43" s="9">
        <v>139.93509566828811</v>
      </c>
      <c r="AJ43" s="9">
        <v>144.14687914875867</v>
      </c>
      <c r="AK43" s="9">
        <v>146.05494429506618</v>
      </c>
      <c r="AL43" s="9">
        <v>149.76619896007449</v>
      </c>
      <c r="AM43" s="9">
        <v>152.50974401622778</v>
      </c>
      <c r="AN43" s="9">
        <v>150.16437369483114</v>
      </c>
      <c r="AO43" s="9">
        <v>150.25787954281469</v>
      </c>
      <c r="AP43" s="9">
        <v>147.52652266068478</v>
      </c>
      <c r="AQ43" s="9">
        <v>146.2005067248563</v>
      </c>
      <c r="AR43" s="9">
        <v>147.70542783793431</v>
      </c>
      <c r="AS43" s="9">
        <v>152.12466370132859</v>
      </c>
      <c r="AT43" s="9">
        <v>155.54211066460604</v>
      </c>
      <c r="AU43" s="9">
        <v>161.00804352336385</v>
      </c>
      <c r="AV43" s="9">
        <v>159.51002986323266</v>
      </c>
      <c r="AW43" s="9">
        <v>159.79316006252623</v>
      </c>
      <c r="AX43" s="9">
        <v>155.949862734768</v>
      </c>
      <c r="AY43" s="9">
        <v>159.19729897925532</v>
      </c>
      <c r="AZ43" s="9">
        <v>162.98178651189457</v>
      </c>
      <c r="BA43" s="9">
        <v>167.15739292105724</v>
      </c>
      <c r="BB43" s="9">
        <v>166.896070248645</v>
      </c>
      <c r="BC43" s="9">
        <v>164.8476020285745</v>
      </c>
      <c r="BD43" s="9">
        <v>166.79267912745189</v>
      </c>
      <c r="BE43" s="9">
        <v>178.11710746079729</v>
      </c>
      <c r="BF43" s="9">
        <v>182.83136520500241</v>
      </c>
      <c r="BG43" s="9">
        <v>184.70864728993644</v>
      </c>
      <c r="BH43" s="9">
        <v>181.14453977690005</v>
      </c>
      <c r="BI43" s="9">
        <v>183.917017955815</v>
      </c>
      <c r="BJ43" s="9">
        <v>192.52212150582281</v>
      </c>
      <c r="BK43" s="9">
        <v>197.96503394494033</v>
      </c>
      <c r="BL43" s="9">
        <v>202.0100267817644</v>
      </c>
      <c r="BM43" s="21">
        <v>202.6190280100148</v>
      </c>
      <c r="BN43" s="21">
        <v>195.74394926003654</v>
      </c>
      <c r="BO43" s="21">
        <v>198.65922773550861</v>
      </c>
      <c r="BP43" s="21">
        <v>202.71963681291911</v>
      </c>
      <c r="BQ43" s="21">
        <v>202.0302092220625</v>
      </c>
      <c r="BR43" s="21">
        <v>193.54495060267473</v>
      </c>
      <c r="BS43" s="21">
        <v>190.3884938135632</v>
      </c>
      <c r="BT43" s="21">
        <v>191.9569309205379</v>
      </c>
      <c r="BU43" s="21">
        <v>186.43174736921486</v>
      </c>
      <c r="BV43" s="21">
        <v>185.77255170431849</v>
      </c>
      <c r="BW43" s="21">
        <v>187.90014984690322</v>
      </c>
      <c r="BX43" s="21">
        <v>190.56857228505021</v>
      </c>
      <c r="BY43" s="21">
        <v>189.481760341398</v>
      </c>
      <c r="BZ43" s="21">
        <v>182.85992614277043</v>
      </c>
      <c r="CA43" s="21">
        <v>191.39919762699103</v>
      </c>
      <c r="CB43" s="21">
        <v>192.09426988825447</v>
      </c>
      <c r="CC43" s="21">
        <v>190.77862758489249</v>
      </c>
      <c r="CD43" s="21">
        <v>197.3402939083642</v>
      </c>
      <c r="CE43" s="21">
        <v>199.98038555152201</v>
      </c>
      <c r="CF43" s="197">
        <v>202.37075475159386</v>
      </c>
      <c r="CG43" s="197">
        <v>209.94367667463004</v>
      </c>
      <c r="CH43" s="197">
        <v>206.84668148213302</v>
      </c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</row>
    <row r="44" spans="1:99" x14ac:dyDescent="0.2">
      <c r="A44" s="8" t="str">
        <f t="shared" si="1"/>
        <v>EWGt_QU_3</v>
      </c>
      <c r="B44" s="7" t="s">
        <v>3659</v>
      </c>
      <c r="C44" s="7" t="s">
        <v>654</v>
      </c>
      <c r="D44" s="7">
        <v>3</v>
      </c>
      <c r="E44" s="23">
        <v>100</v>
      </c>
      <c r="F44" s="9">
        <v>101.89872191459376</v>
      </c>
      <c r="G44" s="9">
        <v>101.31403111822669</v>
      </c>
      <c r="H44" s="9">
        <v>99.036926410223487</v>
      </c>
      <c r="I44" s="9">
        <v>100.3094470124738</v>
      </c>
      <c r="J44" s="9">
        <v>101.13761034428843</v>
      </c>
      <c r="K44" s="9">
        <v>101.0746821158948</v>
      </c>
      <c r="L44" s="9">
        <v>102.95692639397298</v>
      </c>
      <c r="M44" s="9">
        <v>102.33500937543072</v>
      </c>
      <c r="N44" s="9">
        <v>102.49695307451658</v>
      </c>
      <c r="O44" s="9">
        <v>102.55236449765384</v>
      </c>
      <c r="P44" s="9">
        <v>103.0284196478961</v>
      </c>
      <c r="Q44" s="9">
        <v>104.83712854675942</v>
      </c>
      <c r="R44" s="9">
        <v>105.13566982676446</v>
      </c>
      <c r="S44" s="9">
        <v>106.11931644194665</v>
      </c>
      <c r="T44" s="9">
        <v>106.92687334380673</v>
      </c>
      <c r="U44" s="9">
        <v>107.42921160440986</v>
      </c>
      <c r="V44" s="9">
        <v>107.53711391557583</v>
      </c>
      <c r="W44" s="9">
        <v>108.28576946673934</v>
      </c>
      <c r="X44" s="9">
        <v>110.5362765691692</v>
      </c>
      <c r="Y44" s="9">
        <v>113.23705914871928</v>
      </c>
      <c r="Z44" s="9">
        <v>115.29968497039253</v>
      </c>
      <c r="AA44" s="9">
        <v>117.65131516341181</v>
      </c>
      <c r="AB44" s="9">
        <v>118.28360514645479</v>
      </c>
      <c r="AC44" s="9">
        <v>120.9803008500337</v>
      </c>
      <c r="AD44" s="9">
        <v>122.39563497807954</v>
      </c>
      <c r="AE44" s="9">
        <v>122.13695088569467</v>
      </c>
      <c r="AF44" s="9">
        <v>125.94848016972749</v>
      </c>
      <c r="AG44" s="9">
        <v>126.02701698421134</v>
      </c>
      <c r="AH44" s="9">
        <v>126.77891236427665</v>
      </c>
      <c r="AI44" s="9">
        <v>127.68824273688269</v>
      </c>
      <c r="AJ44" s="9">
        <v>128.02899010385181</v>
      </c>
      <c r="AK44" s="9">
        <v>129.43552806318149</v>
      </c>
      <c r="AL44" s="9">
        <v>130.0733011576574</v>
      </c>
      <c r="AM44" s="9">
        <v>132.27172625031434</v>
      </c>
      <c r="AN44" s="9">
        <v>134.18950901928389</v>
      </c>
      <c r="AO44" s="9">
        <v>136.42559792915569</v>
      </c>
      <c r="AP44" s="9">
        <v>135.81386298404948</v>
      </c>
      <c r="AQ44" s="9">
        <v>136.06763259426359</v>
      </c>
      <c r="AR44" s="9">
        <v>138.77230539263877</v>
      </c>
      <c r="AS44" s="9">
        <v>141.738634797565</v>
      </c>
      <c r="AT44" s="9">
        <v>143.54791660430567</v>
      </c>
      <c r="AU44" s="9">
        <v>147.97134789806708</v>
      </c>
      <c r="AV44" s="9">
        <v>145.75662538296089</v>
      </c>
      <c r="AW44" s="9">
        <v>145.61796745806359</v>
      </c>
      <c r="AX44" s="9">
        <v>146.30862061343183</v>
      </c>
      <c r="AY44" s="9">
        <v>149.3214320823088</v>
      </c>
      <c r="AZ44" s="9">
        <v>151.40902736937073</v>
      </c>
      <c r="BA44" s="9">
        <v>154.988642247987</v>
      </c>
      <c r="BB44" s="9">
        <v>155.88574115179898</v>
      </c>
      <c r="BC44" s="9">
        <v>155.33237619325166</v>
      </c>
      <c r="BD44" s="9">
        <v>160.45424282547941</v>
      </c>
      <c r="BE44" s="9">
        <v>169.36658973656253</v>
      </c>
      <c r="BF44" s="9">
        <v>174.89567555928855</v>
      </c>
      <c r="BG44" s="9">
        <v>175.65519338889933</v>
      </c>
      <c r="BH44" s="9">
        <v>176.98413441949862</v>
      </c>
      <c r="BI44" s="9">
        <v>180.28632388369113</v>
      </c>
      <c r="BJ44" s="9">
        <v>183.93691669163155</v>
      </c>
      <c r="BK44" s="9">
        <v>183.99006553422896</v>
      </c>
      <c r="BL44" s="9">
        <v>187.26775713021578</v>
      </c>
      <c r="BM44" s="21">
        <v>182.75299290802943</v>
      </c>
      <c r="BN44" s="21">
        <v>178.1340525174702</v>
      </c>
      <c r="BO44" s="21">
        <v>180.98672465758429</v>
      </c>
      <c r="BP44" s="21">
        <v>183.65044515380399</v>
      </c>
      <c r="BQ44" s="21">
        <v>185.32643859749547</v>
      </c>
      <c r="BR44" s="21">
        <v>182.10230867147573</v>
      </c>
      <c r="BS44" s="21">
        <v>183.62304728483142</v>
      </c>
      <c r="BT44" s="21">
        <v>181.80701711886061</v>
      </c>
      <c r="BU44" s="21">
        <v>175.32705785682234</v>
      </c>
      <c r="BV44" s="21">
        <v>176.24572597704798</v>
      </c>
      <c r="BW44" s="21">
        <v>176.26669179942667</v>
      </c>
      <c r="BX44" s="21">
        <v>179.16151381335646</v>
      </c>
      <c r="BY44" s="21">
        <v>178.70179919624084</v>
      </c>
      <c r="BZ44" s="21">
        <v>174.28966945219304</v>
      </c>
      <c r="CA44" s="21">
        <v>177.08630932272982</v>
      </c>
      <c r="CB44" s="21">
        <v>177.87023705484032</v>
      </c>
      <c r="CC44" s="21">
        <v>181.32658846324256</v>
      </c>
      <c r="CD44" s="21">
        <v>187.51498267981626</v>
      </c>
      <c r="CE44" s="21">
        <v>191.42445964963281</v>
      </c>
      <c r="CF44" s="197">
        <v>192.06394092348015</v>
      </c>
      <c r="CG44" s="197">
        <v>198.41896210917463</v>
      </c>
      <c r="CH44" s="197">
        <v>199.58588651803484</v>
      </c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</row>
    <row r="45" spans="1:99" x14ac:dyDescent="0.2">
      <c r="A45" s="8" t="str">
        <f t="shared" si="1"/>
        <v>EWGt_QU_4</v>
      </c>
      <c r="B45" s="7" t="s">
        <v>3659</v>
      </c>
      <c r="C45" s="7" t="s">
        <v>654</v>
      </c>
      <c r="D45" s="7">
        <v>4</v>
      </c>
      <c r="E45" s="23">
        <v>100</v>
      </c>
      <c r="F45" s="9">
        <v>101.37756237064728</v>
      </c>
      <c r="G45" s="9">
        <v>101.39977801681277</v>
      </c>
      <c r="H45" s="9">
        <v>99.367724406785371</v>
      </c>
      <c r="I45" s="9">
        <v>100.32908789128223</v>
      </c>
      <c r="J45" s="9">
        <v>100.65667380179437</v>
      </c>
      <c r="K45" s="9">
        <v>101.92288284258517</v>
      </c>
      <c r="L45" s="9">
        <v>104.4150793551547</v>
      </c>
      <c r="M45" s="9">
        <v>103.66300994761424</v>
      </c>
      <c r="N45" s="9">
        <v>103.92944852534181</v>
      </c>
      <c r="O45" s="9">
        <v>103.19328563207939</v>
      </c>
      <c r="P45" s="9">
        <v>104.11886145222648</v>
      </c>
      <c r="Q45" s="9">
        <v>103.66387871210721</v>
      </c>
      <c r="R45" s="9">
        <v>107.23487375309509</v>
      </c>
      <c r="S45" s="9">
        <v>108.00968296380979</v>
      </c>
      <c r="T45" s="9">
        <v>106.68698948500467</v>
      </c>
      <c r="U45" s="9">
        <v>109.25469429564478</v>
      </c>
      <c r="V45" s="9">
        <v>108.02450686200046</v>
      </c>
      <c r="W45" s="9">
        <v>110.89988582775428</v>
      </c>
      <c r="X45" s="9">
        <v>111.1618112419383</v>
      </c>
      <c r="Y45" s="9">
        <v>114.16972419968741</v>
      </c>
      <c r="Z45" s="9">
        <v>117.48455158196403</v>
      </c>
      <c r="AA45" s="9">
        <v>118.38865254925477</v>
      </c>
      <c r="AB45" s="9">
        <v>119.55018260595835</v>
      </c>
      <c r="AC45" s="9">
        <v>121.6088057713753</v>
      </c>
      <c r="AD45" s="9">
        <v>125.03010876696628</v>
      </c>
      <c r="AE45" s="9">
        <v>124.28724039592755</v>
      </c>
      <c r="AF45" s="9">
        <v>126.16457105636782</v>
      </c>
      <c r="AG45" s="9">
        <v>128.00142490445972</v>
      </c>
      <c r="AH45" s="9">
        <v>130.97548443950083</v>
      </c>
      <c r="AI45" s="9">
        <v>131.23356045821924</v>
      </c>
      <c r="AJ45" s="9">
        <v>132.47649127680842</v>
      </c>
      <c r="AK45" s="9">
        <v>133.76326484829059</v>
      </c>
      <c r="AL45" s="9">
        <v>135.14251420933678</v>
      </c>
      <c r="AM45" s="9">
        <v>136.66103915461883</v>
      </c>
      <c r="AN45" s="9">
        <v>138.71491212783883</v>
      </c>
      <c r="AO45" s="9">
        <v>137.79395054883796</v>
      </c>
      <c r="AP45" s="9">
        <v>138.45999299402442</v>
      </c>
      <c r="AQ45" s="9">
        <v>138.03517032545091</v>
      </c>
      <c r="AR45" s="9">
        <v>140.42860756626391</v>
      </c>
      <c r="AS45" s="9">
        <v>146.19182458965875</v>
      </c>
      <c r="AT45" s="9">
        <v>147.1396856965595</v>
      </c>
      <c r="AU45" s="9">
        <v>151.04088099400363</v>
      </c>
      <c r="AV45" s="9">
        <v>147.55821631017312</v>
      </c>
      <c r="AW45" s="9">
        <v>149.94690420489187</v>
      </c>
      <c r="AX45" s="9">
        <v>151.13633056999331</v>
      </c>
      <c r="AY45" s="9">
        <v>154.7145731757484</v>
      </c>
      <c r="AZ45" s="9">
        <v>156.04400895292093</v>
      </c>
      <c r="BA45" s="9">
        <v>159.73650154898823</v>
      </c>
      <c r="BB45" s="9">
        <v>162.28697389073608</v>
      </c>
      <c r="BC45" s="9">
        <v>161.97483953821296</v>
      </c>
      <c r="BD45" s="9">
        <v>163.40202836781975</v>
      </c>
      <c r="BE45" s="9">
        <v>172.01807306480185</v>
      </c>
      <c r="BF45" s="9">
        <v>173.45258569569341</v>
      </c>
      <c r="BG45" s="9">
        <v>174.11084812655648</v>
      </c>
      <c r="BH45" s="9">
        <v>177.42260963944722</v>
      </c>
      <c r="BI45" s="9">
        <v>179.53835919560908</v>
      </c>
      <c r="BJ45" s="9">
        <v>182.55639449182294</v>
      </c>
      <c r="BK45" s="9">
        <v>182.08607258771562</v>
      </c>
      <c r="BL45" s="9">
        <v>183.07467486902087</v>
      </c>
      <c r="BM45" s="21">
        <v>182.37920504390419</v>
      </c>
      <c r="BN45" s="21">
        <v>177.21768035453752</v>
      </c>
      <c r="BO45" s="21">
        <v>180.46615859717144</v>
      </c>
      <c r="BP45" s="21">
        <v>181.86323023871361</v>
      </c>
      <c r="BQ45" s="21">
        <v>183.96236026260701</v>
      </c>
      <c r="BR45" s="21">
        <v>180.74684448905847</v>
      </c>
      <c r="BS45" s="21">
        <v>184.01127852790219</v>
      </c>
      <c r="BT45" s="21">
        <v>182.62582411896855</v>
      </c>
      <c r="BU45" s="21">
        <v>179.20461562068277</v>
      </c>
      <c r="BV45" s="21">
        <v>179.29676087938046</v>
      </c>
      <c r="BW45" s="21">
        <v>178.9769273878558</v>
      </c>
      <c r="BX45" s="21">
        <v>182.85857473158669</v>
      </c>
      <c r="BY45" s="21">
        <v>178.67295213211526</v>
      </c>
      <c r="BZ45" s="21">
        <v>175.55788710646033</v>
      </c>
      <c r="CA45" s="21">
        <v>178.47613976703906</v>
      </c>
      <c r="CB45" s="21">
        <v>180.76339742425068</v>
      </c>
      <c r="CC45" s="21">
        <v>185.48054376764298</v>
      </c>
      <c r="CD45" s="21">
        <v>188.58812551384227</v>
      </c>
      <c r="CE45" s="21">
        <v>187.3185368200875</v>
      </c>
      <c r="CF45" s="197">
        <v>189.79255306533705</v>
      </c>
      <c r="CG45" s="197">
        <v>194.28915995932553</v>
      </c>
      <c r="CH45" s="197">
        <v>194.86893795952193</v>
      </c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</row>
    <row r="46" spans="1:99" x14ac:dyDescent="0.2">
      <c r="A46" s="8" t="str">
        <f t="shared" si="1"/>
        <v>EWGt_QU_5</v>
      </c>
      <c r="B46" s="7" t="s">
        <v>3659</v>
      </c>
      <c r="C46" s="7" t="s">
        <v>654</v>
      </c>
      <c r="D46" s="7">
        <v>5</v>
      </c>
      <c r="E46" s="23">
        <v>100</v>
      </c>
      <c r="F46" s="9">
        <v>101.77449690770761</v>
      </c>
      <c r="G46" s="9">
        <v>101.73203010183617</v>
      </c>
      <c r="H46" s="9">
        <v>100.07542078522556</v>
      </c>
      <c r="I46" s="9">
        <v>100.72872681505845</v>
      </c>
      <c r="J46" s="9">
        <v>102.39827073484349</v>
      </c>
      <c r="K46" s="9">
        <v>102.93184080803073</v>
      </c>
      <c r="L46" s="9">
        <v>103.84316026526943</v>
      </c>
      <c r="M46" s="9">
        <v>104.09922938541168</v>
      </c>
      <c r="N46" s="9">
        <v>104.03394572133146</v>
      </c>
      <c r="O46" s="9">
        <v>104.39514937523722</v>
      </c>
      <c r="P46" s="9">
        <v>105.05369773795108</v>
      </c>
      <c r="Q46" s="9">
        <v>108.19453783639345</v>
      </c>
      <c r="R46" s="9">
        <v>109.23991227410423</v>
      </c>
      <c r="S46" s="9">
        <v>110.74470943690409</v>
      </c>
      <c r="T46" s="9">
        <v>111.1875131443997</v>
      </c>
      <c r="U46" s="9">
        <v>113.13199101698395</v>
      </c>
      <c r="V46" s="9">
        <v>112.5807094168071</v>
      </c>
      <c r="W46" s="9">
        <v>114.18630515690597</v>
      </c>
      <c r="X46" s="9">
        <v>115.44892749895257</v>
      </c>
      <c r="Y46" s="9">
        <v>118.41969594198557</v>
      </c>
      <c r="Z46" s="9">
        <v>120.80356868173958</v>
      </c>
      <c r="AA46" s="9">
        <v>123.87405296727113</v>
      </c>
      <c r="AB46" s="9">
        <v>124.69866919402138</v>
      </c>
      <c r="AC46" s="9">
        <v>126.14772482792176</v>
      </c>
      <c r="AD46" s="9">
        <v>129.39008089298565</v>
      </c>
      <c r="AE46" s="9">
        <v>130.45299243650496</v>
      </c>
      <c r="AF46" s="9">
        <v>134.30483912825849</v>
      </c>
      <c r="AG46" s="9">
        <v>135.08014830077636</v>
      </c>
      <c r="AH46" s="9">
        <v>136.46004385937519</v>
      </c>
      <c r="AI46" s="9">
        <v>136.74908199783951</v>
      </c>
      <c r="AJ46" s="9">
        <v>138.88863720312349</v>
      </c>
      <c r="AK46" s="9">
        <v>141.8532249502492</v>
      </c>
      <c r="AL46" s="9">
        <v>144.2283304142608</v>
      </c>
      <c r="AM46" s="9">
        <v>147.48600179116485</v>
      </c>
      <c r="AN46" s="9">
        <v>147.7765997450183</v>
      </c>
      <c r="AO46" s="9">
        <v>153.58608045965511</v>
      </c>
      <c r="AP46" s="9">
        <v>150.95298344559376</v>
      </c>
      <c r="AQ46" s="9">
        <v>151.8421378959525</v>
      </c>
      <c r="AR46" s="9">
        <v>153.8899755122425</v>
      </c>
      <c r="AS46" s="9">
        <v>160.11930094833372</v>
      </c>
      <c r="AT46" s="9">
        <v>165.0453280008073</v>
      </c>
      <c r="AU46" s="9">
        <v>170.26414037402114</v>
      </c>
      <c r="AV46" s="9">
        <v>165.57059915301281</v>
      </c>
      <c r="AW46" s="9">
        <v>166.19770895670902</v>
      </c>
      <c r="AX46" s="9">
        <v>167.70227268480903</v>
      </c>
      <c r="AY46" s="9">
        <v>173.09400101787392</v>
      </c>
      <c r="AZ46" s="9">
        <v>175.43799302576068</v>
      </c>
      <c r="BA46" s="9">
        <v>178.87851894539855</v>
      </c>
      <c r="BB46" s="9">
        <v>181.09612056416449</v>
      </c>
      <c r="BC46" s="9">
        <v>182.29987815802801</v>
      </c>
      <c r="BD46" s="9">
        <v>185.84044957142692</v>
      </c>
      <c r="BE46" s="9">
        <v>193.30879583749189</v>
      </c>
      <c r="BF46" s="9">
        <v>197.77850820727963</v>
      </c>
      <c r="BG46" s="9">
        <v>200.54767856387943</v>
      </c>
      <c r="BH46" s="9">
        <v>200.56076992241881</v>
      </c>
      <c r="BI46" s="9">
        <v>206.81622845347655</v>
      </c>
      <c r="BJ46" s="9">
        <v>207.43185501630279</v>
      </c>
      <c r="BK46" s="9">
        <v>207.9845211544376</v>
      </c>
      <c r="BL46" s="9">
        <v>212.15714759847515</v>
      </c>
      <c r="BM46" s="21">
        <v>209.12774288937675</v>
      </c>
      <c r="BN46" s="21">
        <v>204.36972498991085</v>
      </c>
      <c r="BO46" s="21">
        <v>204.92876357235659</v>
      </c>
      <c r="BP46" s="21">
        <v>205.82785511393081</v>
      </c>
      <c r="BQ46" s="21">
        <v>211.45627627935428</v>
      </c>
      <c r="BR46" s="21">
        <v>205.12413253231415</v>
      </c>
      <c r="BS46" s="21">
        <v>208.41610815880767</v>
      </c>
      <c r="BT46" s="21">
        <v>206.30713455064026</v>
      </c>
      <c r="BU46" s="21">
        <v>202.53762139838898</v>
      </c>
      <c r="BV46" s="21">
        <v>202.59593568918001</v>
      </c>
      <c r="BW46" s="21">
        <v>205.51585572702433</v>
      </c>
      <c r="BX46" s="21">
        <v>209.2351921162261</v>
      </c>
      <c r="BY46" s="21">
        <v>211.31098547051809</v>
      </c>
      <c r="BZ46" s="21">
        <v>205.72725587045207</v>
      </c>
      <c r="CA46" s="21">
        <v>207.08528560852915</v>
      </c>
      <c r="CB46" s="21">
        <v>210.58843907408522</v>
      </c>
      <c r="CC46" s="21">
        <v>215.62155292736276</v>
      </c>
      <c r="CD46" s="21">
        <v>222.68196973483802</v>
      </c>
      <c r="CE46" s="21">
        <v>224.4222105428729</v>
      </c>
      <c r="CF46" s="197">
        <v>234.9638557729287</v>
      </c>
      <c r="CG46" s="197">
        <v>238.0393672585908</v>
      </c>
      <c r="CH46" s="197">
        <v>239.21101295549875</v>
      </c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</row>
    <row r="47" spans="1:99" x14ac:dyDescent="0.2">
      <c r="A47" s="8" t="str">
        <f t="shared" si="1"/>
        <v>EWGt_QU_6</v>
      </c>
      <c r="B47" s="7" t="s">
        <v>3659</v>
      </c>
      <c r="C47" s="7" t="s">
        <v>654</v>
      </c>
      <c r="D47" s="7">
        <v>6</v>
      </c>
      <c r="E47" s="23">
        <v>100</v>
      </c>
      <c r="F47" s="9">
        <v>102.12274386090286</v>
      </c>
      <c r="G47" s="9">
        <v>102.71908553587521</v>
      </c>
      <c r="H47" s="9">
        <v>100.48892827671396</v>
      </c>
      <c r="I47" s="9">
        <v>101.75226188765814</v>
      </c>
      <c r="J47" s="9">
        <v>102.54259760106983</v>
      </c>
      <c r="K47" s="9">
        <v>102.82188560824292</v>
      </c>
      <c r="L47" s="9">
        <v>104.83646987035054</v>
      </c>
      <c r="M47" s="9">
        <v>104.37563060022448</v>
      </c>
      <c r="N47" s="9">
        <v>105.19645290854866</v>
      </c>
      <c r="O47" s="9">
        <v>104.09082220127672</v>
      </c>
      <c r="P47" s="9">
        <v>105.0079091277033</v>
      </c>
      <c r="Q47" s="9">
        <v>108.33787057093265</v>
      </c>
      <c r="R47" s="9">
        <v>108.66378805035831</v>
      </c>
      <c r="S47" s="9">
        <v>110.0310760277977</v>
      </c>
      <c r="T47" s="9">
        <v>108.29245772270235</v>
      </c>
      <c r="U47" s="9">
        <v>109.46586566096026</v>
      </c>
      <c r="V47" s="9">
        <v>108.78737396463016</v>
      </c>
      <c r="W47" s="9">
        <v>109.42021170164618</v>
      </c>
      <c r="X47" s="9">
        <v>111.67613060437141</v>
      </c>
      <c r="Y47" s="9">
        <v>115.14235956039727</v>
      </c>
      <c r="Z47" s="9">
        <v>116.94324316376992</v>
      </c>
      <c r="AA47" s="9">
        <v>118.96395487268727</v>
      </c>
      <c r="AB47" s="9">
        <v>121.06014093370825</v>
      </c>
      <c r="AC47" s="9">
        <v>123.27710223113897</v>
      </c>
      <c r="AD47" s="9">
        <v>124.54596804936445</v>
      </c>
      <c r="AE47" s="9">
        <v>127.25001824129185</v>
      </c>
      <c r="AF47" s="9">
        <v>129.92946301495726</v>
      </c>
      <c r="AG47" s="9">
        <v>127.66104879444669</v>
      </c>
      <c r="AH47" s="9">
        <v>129.06997774045891</v>
      </c>
      <c r="AI47" s="9">
        <v>126.91185353998695</v>
      </c>
      <c r="AJ47" s="9">
        <v>129.40686188519717</v>
      </c>
      <c r="AK47" s="9">
        <v>133.5081078232829</v>
      </c>
      <c r="AL47" s="9">
        <v>135.18922483370235</v>
      </c>
      <c r="AM47" s="9">
        <v>137.05139191159853</v>
      </c>
      <c r="AN47" s="9">
        <v>138.86216681145623</v>
      </c>
      <c r="AO47" s="9">
        <v>140.04740075307612</v>
      </c>
      <c r="AP47" s="9">
        <v>138.75310814827617</v>
      </c>
      <c r="AQ47" s="9">
        <v>137.52740967386364</v>
      </c>
      <c r="AR47" s="9">
        <v>141.31118125048005</v>
      </c>
      <c r="AS47" s="9">
        <v>144.00266927739381</v>
      </c>
      <c r="AT47" s="9">
        <v>146.06720920907753</v>
      </c>
      <c r="AU47" s="9">
        <v>147.35894652821165</v>
      </c>
      <c r="AV47" s="9">
        <v>144.9319915476074</v>
      </c>
      <c r="AW47" s="9">
        <v>146.65973426388237</v>
      </c>
      <c r="AX47" s="9">
        <v>148.59506175286447</v>
      </c>
      <c r="AY47" s="9">
        <v>149.8838124719623</v>
      </c>
      <c r="AZ47" s="9">
        <v>151.68614255141591</v>
      </c>
      <c r="BA47" s="9">
        <v>157.29812495109002</v>
      </c>
      <c r="BB47" s="9">
        <v>158.22257545566424</v>
      </c>
      <c r="BC47" s="9">
        <v>157.19766359161355</v>
      </c>
      <c r="BD47" s="9">
        <v>160.51068701179886</v>
      </c>
      <c r="BE47" s="9">
        <v>170.37629415228568</v>
      </c>
      <c r="BF47" s="9">
        <v>173.29590610809021</v>
      </c>
      <c r="BG47" s="9">
        <v>174.51694618435201</v>
      </c>
      <c r="BH47" s="9">
        <v>177.22687938170839</v>
      </c>
      <c r="BI47" s="9">
        <v>182.04155976910081</v>
      </c>
      <c r="BJ47" s="9">
        <v>187.41811808382712</v>
      </c>
      <c r="BK47" s="9">
        <v>188.85949359876111</v>
      </c>
      <c r="BL47" s="9">
        <v>192.21082368626193</v>
      </c>
      <c r="BM47" s="21">
        <v>190.27296801124086</v>
      </c>
      <c r="BN47" s="21">
        <v>187.68338141065314</v>
      </c>
      <c r="BO47" s="21">
        <v>192.21705653035104</v>
      </c>
      <c r="BP47" s="21">
        <v>193.53823764786299</v>
      </c>
      <c r="BQ47" s="21">
        <v>195.88949195567665</v>
      </c>
      <c r="BR47" s="21">
        <v>190.80823284699056</v>
      </c>
      <c r="BS47" s="21">
        <v>191.36158192800079</v>
      </c>
      <c r="BT47" s="21">
        <v>188.21109621324186</v>
      </c>
      <c r="BU47" s="21">
        <v>186.07873764667724</v>
      </c>
      <c r="BV47" s="21">
        <v>184.45566983002274</v>
      </c>
      <c r="BW47" s="21">
        <v>184.45264603103865</v>
      </c>
      <c r="BX47" s="21">
        <v>187.25462084254858</v>
      </c>
      <c r="BY47" s="21">
        <v>183.55702060514344</v>
      </c>
      <c r="BZ47" s="21">
        <v>177.71780540971696</v>
      </c>
      <c r="CA47" s="21">
        <v>180.74053897416579</v>
      </c>
      <c r="CB47" s="21">
        <v>182.07200626582184</v>
      </c>
      <c r="CC47" s="21">
        <v>187.89635345775881</v>
      </c>
      <c r="CD47" s="21">
        <v>194.00530308154976</v>
      </c>
      <c r="CE47" s="21">
        <v>196.69632139993999</v>
      </c>
      <c r="CF47" s="197">
        <v>199.30875420722742</v>
      </c>
      <c r="CG47" s="197">
        <v>205.26832720208833</v>
      </c>
      <c r="CH47" s="197">
        <v>206.26930947956797</v>
      </c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</row>
    <row r="48" spans="1:99" x14ac:dyDescent="0.2">
      <c r="A48" s="8" t="str">
        <f t="shared" si="1"/>
        <v>EWGt_QU_7</v>
      </c>
      <c r="B48" s="7" t="s">
        <v>3659</v>
      </c>
      <c r="C48" s="7" t="s">
        <v>654</v>
      </c>
      <c r="D48" s="7">
        <v>7</v>
      </c>
      <c r="E48" s="23">
        <v>100</v>
      </c>
      <c r="F48" s="9">
        <v>101.26684099633904</v>
      </c>
      <c r="G48" s="9">
        <v>101.25716800027213</v>
      </c>
      <c r="H48" s="9">
        <v>99.019036013298575</v>
      </c>
      <c r="I48" s="9">
        <v>100.67948078996911</v>
      </c>
      <c r="J48" s="9">
        <v>101.69008624875167</v>
      </c>
      <c r="K48" s="9">
        <v>102.3818430656297</v>
      </c>
      <c r="L48" s="9">
        <v>103.75159856812111</v>
      </c>
      <c r="M48" s="9">
        <v>104.04379384636788</v>
      </c>
      <c r="N48" s="9">
        <v>104.90818108348353</v>
      </c>
      <c r="O48" s="9">
        <v>104.27162028939287</v>
      </c>
      <c r="P48" s="9">
        <v>104.34647996655855</v>
      </c>
      <c r="Q48" s="9">
        <v>106.81211607857747</v>
      </c>
      <c r="R48" s="9">
        <v>107.17792388257141</v>
      </c>
      <c r="S48" s="9">
        <v>108.62103411562049</v>
      </c>
      <c r="T48" s="9">
        <v>110.45854276265723</v>
      </c>
      <c r="U48" s="9">
        <v>112.91837758219434</v>
      </c>
      <c r="V48" s="9">
        <v>114.03528320439808</v>
      </c>
      <c r="W48" s="9">
        <v>116.00076015028303</v>
      </c>
      <c r="X48" s="9">
        <v>116.92394054062807</v>
      </c>
      <c r="Y48" s="9">
        <v>119.61619896283347</v>
      </c>
      <c r="Z48" s="9">
        <v>122.22516461829068</v>
      </c>
      <c r="AA48" s="9">
        <v>126.37618388255663</v>
      </c>
      <c r="AB48" s="9">
        <v>127.02554909954122</v>
      </c>
      <c r="AC48" s="9">
        <v>132.2855665734532</v>
      </c>
      <c r="AD48" s="9">
        <v>132.53264857395106</v>
      </c>
      <c r="AE48" s="9">
        <v>135.70517542922951</v>
      </c>
      <c r="AF48" s="9">
        <v>142.37487129274277</v>
      </c>
      <c r="AG48" s="9">
        <v>141.84752287835872</v>
      </c>
      <c r="AH48" s="9">
        <v>144.58961442438866</v>
      </c>
      <c r="AI48" s="9">
        <v>144.16567339350209</v>
      </c>
      <c r="AJ48" s="9">
        <v>146.4206576273813</v>
      </c>
      <c r="AK48" s="9">
        <v>146.91767339695218</v>
      </c>
      <c r="AL48" s="9">
        <v>150.11991842340692</v>
      </c>
      <c r="AM48" s="9">
        <v>151.20186424541123</v>
      </c>
      <c r="AN48" s="9">
        <v>148.88331482354209</v>
      </c>
      <c r="AO48" s="9">
        <v>149.52241151829423</v>
      </c>
      <c r="AP48" s="9">
        <v>150.06927136032002</v>
      </c>
      <c r="AQ48" s="9">
        <v>152.34404596009546</v>
      </c>
      <c r="AR48" s="9">
        <v>157.46921046336954</v>
      </c>
      <c r="AS48" s="9">
        <v>166.36010059654126</v>
      </c>
      <c r="AT48" s="9">
        <v>165.46413850368461</v>
      </c>
      <c r="AU48" s="9">
        <v>174.25845633020444</v>
      </c>
      <c r="AV48" s="9">
        <v>170.73746064959215</v>
      </c>
      <c r="AW48" s="9">
        <v>171.21554658356771</v>
      </c>
      <c r="AX48" s="9">
        <v>175.18100588264406</v>
      </c>
      <c r="AY48" s="9">
        <v>178.5014518542726</v>
      </c>
      <c r="AZ48" s="9">
        <v>178.18977781853269</v>
      </c>
      <c r="BA48" s="9">
        <v>183.47248148281489</v>
      </c>
      <c r="BB48" s="9">
        <v>185.03732481503641</v>
      </c>
      <c r="BC48" s="9">
        <v>185.73278125588408</v>
      </c>
      <c r="BD48" s="9">
        <v>189.12226426888171</v>
      </c>
      <c r="BE48" s="9">
        <v>200.68600831507916</v>
      </c>
      <c r="BF48" s="9">
        <v>205.58461621808419</v>
      </c>
      <c r="BG48" s="9">
        <v>209.73864178558591</v>
      </c>
      <c r="BH48" s="9">
        <v>208.96944810671042</v>
      </c>
      <c r="BI48" s="9">
        <v>210.07815383586265</v>
      </c>
      <c r="BJ48" s="9">
        <v>214.16756415660103</v>
      </c>
      <c r="BK48" s="9">
        <v>214.85234669951524</v>
      </c>
      <c r="BL48" s="9">
        <v>214.79929252106996</v>
      </c>
      <c r="BM48" s="21">
        <v>208.90571051489454</v>
      </c>
      <c r="BN48" s="21">
        <v>205.26967824953925</v>
      </c>
      <c r="BO48" s="21">
        <v>211.54547022330897</v>
      </c>
      <c r="BP48" s="21">
        <v>213.57724729179986</v>
      </c>
      <c r="BQ48" s="21">
        <v>216.34739122272308</v>
      </c>
      <c r="BR48" s="21">
        <v>208.51579440728557</v>
      </c>
      <c r="BS48" s="21">
        <v>210.73488416277831</v>
      </c>
      <c r="BT48" s="21">
        <v>204.71478568064191</v>
      </c>
      <c r="BU48" s="21">
        <v>196.14362632615817</v>
      </c>
      <c r="BV48" s="21">
        <v>195.830078321385</v>
      </c>
      <c r="BW48" s="21">
        <v>192.49717061480831</v>
      </c>
      <c r="BX48" s="21">
        <v>196.15971816979905</v>
      </c>
      <c r="BY48" s="21">
        <v>192.93287006536252</v>
      </c>
      <c r="BZ48" s="21">
        <v>184.13096629791534</v>
      </c>
      <c r="CA48" s="21">
        <v>189.0100765551619</v>
      </c>
      <c r="CB48" s="21">
        <v>192.27875410031939</v>
      </c>
      <c r="CC48" s="21">
        <v>191.39080216336342</v>
      </c>
      <c r="CD48" s="21">
        <v>197.52374876827611</v>
      </c>
      <c r="CE48" s="21">
        <v>200.96914200273793</v>
      </c>
      <c r="CF48" s="197">
        <v>203.847042093254</v>
      </c>
      <c r="CG48" s="197">
        <v>207.56248930000444</v>
      </c>
      <c r="CH48" s="197">
        <v>206.88814198647728</v>
      </c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</row>
    <row r="49" spans="1:99" x14ac:dyDescent="0.2">
      <c r="A49" s="8" t="str">
        <f t="shared" si="1"/>
        <v>EWGt_QU_8</v>
      </c>
      <c r="B49" s="7" t="s">
        <v>3659</v>
      </c>
      <c r="C49" s="7" t="s">
        <v>654</v>
      </c>
      <c r="D49" s="7">
        <v>8</v>
      </c>
      <c r="E49" s="23">
        <v>100</v>
      </c>
      <c r="F49" s="9">
        <v>100.54266140518374</v>
      </c>
      <c r="G49" s="9">
        <v>100.64520325433529</v>
      </c>
      <c r="H49" s="9">
        <v>98.511749048956077</v>
      </c>
      <c r="I49" s="9">
        <v>100.60196298549585</v>
      </c>
      <c r="J49" s="9">
        <v>102.91355018696278</v>
      </c>
      <c r="K49" s="9">
        <v>106.48436477335319</v>
      </c>
      <c r="L49" s="9">
        <v>106.77016156462315</v>
      </c>
      <c r="M49" s="9">
        <v>106.64153965325298</v>
      </c>
      <c r="N49" s="9">
        <v>110.05266481554597</v>
      </c>
      <c r="O49" s="9">
        <v>106.8245694462184</v>
      </c>
      <c r="P49" s="9">
        <v>106.08374928284132</v>
      </c>
      <c r="Q49" s="9">
        <v>114.67725383516975</v>
      </c>
      <c r="R49" s="9">
        <v>113.55724552347395</v>
      </c>
      <c r="S49" s="9">
        <v>111.00651109200399</v>
      </c>
      <c r="T49" s="9">
        <v>113.27004074929665</v>
      </c>
      <c r="U49" s="9">
        <v>119.37749091236971</v>
      </c>
      <c r="V49" s="9">
        <v>118.01200611542204</v>
      </c>
      <c r="W49" s="9">
        <v>119.39163527404666</v>
      </c>
      <c r="X49" s="9">
        <v>125.86173789347038</v>
      </c>
      <c r="Y49" s="9">
        <v>124.728632514108</v>
      </c>
      <c r="Z49" s="9">
        <v>129.41855868999897</v>
      </c>
      <c r="AA49" s="9">
        <v>130.79853240613048</v>
      </c>
      <c r="AB49" s="9">
        <v>136.45607669890504</v>
      </c>
      <c r="AC49" s="9">
        <v>135.75556668877462</v>
      </c>
      <c r="AD49" s="9">
        <v>140.10511438307185</v>
      </c>
      <c r="AE49" s="9">
        <v>137.2210286894184</v>
      </c>
      <c r="AF49" s="9">
        <v>149.56082526144084</v>
      </c>
      <c r="AG49" s="9">
        <v>149.24426645224423</v>
      </c>
      <c r="AH49" s="9">
        <v>153.98329618965897</v>
      </c>
      <c r="AI49" s="9">
        <v>146.02681405703922</v>
      </c>
      <c r="AJ49" s="9">
        <v>153.76456481588045</v>
      </c>
      <c r="AK49" s="9">
        <v>156.24762886800443</v>
      </c>
      <c r="AL49" s="9">
        <v>157.72915257360361</v>
      </c>
      <c r="AM49" s="9">
        <v>158.83435610350213</v>
      </c>
      <c r="AN49" s="9">
        <v>160.44805232614817</v>
      </c>
      <c r="AO49" s="9">
        <v>160.02629835464904</v>
      </c>
      <c r="AP49" s="9">
        <v>164.2529633817075</v>
      </c>
      <c r="AQ49" s="9">
        <v>163.57795273930529</v>
      </c>
      <c r="AR49" s="9">
        <v>167.90558084950067</v>
      </c>
      <c r="AS49" s="9">
        <v>175.21926176437262</v>
      </c>
      <c r="AT49" s="9">
        <v>180.44374780323537</v>
      </c>
      <c r="AU49" s="9">
        <v>188.7578311815133</v>
      </c>
      <c r="AV49" s="9">
        <v>178.789539161992</v>
      </c>
      <c r="AW49" s="9">
        <v>184.27268515352202</v>
      </c>
      <c r="AX49" s="9">
        <v>183.10762438002908</v>
      </c>
      <c r="AY49" s="9">
        <v>192.93002665461211</v>
      </c>
      <c r="AZ49" s="9">
        <v>194.69116646851518</v>
      </c>
      <c r="BA49" s="9">
        <v>196.86523366322911</v>
      </c>
      <c r="BB49" s="9">
        <v>197.55674131094071</v>
      </c>
      <c r="BC49" s="9">
        <v>199.79292284376464</v>
      </c>
      <c r="BD49" s="9">
        <v>199.00998785237306</v>
      </c>
      <c r="BE49" s="9">
        <v>214.46789417911253</v>
      </c>
      <c r="BF49" s="9">
        <v>219.22189642953188</v>
      </c>
      <c r="BG49" s="9">
        <v>219.4680497213057</v>
      </c>
      <c r="BH49" s="9">
        <v>222.15311602250333</v>
      </c>
      <c r="BI49" s="9">
        <v>227.77161087035881</v>
      </c>
      <c r="BJ49" s="9">
        <v>229.57752415542504</v>
      </c>
      <c r="BK49" s="9">
        <v>232.10286315179874</v>
      </c>
      <c r="BL49" s="9">
        <v>237.90374738431282</v>
      </c>
      <c r="BM49" s="21">
        <v>225.60542394468962</v>
      </c>
      <c r="BN49" s="21">
        <v>220.91009999040634</v>
      </c>
      <c r="BO49" s="21">
        <v>221.20369148712183</v>
      </c>
      <c r="BP49" s="21">
        <v>227.59129139213798</v>
      </c>
      <c r="BQ49" s="21">
        <v>235.50762670189292</v>
      </c>
      <c r="BR49" s="21">
        <v>225.70113578559159</v>
      </c>
      <c r="BS49" s="21">
        <v>227.70378849694336</v>
      </c>
      <c r="BT49" s="21">
        <v>225.10812261735057</v>
      </c>
      <c r="BU49" s="21">
        <v>214.86136649264006</v>
      </c>
      <c r="BV49" s="21">
        <v>206.74436278127484</v>
      </c>
      <c r="BW49" s="21">
        <v>209.69788736135956</v>
      </c>
      <c r="BX49" s="21">
        <v>212.85151696339727</v>
      </c>
      <c r="BY49" s="21">
        <v>209.80955815864561</v>
      </c>
      <c r="BZ49" s="21">
        <v>194.66453561000264</v>
      </c>
      <c r="CA49" s="21">
        <v>200.3870460996751</v>
      </c>
      <c r="CB49" s="21">
        <v>207.21948454859373</v>
      </c>
      <c r="CC49" s="21">
        <v>209.66313040907045</v>
      </c>
      <c r="CD49" s="21">
        <v>210.3419743008827</v>
      </c>
      <c r="CE49" s="21">
        <v>220.78691072407941</v>
      </c>
      <c r="CF49" s="197">
        <v>218.09822537822092</v>
      </c>
      <c r="CG49" s="197">
        <v>219.83989456955069</v>
      </c>
      <c r="CH49" s="197">
        <v>209.21473786612427</v>
      </c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</row>
    <row r="50" spans="1:99" x14ac:dyDescent="0.2">
      <c r="A50" s="8" t="str">
        <f t="shared" si="1"/>
        <v>EWGm_QU_1</v>
      </c>
      <c r="B50" s="7" t="s">
        <v>249</v>
      </c>
      <c r="C50" s="7" t="s">
        <v>654</v>
      </c>
      <c r="D50" s="7">
        <v>1</v>
      </c>
      <c r="E50" s="23">
        <v>100</v>
      </c>
      <c r="F50" s="9">
        <v>103.19728629059574</v>
      </c>
      <c r="G50" s="9">
        <v>105.42177125315908</v>
      </c>
      <c r="H50" s="9">
        <v>102.38980939192399</v>
      </c>
      <c r="I50" s="9">
        <v>103.88947669962133</v>
      </c>
      <c r="J50" s="9">
        <v>104.07684607258909</v>
      </c>
      <c r="K50" s="9">
        <v>106.80369339914917</v>
      </c>
      <c r="L50" s="9">
        <v>108.37264986573724</v>
      </c>
      <c r="M50" s="9">
        <v>108.21563907909729</v>
      </c>
      <c r="N50" s="9">
        <v>107.33817415073348</v>
      </c>
      <c r="O50" s="9">
        <v>108.14933523294479</v>
      </c>
      <c r="P50" s="9">
        <v>111.72239098010397</v>
      </c>
      <c r="Q50" s="9">
        <v>112.37661151456173</v>
      </c>
      <c r="R50" s="9">
        <v>112.20854626094888</v>
      </c>
      <c r="S50" s="9">
        <v>113.97884190499397</v>
      </c>
      <c r="T50" s="9">
        <v>115.4811387172022</v>
      </c>
      <c r="U50" s="9">
        <v>115.2743953943321</v>
      </c>
      <c r="V50" s="9">
        <v>117.04272557358702</v>
      </c>
      <c r="W50" s="9">
        <v>121.88974256136463</v>
      </c>
      <c r="X50" s="9">
        <v>123.01931852351954</v>
      </c>
      <c r="Y50" s="9">
        <v>129.62437095161653</v>
      </c>
      <c r="Z50" s="9">
        <v>128.56055781946495</v>
      </c>
      <c r="AA50" s="9">
        <v>130.43408615207034</v>
      </c>
      <c r="AB50" s="9">
        <v>133.01401747668433</v>
      </c>
      <c r="AC50" s="9">
        <v>135.42610020878365</v>
      </c>
      <c r="AD50" s="9">
        <v>138.50389293803858</v>
      </c>
      <c r="AE50" s="9">
        <v>140.63816330440181</v>
      </c>
      <c r="AF50" s="9">
        <v>147.07999281224517</v>
      </c>
      <c r="AG50" s="9">
        <v>151.69495885851535</v>
      </c>
      <c r="AH50" s="9">
        <v>158.59462208652442</v>
      </c>
      <c r="AI50" s="9">
        <v>156.90592167790587</v>
      </c>
      <c r="AJ50" s="9">
        <v>160.88178398751145</v>
      </c>
      <c r="AK50" s="9">
        <v>165.30662726730242</v>
      </c>
      <c r="AL50" s="9">
        <v>168.97768018047341</v>
      </c>
      <c r="AM50" s="9">
        <v>169.36563143287586</v>
      </c>
      <c r="AN50" s="9">
        <v>175.44779724571754</v>
      </c>
      <c r="AO50" s="9">
        <v>173.42800382599813</v>
      </c>
      <c r="AP50" s="9">
        <v>178.13991217995721</v>
      </c>
      <c r="AQ50" s="9">
        <v>179.67199046188352</v>
      </c>
      <c r="AR50" s="9">
        <v>184.68107095247709</v>
      </c>
      <c r="AS50" s="9">
        <v>197.53112335326753</v>
      </c>
      <c r="AT50" s="9">
        <v>201.56035783603051</v>
      </c>
      <c r="AU50" s="9">
        <v>209.65237787070663</v>
      </c>
      <c r="AV50" s="9">
        <v>210.2417712940389</v>
      </c>
      <c r="AW50" s="9">
        <v>213.18094560976152</v>
      </c>
      <c r="AX50" s="9">
        <v>218.84364752971231</v>
      </c>
      <c r="AY50" s="9">
        <v>224.54523609593858</v>
      </c>
      <c r="AZ50" s="9">
        <v>225.10131180119652</v>
      </c>
      <c r="BA50" s="9">
        <v>225.75272295112936</v>
      </c>
      <c r="BB50" s="9">
        <v>234.93482828805904</v>
      </c>
      <c r="BC50" s="9">
        <v>242.4842610357104</v>
      </c>
      <c r="BD50" s="9">
        <v>243.98548929793779</v>
      </c>
      <c r="BE50" s="9">
        <v>261.10540964127506</v>
      </c>
      <c r="BF50" s="9">
        <v>260.91601268764532</v>
      </c>
      <c r="BG50" s="9">
        <v>257.18994333286724</v>
      </c>
      <c r="BH50" s="9">
        <v>256.920342182735</v>
      </c>
      <c r="BI50" s="9">
        <v>264.24031524596694</v>
      </c>
      <c r="BJ50" s="9">
        <v>261.00230087651391</v>
      </c>
      <c r="BK50" s="9">
        <v>260.83074333087905</v>
      </c>
      <c r="BL50" s="9">
        <v>263.91276104181958</v>
      </c>
      <c r="BM50" s="21">
        <v>259.14521048632639</v>
      </c>
      <c r="BN50" s="21">
        <v>258.01267125147643</v>
      </c>
      <c r="BO50" s="21">
        <v>260.75158822892843</v>
      </c>
      <c r="BP50" s="21">
        <v>261.03790142302483</v>
      </c>
      <c r="BQ50" s="21">
        <v>265.72586208863623</v>
      </c>
      <c r="BR50" s="21">
        <v>256.61671263680887</v>
      </c>
      <c r="BS50" s="21">
        <v>255.89125486806515</v>
      </c>
      <c r="BT50" s="21">
        <v>249.62933038789225</v>
      </c>
      <c r="BU50" s="21">
        <v>236.6639991429472</v>
      </c>
      <c r="BV50" s="21">
        <v>240.77516093739271</v>
      </c>
      <c r="BW50" s="21">
        <v>250.6790665709751</v>
      </c>
      <c r="BX50" s="21">
        <v>256.83252174772178</v>
      </c>
      <c r="BY50" s="21">
        <v>260.63138945767315</v>
      </c>
      <c r="BZ50" s="21">
        <v>268.87190253490257</v>
      </c>
      <c r="CA50" s="21">
        <v>270.72691140686874</v>
      </c>
      <c r="CB50" s="21">
        <v>269.05661421387583</v>
      </c>
      <c r="CC50" s="21">
        <v>270.31451376770184</v>
      </c>
      <c r="CD50" s="21">
        <v>276.62668182998812</v>
      </c>
      <c r="CE50" s="21">
        <v>276.51525775445242</v>
      </c>
      <c r="CF50" s="197">
        <v>275.69507711394829</v>
      </c>
      <c r="CG50" s="197">
        <v>278.48540104689909</v>
      </c>
      <c r="CH50" s="197">
        <v>287.51185987288341</v>
      </c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</row>
    <row r="51" spans="1:99" x14ac:dyDescent="0.2">
      <c r="A51" s="8" t="str">
        <f t="shared" si="1"/>
        <v>EWGm_QU_2</v>
      </c>
      <c r="B51" s="7" t="s">
        <v>249</v>
      </c>
      <c r="C51" s="7" t="s">
        <v>654</v>
      </c>
      <c r="D51" s="7">
        <v>2</v>
      </c>
      <c r="E51" s="23">
        <v>100</v>
      </c>
      <c r="F51" s="9">
        <v>102.89621923710372</v>
      </c>
      <c r="G51" s="9">
        <v>103.89786763891638</v>
      </c>
      <c r="H51" s="9">
        <v>102.22764475903969</v>
      </c>
      <c r="I51" s="9">
        <v>101.9039476057475</v>
      </c>
      <c r="J51" s="9">
        <v>103.37835719518129</v>
      </c>
      <c r="K51" s="9">
        <v>103.36803843879574</v>
      </c>
      <c r="L51" s="9">
        <v>104.83368658185685</v>
      </c>
      <c r="M51" s="9">
        <v>101.85392190251086</v>
      </c>
      <c r="N51" s="9">
        <v>102.35713188802451</v>
      </c>
      <c r="O51" s="9">
        <v>102.20078829141079</v>
      </c>
      <c r="P51" s="9">
        <v>103.08635644000223</v>
      </c>
      <c r="Q51" s="9">
        <v>105.77813053105342</v>
      </c>
      <c r="R51" s="9">
        <v>106.28288814278713</v>
      </c>
      <c r="S51" s="9">
        <v>106.63870848649253</v>
      </c>
      <c r="T51" s="9">
        <v>102.40706744910808</v>
      </c>
      <c r="U51" s="9">
        <v>107.9725541043133</v>
      </c>
      <c r="V51" s="9">
        <v>109.68724270442365</v>
      </c>
      <c r="W51" s="9">
        <v>110.65421911851195</v>
      </c>
      <c r="X51" s="9">
        <v>111.45611794462617</v>
      </c>
      <c r="Y51" s="9">
        <v>116.14531596079993</v>
      </c>
      <c r="Z51" s="9">
        <v>118.3814143729394</v>
      </c>
      <c r="AA51" s="9">
        <v>117.35835959477652</v>
      </c>
      <c r="AB51" s="9">
        <v>120.0638987171983</v>
      </c>
      <c r="AC51" s="9">
        <v>124.47723486745024</v>
      </c>
      <c r="AD51" s="9">
        <v>125.44444555813104</v>
      </c>
      <c r="AE51" s="9">
        <v>126.95291039806878</v>
      </c>
      <c r="AF51" s="9">
        <v>131.59712935122482</v>
      </c>
      <c r="AG51" s="9">
        <v>131.90572256258594</v>
      </c>
      <c r="AH51" s="9">
        <v>129.68097863362593</v>
      </c>
      <c r="AI51" s="9">
        <v>131.32413302580977</v>
      </c>
      <c r="AJ51" s="9">
        <v>135.71754565849437</v>
      </c>
      <c r="AK51" s="9">
        <v>138.17023721232107</v>
      </c>
      <c r="AL51" s="9">
        <v>141.88961848129711</v>
      </c>
      <c r="AM51" s="9">
        <v>143.31844013143606</v>
      </c>
      <c r="AN51" s="9">
        <v>140.28170779651938</v>
      </c>
      <c r="AO51" s="9">
        <v>140.46587507956471</v>
      </c>
      <c r="AP51" s="9">
        <v>138.80595634889511</v>
      </c>
      <c r="AQ51" s="9">
        <v>138.51267651901665</v>
      </c>
      <c r="AR51" s="9">
        <v>140.97482738062942</v>
      </c>
      <c r="AS51" s="9">
        <v>145.14141421060609</v>
      </c>
      <c r="AT51" s="9">
        <v>147.68717948659994</v>
      </c>
      <c r="AU51" s="9">
        <v>158.46018398954072</v>
      </c>
      <c r="AV51" s="9">
        <v>156.16774932284468</v>
      </c>
      <c r="AW51" s="9">
        <v>156.26934667424922</v>
      </c>
      <c r="AX51" s="9">
        <v>152.89134734774018</v>
      </c>
      <c r="AY51" s="9">
        <v>154.63497923087584</v>
      </c>
      <c r="AZ51" s="9">
        <v>154.83633521360375</v>
      </c>
      <c r="BA51" s="9">
        <v>158.69758898747108</v>
      </c>
      <c r="BB51" s="9">
        <v>159.20925131908879</v>
      </c>
      <c r="BC51" s="9">
        <v>160.67360591898</v>
      </c>
      <c r="BD51" s="9">
        <v>164.74856218191775</v>
      </c>
      <c r="BE51" s="9">
        <v>174.66186848881506</v>
      </c>
      <c r="BF51" s="9">
        <v>177.88512174926117</v>
      </c>
      <c r="BG51" s="9">
        <v>175.58019824422198</v>
      </c>
      <c r="BH51" s="9">
        <v>176.15308070213715</v>
      </c>
      <c r="BI51" s="9">
        <v>180.16345611466193</v>
      </c>
      <c r="BJ51" s="9">
        <v>184.49903510043177</v>
      </c>
      <c r="BK51" s="9">
        <v>191.47865766485984</v>
      </c>
      <c r="BL51" s="9">
        <v>191.67054126240313</v>
      </c>
      <c r="BM51" s="21">
        <v>197.5625902870367</v>
      </c>
      <c r="BN51" s="21">
        <v>196.15435842852668</v>
      </c>
      <c r="BO51" s="21">
        <v>200.00252794864429</v>
      </c>
      <c r="BP51" s="21">
        <v>201.43994697708877</v>
      </c>
      <c r="BQ51" s="21">
        <v>200.26582727144762</v>
      </c>
      <c r="BR51" s="21">
        <v>190.65201116091751</v>
      </c>
      <c r="BS51" s="21">
        <v>185.72769056905102</v>
      </c>
      <c r="BT51" s="21">
        <v>187.92742331196689</v>
      </c>
      <c r="BU51" s="21">
        <v>178.79369442693681</v>
      </c>
      <c r="BV51" s="21">
        <v>179.29177822283756</v>
      </c>
      <c r="BW51" s="21">
        <v>186.10191656764709</v>
      </c>
      <c r="BX51" s="21">
        <v>193.92633581301496</v>
      </c>
      <c r="BY51" s="21">
        <v>197.52132984467136</v>
      </c>
      <c r="BZ51" s="21">
        <v>199.26828092166357</v>
      </c>
      <c r="CA51" s="21">
        <v>207.1727024935991</v>
      </c>
      <c r="CB51" s="21">
        <v>201.62387584223862</v>
      </c>
      <c r="CC51" s="21">
        <v>197.33881216010761</v>
      </c>
      <c r="CD51" s="21">
        <v>204.92523554020048</v>
      </c>
      <c r="CE51" s="21">
        <v>205.1864519836692</v>
      </c>
      <c r="CF51" s="197">
        <v>201.03491709335657</v>
      </c>
      <c r="CG51" s="197">
        <v>205.38257719154666</v>
      </c>
      <c r="CH51" s="197">
        <v>207.78427967132046</v>
      </c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</row>
    <row r="52" spans="1:99" x14ac:dyDescent="0.2">
      <c r="A52" s="8" t="str">
        <f t="shared" si="1"/>
        <v>EWGm_QU_3</v>
      </c>
      <c r="B52" s="7" t="s">
        <v>249</v>
      </c>
      <c r="C52" s="7" t="s">
        <v>654</v>
      </c>
      <c r="D52" s="7">
        <v>3</v>
      </c>
      <c r="E52" s="23">
        <v>100</v>
      </c>
      <c r="F52" s="9">
        <v>101.5707359576453</v>
      </c>
      <c r="G52" s="9">
        <v>101.06235841747409</v>
      </c>
      <c r="H52" s="9">
        <v>98.819407951143674</v>
      </c>
      <c r="I52" s="9">
        <v>100.22978056529699</v>
      </c>
      <c r="J52" s="9">
        <v>101.03645304464936</v>
      </c>
      <c r="K52" s="9">
        <v>100.89074185616609</v>
      </c>
      <c r="L52" s="9">
        <v>102.18593625970453</v>
      </c>
      <c r="M52" s="9">
        <v>101.93013136689855</v>
      </c>
      <c r="N52" s="9">
        <v>102.17180538412774</v>
      </c>
      <c r="O52" s="9">
        <v>102.24529099823407</v>
      </c>
      <c r="P52" s="9">
        <v>102.44570426765047</v>
      </c>
      <c r="Q52" s="9">
        <v>103.98478545224879</v>
      </c>
      <c r="R52" s="9">
        <v>104.2582312628205</v>
      </c>
      <c r="S52" s="9">
        <v>105.65980427315745</v>
      </c>
      <c r="T52" s="9">
        <v>107.02970130614237</v>
      </c>
      <c r="U52" s="9">
        <v>108.01862334180493</v>
      </c>
      <c r="V52" s="9">
        <v>108.0387513403297</v>
      </c>
      <c r="W52" s="9">
        <v>108.18512953043162</v>
      </c>
      <c r="X52" s="9">
        <v>108.92938308940666</v>
      </c>
      <c r="Y52" s="9">
        <v>110.5533932667839</v>
      </c>
      <c r="Z52" s="9">
        <v>110.78625591914924</v>
      </c>
      <c r="AA52" s="9">
        <v>111.67519964082038</v>
      </c>
      <c r="AB52" s="9">
        <v>111.65903949243092</v>
      </c>
      <c r="AC52" s="9">
        <v>113.94670827125266</v>
      </c>
      <c r="AD52" s="9">
        <v>115.42874854058738</v>
      </c>
      <c r="AE52" s="9">
        <v>114.93960587057985</v>
      </c>
      <c r="AF52" s="9">
        <v>117.38402127492142</v>
      </c>
      <c r="AG52" s="9">
        <v>118.98280314884013</v>
      </c>
      <c r="AH52" s="9">
        <v>119.30005206155978</v>
      </c>
      <c r="AI52" s="9">
        <v>119.80995197948457</v>
      </c>
      <c r="AJ52" s="9">
        <v>120.34901484917926</v>
      </c>
      <c r="AK52" s="9">
        <v>122.15607833645844</v>
      </c>
      <c r="AL52" s="9">
        <v>122.74801653830798</v>
      </c>
      <c r="AM52" s="9">
        <v>123.83506211199628</v>
      </c>
      <c r="AN52" s="9">
        <v>125.06764403278312</v>
      </c>
      <c r="AO52" s="9">
        <v>127.28527383399589</v>
      </c>
      <c r="AP52" s="9">
        <v>127.36523531654311</v>
      </c>
      <c r="AQ52" s="9">
        <v>128.49338913147878</v>
      </c>
      <c r="AR52" s="9">
        <v>131.94251282061705</v>
      </c>
      <c r="AS52" s="9">
        <v>134.866873594265</v>
      </c>
      <c r="AT52" s="9">
        <v>135.94231671256597</v>
      </c>
      <c r="AU52" s="9">
        <v>144.89669322360967</v>
      </c>
      <c r="AV52" s="9">
        <v>141.96378919831722</v>
      </c>
      <c r="AW52" s="9">
        <v>141.5369902996683</v>
      </c>
      <c r="AX52" s="9">
        <v>142.63367749142765</v>
      </c>
      <c r="AY52" s="9">
        <v>144.36109282241506</v>
      </c>
      <c r="AZ52" s="9">
        <v>143.48217318243707</v>
      </c>
      <c r="BA52" s="9">
        <v>146.54583838816569</v>
      </c>
      <c r="BB52" s="9">
        <v>147.99133575051212</v>
      </c>
      <c r="BC52" s="9">
        <v>150.56641887085033</v>
      </c>
      <c r="BD52" s="9">
        <v>157.58785731430331</v>
      </c>
      <c r="BE52" s="9">
        <v>165.38785101813994</v>
      </c>
      <c r="BF52" s="9">
        <v>169.57841264965668</v>
      </c>
      <c r="BG52" s="9">
        <v>166.13871724112587</v>
      </c>
      <c r="BH52" s="9">
        <v>171.20114817699553</v>
      </c>
      <c r="BI52" s="9">
        <v>175.46300920777139</v>
      </c>
      <c r="BJ52" s="9">
        <v>175.27479076628586</v>
      </c>
      <c r="BK52" s="9">
        <v>176.4579876239429</v>
      </c>
      <c r="BL52" s="9">
        <v>176.30711369651991</v>
      </c>
      <c r="BM52" s="21">
        <v>176.33136163634185</v>
      </c>
      <c r="BN52" s="21">
        <v>176.3724527533291</v>
      </c>
      <c r="BO52" s="21">
        <v>179.93164794279522</v>
      </c>
      <c r="BP52" s="21">
        <v>180.84674621981847</v>
      </c>
      <c r="BQ52" s="21">
        <v>181.97716250586126</v>
      </c>
      <c r="BR52" s="21">
        <v>177.99428381586122</v>
      </c>
      <c r="BS52" s="21">
        <v>177.8413984738348</v>
      </c>
      <c r="BT52" s="21">
        <v>176.72469730810136</v>
      </c>
      <c r="BU52" s="21">
        <v>167.36678012963552</v>
      </c>
      <c r="BV52" s="21">
        <v>169.54545857158584</v>
      </c>
      <c r="BW52" s="21">
        <v>173.68080278480338</v>
      </c>
      <c r="BX52" s="21">
        <v>180.86525124058687</v>
      </c>
      <c r="BY52" s="21">
        <v>184.4264722732417</v>
      </c>
      <c r="BZ52" s="21">
        <v>187.78237074449183</v>
      </c>
      <c r="CA52" s="21">
        <v>189.39734186287583</v>
      </c>
      <c r="CB52" s="21">
        <v>184.80956925225325</v>
      </c>
      <c r="CC52" s="21">
        <v>185.58754393766392</v>
      </c>
      <c r="CD52" s="21">
        <v>192.57773399317307</v>
      </c>
      <c r="CE52" s="21">
        <v>194.9449162586539</v>
      </c>
      <c r="CF52" s="197">
        <v>189.76542415569284</v>
      </c>
      <c r="CG52" s="197">
        <v>193.00902479403425</v>
      </c>
      <c r="CH52" s="197">
        <v>198.8714628127828</v>
      </c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</row>
    <row r="53" spans="1:99" x14ac:dyDescent="0.2">
      <c r="A53" s="8" t="str">
        <f t="shared" si="1"/>
        <v>EWGm_QU_4</v>
      </c>
      <c r="B53" s="7" t="s">
        <v>249</v>
      </c>
      <c r="C53" s="7" t="s">
        <v>654</v>
      </c>
      <c r="D53" s="7">
        <v>4</v>
      </c>
      <c r="E53" s="23">
        <v>100</v>
      </c>
      <c r="F53" s="9">
        <v>101.08429421863028</v>
      </c>
      <c r="G53" s="9">
        <v>101.15990580907912</v>
      </c>
      <c r="H53" s="9">
        <v>99.176563652927371</v>
      </c>
      <c r="I53" s="9">
        <v>100.20906780392222</v>
      </c>
      <c r="J53" s="9">
        <v>100.24316069937073</v>
      </c>
      <c r="K53" s="9">
        <v>101.5211553155047</v>
      </c>
      <c r="L53" s="9">
        <v>103.60367728626252</v>
      </c>
      <c r="M53" s="9">
        <v>103.17617034093797</v>
      </c>
      <c r="N53" s="9">
        <v>103.54195407309766</v>
      </c>
      <c r="O53" s="9">
        <v>102.79259655823883</v>
      </c>
      <c r="P53" s="9">
        <v>103.51892427321567</v>
      </c>
      <c r="Q53" s="9">
        <v>103.04830664553518</v>
      </c>
      <c r="R53" s="9">
        <v>106.38366347844419</v>
      </c>
      <c r="S53" s="9">
        <v>108.0827886164581</v>
      </c>
      <c r="T53" s="9">
        <v>106.81392626116954</v>
      </c>
      <c r="U53" s="9">
        <v>110.04349965908943</v>
      </c>
      <c r="V53" s="9">
        <v>108.90993506491952</v>
      </c>
      <c r="W53" s="9">
        <v>111.26400755682373</v>
      </c>
      <c r="X53" s="9">
        <v>110.26523771075989</v>
      </c>
      <c r="Y53" s="9">
        <v>112.12693354755739</v>
      </c>
      <c r="Z53" s="9">
        <v>113.65393206704691</v>
      </c>
      <c r="AA53" s="9">
        <v>113.10437509273726</v>
      </c>
      <c r="AB53" s="9">
        <v>113.53739404609151</v>
      </c>
      <c r="AC53" s="9">
        <v>115.19687978641124</v>
      </c>
      <c r="AD53" s="9">
        <v>118.96904278039318</v>
      </c>
      <c r="AE53" s="9">
        <v>118.15068122242162</v>
      </c>
      <c r="AF53" s="9">
        <v>117.70076642736751</v>
      </c>
      <c r="AG53" s="9">
        <v>121.63366712087968</v>
      </c>
      <c r="AH53" s="9">
        <v>124.436249466986</v>
      </c>
      <c r="AI53" s="9">
        <v>124.73092439243389</v>
      </c>
      <c r="AJ53" s="9">
        <v>125.80233350890077</v>
      </c>
      <c r="AK53" s="9">
        <v>127.31476837036428</v>
      </c>
      <c r="AL53" s="9">
        <v>128.61631682846686</v>
      </c>
      <c r="AM53" s="9">
        <v>128.76149548814368</v>
      </c>
      <c r="AN53" s="9">
        <v>130.23083473951806</v>
      </c>
      <c r="AO53" s="9">
        <v>129.36033677607153</v>
      </c>
      <c r="AP53" s="9">
        <v>130.73938162557212</v>
      </c>
      <c r="AQ53" s="9">
        <v>131.46233551507117</v>
      </c>
      <c r="AR53" s="9">
        <v>134.64515055571434</v>
      </c>
      <c r="AS53" s="9">
        <v>140.44019268638681</v>
      </c>
      <c r="AT53" s="9">
        <v>140.62054306847719</v>
      </c>
      <c r="AU53" s="9">
        <v>149.02598236943385</v>
      </c>
      <c r="AV53" s="9">
        <v>144.46733644785976</v>
      </c>
      <c r="AW53" s="9">
        <v>147.03893600822394</v>
      </c>
      <c r="AX53" s="9">
        <v>148.24201648998309</v>
      </c>
      <c r="AY53" s="9">
        <v>150.46011812999961</v>
      </c>
      <c r="AZ53" s="9">
        <v>149.09108554021299</v>
      </c>
      <c r="BA53" s="9">
        <v>152.23128456663107</v>
      </c>
      <c r="BB53" s="9">
        <v>155.36402048863033</v>
      </c>
      <c r="BC53" s="9">
        <v>157.59470129429903</v>
      </c>
      <c r="BD53" s="9">
        <v>161.20352687641486</v>
      </c>
      <c r="BE53" s="9">
        <v>168.93237298470879</v>
      </c>
      <c r="BF53" s="9">
        <v>169.48423767915529</v>
      </c>
      <c r="BG53" s="9">
        <v>166.74095279568002</v>
      </c>
      <c r="BH53" s="9">
        <v>173.76347984409236</v>
      </c>
      <c r="BI53" s="9">
        <v>177.00921818288452</v>
      </c>
      <c r="BJ53" s="9">
        <v>176.84929354107803</v>
      </c>
      <c r="BK53" s="9">
        <v>177.09391197965894</v>
      </c>
      <c r="BL53" s="9">
        <v>175.03025323905206</v>
      </c>
      <c r="BM53" s="21">
        <v>178.65173376769735</v>
      </c>
      <c r="BN53" s="21">
        <v>178.00382107509492</v>
      </c>
      <c r="BO53" s="21">
        <v>181.37820585323882</v>
      </c>
      <c r="BP53" s="21">
        <v>181.1719274438118</v>
      </c>
      <c r="BQ53" s="21">
        <v>183.3137263833286</v>
      </c>
      <c r="BR53" s="21">
        <v>179.53581454606353</v>
      </c>
      <c r="BS53" s="21">
        <v>180.84895556828175</v>
      </c>
      <c r="BT53" s="21">
        <v>179.89331668260485</v>
      </c>
      <c r="BU53" s="21">
        <v>173.53051608224831</v>
      </c>
      <c r="BV53" s="21">
        <v>175.45984859127225</v>
      </c>
      <c r="BW53" s="21">
        <v>178.93147930924346</v>
      </c>
      <c r="BX53" s="21">
        <v>187.06566227390317</v>
      </c>
      <c r="BY53" s="21">
        <v>186.58117501064862</v>
      </c>
      <c r="BZ53" s="21">
        <v>190.86877939345064</v>
      </c>
      <c r="CA53" s="21">
        <v>193.11301143791169</v>
      </c>
      <c r="CB53" s="21">
        <v>190.25202167040365</v>
      </c>
      <c r="CC53" s="21">
        <v>192.67910697453695</v>
      </c>
      <c r="CD53" s="21">
        <v>196.27062473774825</v>
      </c>
      <c r="CE53" s="21">
        <v>193.34195788876616</v>
      </c>
      <c r="CF53" s="197">
        <v>190.37328315123398</v>
      </c>
      <c r="CG53" s="197">
        <v>191.28964394536837</v>
      </c>
      <c r="CH53" s="197">
        <v>196.73504259868514</v>
      </c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</row>
    <row r="54" spans="1:99" x14ac:dyDescent="0.2">
      <c r="A54" s="8" t="str">
        <f t="shared" si="1"/>
        <v>EWGm_QU_5</v>
      </c>
      <c r="B54" s="7" t="s">
        <v>249</v>
      </c>
      <c r="C54" s="7" t="s">
        <v>654</v>
      </c>
      <c r="D54" s="7">
        <v>5</v>
      </c>
      <c r="E54" s="23">
        <v>100</v>
      </c>
      <c r="F54" s="9">
        <v>101.60688861220717</v>
      </c>
      <c r="G54" s="9">
        <v>101.5593245069512</v>
      </c>
      <c r="H54" s="9">
        <v>99.976169060525748</v>
      </c>
      <c r="I54" s="9">
        <v>100.6342624377601</v>
      </c>
      <c r="J54" s="9">
        <v>102.1640270123529</v>
      </c>
      <c r="K54" s="9">
        <v>102.42293144564978</v>
      </c>
      <c r="L54" s="9">
        <v>102.85392078707125</v>
      </c>
      <c r="M54" s="9">
        <v>103.43393045016465</v>
      </c>
      <c r="N54" s="9">
        <v>103.26026988782611</v>
      </c>
      <c r="O54" s="9">
        <v>103.56602186367722</v>
      </c>
      <c r="P54" s="9">
        <v>104.22372111564144</v>
      </c>
      <c r="Q54" s="9">
        <v>106.87123555305324</v>
      </c>
      <c r="R54" s="9">
        <v>107.7773213777871</v>
      </c>
      <c r="S54" s="9">
        <v>109.81933723321747</v>
      </c>
      <c r="T54" s="9">
        <v>110.61482953736603</v>
      </c>
      <c r="U54" s="9">
        <v>113.1061254132004</v>
      </c>
      <c r="V54" s="9">
        <v>112.50220359145912</v>
      </c>
      <c r="W54" s="9">
        <v>113.16736455419996</v>
      </c>
      <c r="X54" s="9">
        <v>113.02716465628986</v>
      </c>
      <c r="Y54" s="9">
        <v>114.9884666704781</v>
      </c>
      <c r="Z54" s="9">
        <v>115.40119145441179</v>
      </c>
      <c r="AA54" s="9">
        <v>116.83907211808284</v>
      </c>
      <c r="AB54" s="9">
        <v>116.93722976675578</v>
      </c>
      <c r="AC54" s="9">
        <v>118.17814530980711</v>
      </c>
      <c r="AD54" s="9">
        <v>121.26366675235293</v>
      </c>
      <c r="AE54" s="9">
        <v>122.17285566817932</v>
      </c>
      <c r="AF54" s="9">
        <v>124.49791607136032</v>
      </c>
      <c r="AG54" s="9">
        <v>126.42880116598457</v>
      </c>
      <c r="AH54" s="9">
        <v>127.51800968929456</v>
      </c>
      <c r="AI54" s="9">
        <v>127.22161888929236</v>
      </c>
      <c r="AJ54" s="9">
        <v>129.19817069254938</v>
      </c>
      <c r="AK54" s="9">
        <v>132.44011219171921</v>
      </c>
      <c r="AL54" s="9">
        <v>134.37049291487435</v>
      </c>
      <c r="AM54" s="9">
        <v>136.29869153117892</v>
      </c>
      <c r="AN54" s="9">
        <v>135.96527160110315</v>
      </c>
      <c r="AO54" s="9">
        <v>141.23002745436474</v>
      </c>
      <c r="AP54" s="9">
        <v>139.64824220255892</v>
      </c>
      <c r="AQ54" s="9">
        <v>141.17442314815841</v>
      </c>
      <c r="AR54" s="9">
        <v>143.94676343098268</v>
      </c>
      <c r="AS54" s="9">
        <v>150.79844653289805</v>
      </c>
      <c r="AT54" s="9">
        <v>154.27025112268038</v>
      </c>
      <c r="AU54" s="9">
        <v>164.63807204466278</v>
      </c>
      <c r="AV54" s="9">
        <v>159.02477499904711</v>
      </c>
      <c r="AW54" s="9">
        <v>159.6945857924957</v>
      </c>
      <c r="AX54" s="9">
        <v>161.10911406154926</v>
      </c>
      <c r="AY54" s="9">
        <v>164.96579813573965</v>
      </c>
      <c r="AZ54" s="9">
        <v>164.01156325696235</v>
      </c>
      <c r="BA54" s="9">
        <v>166.69129767103158</v>
      </c>
      <c r="BB54" s="9">
        <v>169.42385874800993</v>
      </c>
      <c r="BC54" s="9">
        <v>174.03578461691646</v>
      </c>
      <c r="BD54" s="9">
        <v>180.20939524464538</v>
      </c>
      <c r="BE54" s="9">
        <v>186.55723619288494</v>
      </c>
      <c r="BF54" s="9">
        <v>189.90740183441977</v>
      </c>
      <c r="BG54" s="9">
        <v>188.29495916666554</v>
      </c>
      <c r="BH54" s="9">
        <v>192.6168889653313</v>
      </c>
      <c r="BI54" s="9">
        <v>199.71983579897977</v>
      </c>
      <c r="BJ54" s="9">
        <v>196.54296344317257</v>
      </c>
      <c r="BK54" s="9">
        <v>198.49940035332398</v>
      </c>
      <c r="BL54" s="9">
        <v>199.07178360236196</v>
      </c>
      <c r="BM54" s="21">
        <v>201.11859579239183</v>
      </c>
      <c r="BN54" s="21">
        <v>201.87328647665854</v>
      </c>
      <c r="BO54" s="21">
        <v>202.97527078019871</v>
      </c>
      <c r="BP54" s="21">
        <v>202.09635013720256</v>
      </c>
      <c r="BQ54" s="21">
        <v>207.61143051535683</v>
      </c>
      <c r="BR54" s="21">
        <v>200.56280551804576</v>
      </c>
      <c r="BS54" s="21">
        <v>201.97892783999819</v>
      </c>
      <c r="BT54" s="21">
        <v>201.08222258430706</v>
      </c>
      <c r="BU54" s="21">
        <v>193.86141371050698</v>
      </c>
      <c r="BV54" s="21">
        <v>195.4036272628492</v>
      </c>
      <c r="BW54" s="21">
        <v>202.18162948731026</v>
      </c>
      <c r="BX54" s="21">
        <v>210.89058035471194</v>
      </c>
      <c r="BY54" s="21">
        <v>217.40478573624543</v>
      </c>
      <c r="BZ54" s="21">
        <v>220.60665488982866</v>
      </c>
      <c r="CA54" s="21">
        <v>220.67412217350847</v>
      </c>
      <c r="CB54" s="21">
        <v>218.40168252160134</v>
      </c>
      <c r="CC54" s="21">
        <v>221.04225548839054</v>
      </c>
      <c r="CD54" s="21">
        <v>228.73919802156649</v>
      </c>
      <c r="CE54" s="21">
        <v>228.77897945434174</v>
      </c>
      <c r="CF54" s="197">
        <v>232.7102405103918</v>
      </c>
      <c r="CG54" s="197">
        <v>231.52514035309926</v>
      </c>
      <c r="CH54" s="197">
        <v>238.75472952239193</v>
      </c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</row>
    <row r="55" spans="1:99" x14ac:dyDescent="0.2">
      <c r="A55" s="8" t="str">
        <f t="shared" si="1"/>
        <v>EWGm_QU_6</v>
      </c>
      <c r="B55" s="7" t="s">
        <v>249</v>
      </c>
      <c r="C55" s="7" t="s">
        <v>654</v>
      </c>
      <c r="D55" s="7">
        <v>6</v>
      </c>
      <c r="E55" s="23">
        <v>100</v>
      </c>
      <c r="F55" s="9">
        <v>101.75435472858277</v>
      </c>
      <c r="G55" s="9">
        <v>102.39240492977073</v>
      </c>
      <c r="H55" s="9">
        <v>100.24355600437103</v>
      </c>
      <c r="I55" s="9">
        <v>101.62327009761833</v>
      </c>
      <c r="J55" s="9">
        <v>102.43284236392454</v>
      </c>
      <c r="K55" s="9">
        <v>102.60799649869467</v>
      </c>
      <c r="L55" s="9">
        <v>104.08283251236003</v>
      </c>
      <c r="M55" s="9">
        <v>104.00645634891563</v>
      </c>
      <c r="N55" s="9">
        <v>104.92763995544503</v>
      </c>
      <c r="O55" s="9">
        <v>103.85094536791941</v>
      </c>
      <c r="P55" s="9">
        <v>104.44446700364402</v>
      </c>
      <c r="Q55" s="9">
        <v>107.49881444880769</v>
      </c>
      <c r="R55" s="9">
        <v>107.74229742446062</v>
      </c>
      <c r="S55" s="9">
        <v>109.60452456414475</v>
      </c>
      <c r="T55" s="9">
        <v>108.21982967618888</v>
      </c>
      <c r="U55" s="9">
        <v>110.15706643014114</v>
      </c>
      <c r="V55" s="9">
        <v>109.29985988864273</v>
      </c>
      <c r="W55" s="9">
        <v>109.2256701614926</v>
      </c>
      <c r="X55" s="9">
        <v>110.30807145012125</v>
      </c>
      <c r="Y55" s="9">
        <v>112.65995593218004</v>
      </c>
      <c r="Z55" s="9">
        <v>112.48764208726854</v>
      </c>
      <c r="AA55" s="9">
        <v>113.19692812403972</v>
      </c>
      <c r="AB55" s="9">
        <v>114.65874850233988</v>
      </c>
      <c r="AC55" s="9">
        <v>116.64707529425533</v>
      </c>
      <c r="AD55" s="9">
        <v>117.75951746461715</v>
      </c>
      <c r="AE55" s="9">
        <v>120.31345536637818</v>
      </c>
      <c r="AF55" s="9">
        <v>121.60869903393723</v>
      </c>
      <c r="AG55" s="9">
        <v>120.91522395351335</v>
      </c>
      <c r="AH55" s="9">
        <v>121.98057217045375</v>
      </c>
      <c r="AI55" s="9">
        <v>119.5914503743944</v>
      </c>
      <c r="AJ55" s="9">
        <v>122.08192865816727</v>
      </c>
      <c r="AK55" s="9">
        <v>126.19968733447524</v>
      </c>
      <c r="AL55" s="9">
        <v>127.74191104931516</v>
      </c>
      <c r="AM55" s="9">
        <v>128.53094235870833</v>
      </c>
      <c r="AN55" s="9">
        <v>130.01312936047003</v>
      </c>
      <c r="AO55" s="9">
        <v>131.08031674360822</v>
      </c>
      <c r="AP55" s="9">
        <v>130.63055177432068</v>
      </c>
      <c r="AQ55" s="9">
        <v>130.44643446306659</v>
      </c>
      <c r="AR55" s="9">
        <v>134.45420039986328</v>
      </c>
      <c r="AS55" s="9">
        <v>137.58144329716308</v>
      </c>
      <c r="AT55" s="9">
        <v>138.73854904303204</v>
      </c>
      <c r="AU55" s="9">
        <v>144.40452860152348</v>
      </c>
      <c r="AV55" s="9">
        <v>141.36986494069924</v>
      </c>
      <c r="AW55" s="9">
        <v>142.95636917432336</v>
      </c>
      <c r="AX55" s="9">
        <v>145.2846639404255</v>
      </c>
      <c r="AY55" s="9">
        <v>145.05391992879359</v>
      </c>
      <c r="AZ55" s="9">
        <v>143.71850254091021</v>
      </c>
      <c r="BA55" s="9">
        <v>148.7490401106713</v>
      </c>
      <c r="BB55" s="9">
        <v>150.3926497931734</v>
      </c>
      <c r="BC55" s="9">
        <v>152.36642929752017</v>
      </c>
      <c r="BD55" s="9">
        <v>157.31559999430092</v>
      </c>
      <c r="BE55" s="9">
        <v>166.35265687587747</v>
      </c>
      <c r="BF55" s="9">
        <v>167.91684876860165</v>
      </c>
      <c r="BG55" s="9">
        <v>165.71988100795488</v>
      </c>
      <c r="BH55" s="9">
        <v>171.79274812010391</v>
      </c>
      <c r="BI55" s="9">
        <v>176.83248474256382</v>
      </c>
      <c r="BJ55" s="9">
        <v>179.25839178813524</v>
      </c>
      <c r="BK55" s="9">
        <v>181.96466349053742</v>
      </c>
      <c r="BL55" s="9">
        <v>182.28467541051148</v>
      </c>
      <c r="BM55" s="21">
        <v>185.17884340501604</v>
      </c>
      <c r="BN55" s="21">
        <v>186.95867406087984</v>
      </c>
      <c r="BO55" s="21">
        <v>192.11096440382397</v>
      </c>
      <c r="BP55" s="21">
        <v>191.47865331497295</v>
      </c>
      <c r="BQ55" s="21">
        <v>193.5790948203551</v>
      </c>
      <c r="BR55" s="21">
        <v>187.76701223006992</v>
      </c>
      <c r="BS55" s="21">
        <v>186.47456669716226</v>
      </c>
      <c r="BT55" s="21">
        <v>184.16844972307865</v>
      </c>
      <c r="BU55" s="21">
        <v>178.94672610452193</v>
      </c>
      <c r="BV55" s="21">
        <v>178.50379522372106</v>
      </c>
      <c r="BW55" s="21">
        <v>182.46634273363037</v>
      </c>
      <c r="BX55" s="21">
        <v>189.4236299407934</v>
      </c>
      <c r="BY55" s="21">
        <v>189.53947862876927</v>
      </c>
      <c r="BZ55" s="21">
        <v>190.72981428937626</v>
      </c>
      <c r="CA55" s="21">
        <v>193.04504978274477</v>
      </c>
      <c r="CB55" s="21">
        <v>188.86077726185152</v>
      </c>
      <c r="CC55" s="21">
        <v>192.44770194710321</v>
      </c>
      <c r="CD55" s="21">
        <v>199.44851304517655</v>
      </c>
      <c r="CE55" s="21">
        <v>200.74470495071731</v>
      </c>
      <c r="CF55" s="197">
        <v>197.40235978305262</v>
      </c>
      <c r="CG55" s="197">
        <v>200.31563564370475</v>
      </c>
      <c r="CH55" s="197">
        <v>206.25510442515753</v>
      </c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</row>
    <row r="56" spans="1:99" x14ac:dyDescent="0.2">
      <c r="A56" s="8" t="str">
        <f t="shared" si="1"/>
        <v>EWGm_QU_7</v>
      </c>
      <c r="B56" s="7" t="s">
        <v>249</v>
      </c>
      <c r="C56" s="7" t="s">
        <v>654</v>
      </c>
      <c r="D56" s="7">
        <v>7</v>
      </c>
      <c r="E56" s="23">
        <v>100</v>
      </c>
      <c r="F56" s="9">
        <v>100.96439570195963</v>
      </c>
      <c r="G56" s="9">
        <v>100.96626136036544</v>
      </c>
      <c r="H56" s="9">
        <v>98.725602672423136</v>
      </c>
      <c r="I56" s="9">
        <v>100.57300818958659</v>
      </c>
      <c r="J56" s="9">
        <v>101.50562549296546</v>
      </c>
      <c r="K56" s="9">
        <v>102.07758339322959</v>
      </c>
      <c r="L56" s="9">
        <v>102.88350458679332</v>
      </c>
      <c r="M56" s="9">
        <v>103.53815796412935</v>
      </c>
      <c r="N56" s="9">
        <v>104.50014336137863</v>
      </c>
      <c r="O56" s="9">
        <v>103.86928053896287</v>
      </c>
      <c r="P56" s="9">
        <v>103.66542451804337</v>
      </c>
      <c r="Q56" s="9">
        <v>105.79087121073381</v>
      </c>
      <c r="R56" s="9">
        <v>106.06071787343208</v>
      </c>
      <c r="S56" s="9">
        <v>108.00836108622256</v>
      </c>
      <c r="T56" s="9">
        <v>110.32538084418029</v>
      </c>
      <c r="U56" s="9">
        <v>113.12592156627601</v>
      </c>
      <c r="V56" s="9">
        <v>114.04042379884527</v>
      </c>
      <c r="W56" s="9">
        <v>115.47424044370449</v>
      </c>
      <c r="X56" s="9">
        <v>114.88743008906684</v>
      </c>
      <c r="Y56" s="9">
        <v>116.27360977454072</v>
      </c>
      <c r="Z56" s="9">
        <v>117.00838592073339</v>
      </c>
      <c r="AA56" s="9">
        <v>119.50203270849546</v>
      </c>
      <c r="AB56" s="9">
        <v>119.3067943871295</v>
      </c>
      <c r="AC56" s="9">
        <v>124.150351796495</v>
      </c>
      <c r="AD56" s="9">
        <v>124.57154137595812</v>
      </c>
      <c r="AE56" s="9">
        <v>127.34947975596913</v>
      </c>
      <c r="AF56" s="9">
        <v>133.10405151790812</v>
      </c>
      <c r="AG56" s="9">
        <v>133.80546446889022</v>
      </c>
      <c r="AH56" s="9">
        <v>136.02058658190435</v>
      </c>
      <c r="AI56" s="9">
        <v>135.22908771085454</v>
      </c>
      <c r="AJ56" s="9">
        <v>137.54134766843171</v>
      </c>
      <c r="AK56" s="9">
        <v>138.75961623465045</v>
      </c>
      <c r="AL56" s="9">
        <v>141.9953397754698</v>
      </c>
      <c r="AM56" s="9">
        <v>141.72213888870291</v>
      </c>
      <c r="AN56" s="9">
        <v>139.52314717147175</v>
      </c>
      <c r="AO56" s="9">
        <v>140.13096281802396</v>
      </c>
      <c r="AP56" s="9">
        <v>141.54844839699678</v>
      </c>
      <c r="AQ56" s="9">
        <v>144.49326770560012</v>
      </c>
      <c r="AR56" s="9">
        <v>150.84982174583698</v>
      </c>
      <c r="AS56" s="9">
        <v>159.62621769080556</v>
      </c>
      <c r="AT56" s="9">
        <v>157.93484482202476</v>
      </c>
      <c r="AU56" s="9">
        <v>172.03911684359463</v>
      </c>
      <c r="AV56" s="9">
        <v>167.64437548500538</v>
      </c>
      <c r="AW56" s="9">
        <v>168.01826495779579</v>
      </c>
      <c r="AX56" s="9">
        <v>172.09909891386022</v>
      </c>
      <c r="AY56" s="9">
        <v>173.88642012048174</v>
      </c>
      <c r="AZ56" s="9">
        <v>170.25459135530002</v>
      </c>
      <c r="BA56" s="9">
        <v>175.06873203082648</v>
      </c>
      <c r="BB56" s="9">
        <v>177.25559176812135</v>
      </c>
      <c r="BC56" s="9">
        <v>181.91449477094258</v>
      </c>
      <c r="BD56" s="9">
        <v>188.03812077983702</v>
      </c>
      <c r="BE56" s="9">
        <v>198.24090981599986</v>
      </c>
      <c r="BF56" s="9">
        <v>201.92762250673445</v>
      </c>
      <c r="BG56" s="9">
        <v>201.18784262490129</v>
      </c>
      <c r="BH56" s="9">
        <v>205.12595687946634</v>
      </c>
      <c r="BI56" s="9">
        <v>207.94624955106494</v>
      </c>
      <c r="BJ56" s="9">
        <v>207.4630069630993</v>
      </c>
      <c r="BK56" s="9">
        <v>210.11136089434035</v>
      </c>
      <c r="BL56" s="9">
        <v>206.14228858786916</v>
      </c>
      <c r="BM56" s="21">
        <v>205.48784708276125</v>
      </c>
      <c r="BN56" s="21">
        <v>207.07550730409636</v>
      </c>
      <c r="BO56" s="21">
        <v>214.27229503031717</v>
      </c>
      <c r="BP56" s="21">
        <v>213.99535560506334</v>
      </c>
      <c r="BQ56" s="21">
        <v>216.40638350962743</v>
      </c>
      <c r="BR56" s="21">
        <v>207.79040617300359</v>
      </c>
      <c r="BS56" s="21">
        <v>207.99750239901061</v>
      </c>
      <c r="BT56" s="21">
        <v>202.95340154072363</v>
      </c>
      <c r="BU56" s="21">
        <v>190.70563973853308</v>
      </c>
      <c r="BV56" s="21">
        <v>191.89511747606429</v>
      </c>
      <c r="BW56" s="21">
        <v>192.79083325638214</v>
      </c>
      <c r="BX56" s="21">
        <v>201.33260387503816</v>
      </c>
      <c r="BY56" s="21">
        <v>202.21395855041831</v>
      </c>
      <c r="BZ56" s="21">
        <v>201.14825575180868</v>
      </c>
      <c r="CA56" s="21">
        <v>205.27625788741588</v>
      </c>
      <c r="CB56" s="21">
        <v>203.24168229839668</v>
      </c>
      <c r="CC56" s="21">
        <v>199.83330107510778</v>
      </c>
      <c r="CD56" s="21">
        <v>207.12098069287234</v>
      </c>
      <c r="CE56" s="21">
        <v>208.18920111660836</v>
      </c>
      <c r="CF56" s="197">
        <v>205.0964801790339</v>
      </c>
      <c r="CG56" s="197">
        <v>206.22482963919865</v>
      </c>
      <c r="CH56" s="197">
        <v>210.02192829523264</v>
      </c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</row>
    <row r="57" spans="1:99" x14ac:dyDescent="0.2">
      <c r="A57" s="8" t="str">
        <f t="shared" si="1"/>
        <v>EWGm_QU_8</v>
      </c>
      <c r="B57" s="7" t="s">
        <v>249</v>
      </c>
      <c r="C57" s="7" t="s">
        <v>654</v>
      </c>
      <c r="D57" s="7">
        <v>8</v>
      </c>
      <c r="E57" s="23">
        <v>100</v>
      </c>
      <c r="F57" s="9">
        <v>100.15570028026195</v>
      </c>
      <c r="G57" s="9">
        <v>100.2032140546292</v>
      </c>
      <c r="H57" s="9">
        <v>97.981634298565325</v>
      </c>
      <c r="I57" s="9">
        <v>100.2017707966735</v>
      </c>
      <c r="J57" s="9">
        <v>102.27727123571755</v>
      </c>
      <c r="K57" s="9">
        <v>105.45749891113772</v>
      </c>
      <c r="L57" s="9">
        <v>105.38153451655943</v>
      </c>
      <c r="M57" s="9">
        <v>105.56052593899032</v>
      </c>
      <c r="N57" s="9">
        <v>108.91280088013633</v>
      </c>
      <c r="O57" s="9">
        <v>105.95977070786743</v>
      </c>
      <c r="P57" s="9">
        <v>105.04437001814706</v>
      </c>
      <c r="Q57" s="9">
        <v>112.87003273686381</v>
      </c>
      <c r="R57" s="9">
        <v>111.89770436172839</v>
      </c>
      <c r="S57" s="9">
        <v>110.11358722534933</v>
      </c>
      <c r="T57" s="9">
        <v>112.79737580657603</v>
      </c>
      <c r="U57" s="9">
        <v>119.43533913580757</v>
      </c>
      <c r="V57" s="9">
        <v>117.88466868695475</v>
      </c>
      <c r="W57" s="9">
        <v>118.99351817639121</v>
      </c>
      <c r="X57" s="9">
        <v>123.55330760868351</v>
      </c>
      <c r="Y57" s="9">
        <v>121.49757046006083</v>
      </c>
      <c r="Z57" s="9">
        <v>123.76697554600659</v>
      </c>
      <c r="AA57" s="9">
        <v>123.69627613998813</v>
      </c>
      <c r="AB57" s="9">
        <v>128.11230902957547</v>
      </c>
      <c r="AC57" s="9">
        <v>127.65036322411785</v>
      </c>
      <c r="AD57" s="9">
        <v>131.79096802725599</v>
      </c>
      <c r="AE57" s="9">
        <v>128.9498734450228</v>
      </c>
      <c r="AF57" s="9">
        <v>139.22944100607106</v>
      </c>
      <c r="AG57" s="9">
        <v>140.47543734229103</v>
      </c>
      <c r="AH57" s="9">
        <v>144.61034077451978</v>
      </c>
      <c r="AI57" s="9">
        <v>137.25010938598749</v>
      </c>
      <c r="AJ57" s="9">
        <v>144.52908877436397</v>
      </c>
      <c r="AK57" s="9">
        <v>147.60051629576708</v>
      </c>
      <c r="AL57" s="9">
        <v>149.42160098371212</v>
      </c>
      <c r="AM57" s="9">
        <v>149.45457074632088</v>
      </c>
      <c r="AN57" s="9">
        <v>149.99661735817961</v>
      </c>
      <c r="AO57" s="9">
        <v>149.49457332352068</v>
      </c>
      <c r="AP57" s="9">
        <v>154.22104352809544</v>
      </c>
      <c r="AQ57" s="9">
        <v>154.79655355514609</v>
      </c>
      <c r="AR57" s="9">
        <v>160.00768841892921</v>
      </c>
      <c r="AS57" s="9">
        <v>166.66675353933678</v>
      </c>
      <c r="AT57" s="9">
        <v>171.13374085743095</v>
      </c>
      <c r="AU57" s="9">
        <v>184.94359117709834</v>
      </c>
      <c r="AV57" s="9">
        <v>174.30842819392109</v>
      </c>
      <c r="AW57" s="9">
        <v>178.96461842883201</v>
      </c>
      <c r="AX57" s="9">
        <v>178.43074199684173</v>
      </c>
      <c r="AY57" s="9">
        <v>185.63268532030756</v>
      </c>
      <c r="AZ57" s="9">
        <v>183.32343209097286</v>
      </c>
      <c r="BA57" s="9">
        <v>185.47819394998953</v>
      </c>
      <c r="BB57" s="9">
        <v>187.08709052705004</v>
      </c>
      <c r="BC57" s="9">
        <v>193.11146776479202</v>
      </c>
      <c r="BD57" s="9">
        <v>195.50960377553076</v>
      </c>
      <c r="BE57" s="9">
        <v>209.26555100770003</v>
      </c>
      <c r="BF57" s="9">
        <v>212.5371013288412</v>
      </c>
      <c r="BG57" s="9">
        <v>207.53980003133873</v>
      </c>
      <c r="BH57" s="9">
        <v>215.20628161592197</v>
      </c>
      <c r="BI57" s="9">
        <v>221.28619686532994</v>
      </c>
      <c r="BJ57" s="9">
        <v>219.47215418727865</v>
      </c>
      <c r="BK57" s="9">
        <v>223.08221622039733</v>
      </c>
      <c r="BL57" s="9">
        <v>224.65011190479237</v>
      </c>
      <c r="BM57" s="21">
        <v>218.40289557870153</v>
      </c>
      <c r="BN57" s="21">
        <v>219.01805021164603</v>
      </c>
      <c r="BO57" s="21">
        <v>220.79426283239201</v>
      </c>
      <c r="BP57" s="21">
        <v>225.38064569727143</v>
      </c>
      <c r="BQ57" s="21">
        <v>232.37418779396265</v>
      </c>
      <c r="BR57" s="21">
        <v>221.85022870033916</v>
      </c>
      <c r="BS57" s="21">
        <v>221.55074103087804</v>
      </c>
      <c r="BT57" s="21">
        <v>219.61114440092837</v>
      </c>
      <c r="BU57" s="21">
        <v>205.5917166671754</v>
      </c>
      <c r="BV57" s="21">
        <v>199.55186009529174</v>
      </c>
      <c r="BW57" s="21">
        <v>206.41285267267881</v>
      </c>
      <c r="BX57" s="21">
        <v>214.37255649816734</v>
      </c>
      <c r="BY57" s="21">
        <v>216.37538758760201</v>
      </c>
      <c r="BZ57" s="21">
        <v>209.21184874191394</v>
      </c>
      <c r="CA57" s="21">
        <v>213.6136761414387</v>
      </c>
      <c r="CB57" s="21">
        <v>214.79767836150475</v>
      </c>
      <c r="CC57" s="21">
        <v>214.83886367167466</v>
      </c>
      <c r="CD57" s="21">
        <v>216.48423152811685</v>
      </c>
      <c r="CE57" s="21">
        <v>224.65207888789428</v>
      </c>
      <c r="CF57" s="197">
        <v>215.45100153880458</v>
      </c>
      <c r="CG57" s="197">
        <v>214.20246740380117</v>
      </c>
      <c r="CH57" s="197">
        <v>209.82906956086396</v>
      </c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</row>
    <row r="58" spans="1:99" x14ac:dyDescent="0.2">
      <c r="A58" s="8" t="str">
        <f t="shared" si="1"/>
        <v>EWGu_QU_1</v>
      </c>
      <c r="B58" s="7" t="s">
        <v>248</v>
      </c>
      <c r="C58" s="7" t="s">
        <v>654</v>
      </c>
      <c r="D58" s="7">
        <v>1</v>
      </c>
      <c r="E58" s="23">
        <v>100</v>
      </c>
      <c r="F58" s="9">
        <v>102.93309775339938</v>
      </c>
      <c r="G58" s="9">
        <v>104.34775301417221</v>
      </c>
      <c r="H58" s="9">
        <v>100.91103785521867</v>
      </c>
      <c r="I58" s="9">
        <v>101.43938995699983</v>
      </c>
      <c r="J58" s="9">
        <v>101.21863718878441</v>
      </c>
      <c r="K58" s="9">
        <v>103.10499893823062</v>
      </c>
      <c r="L58" s="9">
        <v>104.41165767863542</v>
      </c>
      <c r="M58" s="9">
        <v>103.2971387434922</v>
      </c>
      <c r="N58" s="9">
        <v>102.17150670221604</v>
      </c>
      <c r="O58" s="9">
        <v>102.9835359607989</v>
      </c>
      <c r="P58" s="9">
        <v>106.06305955925599</v>
      </c>
      <c r="Q58" s="9">
        <v>106.88818538175117</v>
      </c>
      <c r="R58" s="9">
        <v>106.69241953874729</v>
      </c>
      <c r="S58" s="9">
        <v>107.91603716482729</v>
      </c>
      <c r="T58" s="9">
        <v>109.12682987288554</v>
      </c>
      <c r="U58" s="9">
        <v>109.67878991870941</v>
      </c>
      <c r="V58" s="9">
        <v>110.88258601550989</v>
      </c>
      <c r="W58" s="9">
        <v>115.96059990204822</v>
      </c>
      <c r="X58" s="9">
        <v>116.88755724880515</v>
      </c>
      <c r="Y58" s="9">
        <v>123.02368365052149</v>
      </c>
      <c r="Z58" s="9">
        <v>122.7167409566498</v>
      </c>
      <c r="AA58" s="9">
        <v>124.25831512801298</v>
      </c>
      <c r="AB58" s="9">
        <v>126.63478132131505</v>
      </c>
      <c r="AC58" s="9">
        <v>127.91427254173232</v>
      </c>
      <c r="AD58" s="9">
        <v>130.31332282776054</v>
      </c>
      <c r="AE58" s="9">
        <v>132.24666430428033</v>
      </c>
      <c r="AF58" s="9">
        <v>136.89172745759137</v>
      </c>
      <c r="AG58" s="9">
        <v>142.01306481618658</v>
      </c>
      <c r="AH58" s="9">
        <v>149.58762153399462</v>
      </c>
      <c r="AI58" s="9">
        <v>148.89290821255176</v>
      </c>
      <c r="AJ58" s="9">
        <v>151.93621482445263</v>
      </c>
      <c r="AK58" s="9">
        <v>156.18218632922688</v>
      </c>
      <c r="AL58" s="9">
        <v>161.44706827731298</v>
      </c>
      <c r="AM58" s="9">
        <v>164.55645785563465</v>
      </c>
      <c r="AN58" s="9">
        <v>171.79151426670569</v>
      </c>
      <c r="AO58" s="9">
        <v>170.69539753542182</v>
      </c>
      <c r="AP58" s="9">
        <v>173.24383000453386</v>
      </c>
      <c r="AQ58" s="9">
        <v>172.62818457698305</v>
      </c>
      <c r="AR58" s="9">
        <v>174.34805294234189</v>
      </c>
      <c r="AS58" s="9">
        <v>182.75550300959978</v>
      </c>
      <c r="AT58" s="9">
        <v>185.61988442846823</v>
      </c>
      <c r="AU58" s="9">
        <v>194.65548773192435</v>
      </c>
      <c r="AV58" s="9">
        <v>195.42567189073415</v>
      </c>
      <c r="AW58" s="9">
        <v>197.93624475420705</v>
      </c>
      <c r="AX58" s="9">
        <v>202.0718869886347</v>
      </c>
      <c r="AY58" s="9">
        <v>204.79710539564033</v>
      </c>
      <c r="AZ58" s="9">
        <v>206.84627298760921</v>
      </c>
      <c r="BA58" s="9">
        <v>209.17786799902248</v>
      </c>
      <c r="BB58" s="9">
        <v>216.12737893547583</v>
      </c>
      <c r="BC58" s="9">
        <v>219.50199631276593</v>
      </c>
      <c r="BD58" s="9">
        <v>217.88675110022422</v>
      </c>
      <c r="BE58" s="9">
        <v>237.14377326861538</v>
      </c>
      <c r="BF58" s="9">
        <v>239.15712246549887</v>
      </c>
      <c r="BG58" s="9">
        <v>236.74649944975931</v>
      </c>
      <c r="BH58" s="9">
        <v>237.39316217424289</v>
      </c>
      <c r="BI58" s="9">
        <v>244.94947014848293</v>
      </c>
      <c r="BJ58" s="9">
        <v>242.06814008488976</v>
      </c>
      <c r="BK58" s="9">
        <v>238.9842554102068</v>
      </c>
      <c r="BL58" s="9">
        <v>239.057704817407</v>
      </c>
      <c r="BM58" s="21">
        <v>237.32865044199741</v>
      </c>
      <c r="BN58" s="21">
        <v>230.58829608445842</v>
      </c>
      <c r="BO58" s="21">
        <v>235.80106981571453</v>
      </c>
      <c r="BP58" s="21">
        <v>237.85186839569775</v>
      </c>
      <c r="BQ58" s="21">
        <v>249.154976794828</v>
      </c>
      <c r="BR58" s="21">
        <v>252.04155234561236</v>
      </c>
      <c r="BS58" s="21">
        <v>257.68780499386713</v>
      </c>
      <c r="BT58" s="21">
        <v>253.24425692919732</v>
      </c>
      <c r="BU58" s="21">
        <v>244.03785423760377</v>
      </c>
      <c r="BV58" s="21">
        <v>247.36120175364044</v>
      </c>
      <c r="BW58" s="21">
        <v>253.90749518241128</v>
      </c>
      <c r="BX58" s="21">
        <v>259.85801327521318</v>
      </c>
      <c r="BY58" s="21">
        <v>260.12059974265861</v>
      </c>
      <c r="BZ58" s="21">
        <v>267.15684884544521</v>
      </c>
      <c r="CA58" s="21">
        <v>272.0674619730097</v>
      </c>
      <c r="CB58" s="21">
        <v>267.71701190374057</v>
      </c>
      <c r="CC58" s="21">
        <v>270.83138468420913</v>
      </c>
      <c r="CD58" s="21">
        <v>274.64578152987667</v>
      </c>
      <c r="CE58" s="21">
        <v>274.61212922113691</v>
      </c>
      <c r="CF58" s="197">
        <v>274.94042948583592</v>
      </c>
      <c r="CG58" s="197">
        <v>277.78452597362678</v>
      </c>
      <c r="CH58" s="197">
        <v>283.24527858099799</v>
      </c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</row>
    <row r="59" spans="1:99" x14ac:dyDescent="0.2">
      <c r="A59" s="8" t="str">
        <f t="shared" si="1"/>
        <v>EWGu_QU_2</v>
      </c>
      <c r="B59" s="7" t="s">
        <v>248</v>
      </c>
      <c r="C59" s="7" t="s">
        <v>654</v>
      </c>
      <c r="D59" s="7">
        <v>2</v>
      </c>
      <c r="E59" s="23">
        <v>100</v>
      </c>
      <c r="F59" s="9">
        <v>102.65442667641263</v>
      </c>
      <c r="G59" s="9">
        <v>102.99526546115358</v>
      </c>
      <c r="H59" s="9">
        <v>100.63107653762803</v>
      </c>
      <c r="I59" s="9">
        <v>99.404765892632071</v>
      </c>
      <c r="J59" s="9">
        <v>100.23788187752297</v>
      </c>
      <c r="K59" s="9">
        <v>99.774255509606618</v>
      </c>
      <c r="L59" s="9">
        <v>100.99161925866986</v>
      </c>
      <c r="M59" s="9">
        <v>96.656992016125216</v>
      </c>
      <c r="N59" s="9">
        <v>96.855549946077119</v>
      </c>
      <c r="O59" s="9">
        <v>96.589557114424338</v>
      </c>
      <c r="P59" s="9">
        <v>97.343070534381866</v>
      </c>
      <c r="Q59" s="9">
        <v>100.79679574171681</v>
      </c>
      <c r="R59" s="9">
        <v>100.84421253366141</v>
      </c>
      <c r="S59" s="9">
        <v>101.18994696196802</v>
      </c>
      <c r="T59" s="9">
        <v>97.373809264042791</v>
      </c>
      <c r="U59" s="9">
        <v>102.02759687371605</v>
      </c>
      <c r="V59" s="9">
        <v>103.53391628312312</v>
      </c>
      <c r="W59" s="9">
        <v>104.78056332496759</v>
      </c>
      <c r="X59" s="9">
        <v>105.50766203703917</v>
      </c>
      <c r="Y59" s="9">
        <v>110.35376590410104</v>
      </c>
      <c r="Z59" s="9">
        <v>112.50900400797117</v>
      </c>
      <c r="AA59" s="9">
        <v>111.96718682640193</v>
      </c>
      <c r="AB59" s="9">
        <v>114.17328373041602</v>
      </c>
      <c r="AC59" s="9">
        <v>117.83833079387639</v>
      </c>
      <c r="AD59" s="9">
        <v>118.51325337757525</v>
      </c>
      <c r="AE59" s="9">
        <v>119.87096517250298</v>
      </c>
      <c r="AF59" s="9">
        <v>124.55619424509281</v>
      </c>
      <c r="AG59" s="9">
        <v>124.90809511133627</v>
      </c>
      <c r="AH59" s="9">
        <v>123.35648201461196</v>
      </c>
      <c r="AI59" s="9">
        <v>125.13175624708441</v>
      </c>
      <c r="AJ59" s="9">
        <v>128.65790933492494</v>
      </c>
      <c r="AK59" s="9">
        <v>131.30208546530011</v>
      </c>
      <c r="AL59" s="9">
        <v>136.15974885370846</v>
      </c>
      <c r="AM59" s="9">
        <v>139.03938431807833</v>
      </c>
      <c r="AN59" s="9">
        <v>137.49068085532329</v>
      </c>
      <c r="AO59" s="9">
        <v>138.14401083563362</v>
      </c>
      <c r="AP59" s="9">
        <v>135.44060557587966</v>
      </c>
      <c r="AQ59" s="9">
        <v>133.86472779811709</v>
      </c>
      <c r="AR59" s="9">
        <v>133.98041078551427</v>
      </c>
      <c r="AS59" s="9">
        <v>136.13079152046279</v>
      </c>
      <c r="AT59" s="9">
        <v>137.65141215118496</v>
      </c>
      <c r="AU59" s="9">
        <v>148.19230058493545</v>
      </c>
      <c r="AV59" s="9">
        <v>145.67956019047253</v>
      </c>
      <c r="AW59" s="9">
        <v>146.15039148338283</v>
      </c>
      <c r="AX59" s="9">
        <v>142.48692879223043</v>
      </c>
      <c r="AY59" s="9">
        <v>142.43376978523708</v>
      </c>
      <c r="AZ59" s="9">
        <v>143.38515650828091</v>
      </c>
      <c r="BA59" s="9">
        <v>147.63067028633543</v>
      </c>
      <c r="BB59" s="9">
        <v>147.42165725840002</v>
      </c>
      <c r="BC59" s="9">
        <v>146.84441565753963</v>
      </c>
      <c r="BD59" s="9">
        <v>148.4316359625798</v>
      </c>
      <c r="BE59" s="9">
        <v>161.15423348469531</v>
      </c>
      <c r="BF59" s="9">
        <v>165.57122883585043</v>
      </c>
      <c r="BG59" s="9">
        <v>164.18932389627489</v>
      </c>
      <c r="BH59" s="9">
        <v>165.80723130007325</v>
      </c>
      <c r="BI59" s="9">
        <v>169.59692567035475</v>
      </c>
      <c r="BJ59" s="9">
        <v>174.12962369499971</v>
      </c>
      <c r="BK59" s="9">
        <v>177.71022319752839</v>
      </c>
      <c r="BL59" s="9">
        <v>176.04441209630187</v>
      </c>
      <c r="BM59" s="21">
        <v>182.22120305796494</v>
      </c>
      <c r="BN59" s="21">
        <v>176.16896139573095</v>
      </c>
      <c r="BO59" s="21">
        <v>181.47517978028409</v>
      </c>
      <c r="BP59" s="21">
        <v>184.77245791398752</v>
      </c>
      <c r="BQ59" s="21">
        <v>188.56202742668603</v>
      </c>
      <c r="BR59" s="21">
        <v>188.26921771550232</v>
      </c>
      <c r="BS59" s="21">
        <v>188.062024173293</v>
      </c>
      <c r="BT59" s="21">
        <v>191.41281203709087</v>
      </c>
      <c r="BU59" s="21">
        <v>184.74319787574757</v>
      </c>
      <c r="BV59" s="21">
        <v>184.92547436703569</v>
      </c>
      <c r="BW59" s="21">
        <v>189.00285449202349</v>
      </c>
      <c r="BX59" s="21">
        <v>196.08290465690959</v>
      </c>
      <c r="BY59" s="21">
        <v>196.09639158671072</v>
      </c>
      <c r="BZ59" s="21">
        <v>197.66762587244511</v>
      </c>
      <c r="CA59" s="21">
        <v>207.15941408729046</v>
      </c>
      <c r="CB59" s="21">
        <v>200.48648757661053</v>
      </c>
      <c r="CC59" s="21">
        <v>197.49110418495769</v>
      </c>
      <c r="CD59" s="21">
        <v>202.84324851586746</v>
      </c>
      <c r="CE59" s="21">
        <v>203.66538412890694</v>
      </c>
      <c r="CF59" s="197">
        <v>200.23080353083688</v>
      </c>
      <c r="CG59" s="197">
        <v>203.55791700358517</v>
      </c>
      <c r="CH59" s="197">
        <v>204.74365497299556</v>
      </c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</row>
    <row r="60" spans="1:99" x14ac:dyDescent="0.2">
      <c r="A60" s="8" t="str">
        <f t="shared" si="1"/>
        <v>EWGu_QU_3</v>
      </c>
      <c r="B60" s="7" t="s">
        <v>248</v>
      </c>
      <c r="C60" s="7" t="s">
        <v>654</v>
      </c>
      <c r="D60" s="7">
        <v>3</v>
      </c>
      <c r="E60" s="23">
        <v>100</v>
      </c>
      <c r="F60" s="9">
        <v>101.13873018839088</v>
      </c>
      <c r="G60" s="9">
        <v>99.903599527158249</v>
      </c>
      <c r="H60" s="9">
        <v>96.866401669578067</v>
      </c>
      <c r="I60" s="9">
        <v>97.629292621903232</v>
      </c>
      <c r="J60" s="9">
        <v>97.911053505781652</v>
      </c>
      <c r="K60" s="9">
        <v>97.351972208189437</v>
      </c>
      <c r="L60" s="9">
        <v>98.413745755564435</v>
      </c>
      <c r="M60" s="9">
        <v>97.569281329638898</v>
      </c>
      <c r="N60" s="9">
        <v>97.680302824136163</v>
      </c>
      <c r="O60" s="9">
        <v>97.659344599546287</v>
      </c>
      <c r="P60" s="9">
        <v>97.791206498921781</v>
      </c>
      <c r="Q60" s="9">
        <v>99.484849976395168</v>
      </c>
      <c r="R60" s="9">
        <v>99.358702617165406</v>
      </c>
      <c r="S60" s="9">
        <v>100.67789947757568</v>
      </c>
      <c r="T60" s="9">
        <v>101.44280396907909</v>
      </c>
      <c r="U60" s="9">
        <v>102.80866392835009</v>
      </c>
      <c r="V60" s="9">
        <v>102.75465728781779</v>
      </c>
      <c r="W60" s="9">
        <v>103.30807294330211</v>
      </c>
      <c r="X60" s="9">
        <v>103.94765694642949</v>
      </c>
      <c r="Y60" s="9">
        <v>105.70549874253147</v>
      </c>
      <c r="Z60" s="9">
        <v>106.09701876498005</v>
      </c>
      <c r="AA60" s="9">
        <v>107.03322932491888</v>
      </c>
      <c r="AB60" s="9">
        <v>106.74814165119071</v>
      </c>
      <c r="AC60" s="9">
        <v>108.4958849445151</v>
      </c>
      <c r="AD60" s="9">
        <v>109.39653984320927</v>
      </c>
      <c r="AE60" s="9">
        <v>109.09569145087963</v>
      </c>
      <c r="AF60" s="9">
        <v>111.21986490340747</v>
      </c>
      <c r="AG60" s="9">
        <v>112.94421091853575</v>
      </c>
      <c r="AH60" s="9">
        <v>114.25504961058286</v>
      </c>
      <c r="AI60" s="9">
        <v>115.0055090734339</v>
      </c>
      <c r="AJ60" s="9">
        <v>115.41747169912857</v>
      </c>
      <c r="AK60" s="9">
        <v>117.50272817559289</v>
      </c>
      <c r="AL60" s="9">
        <v>119.64242940457257</v>
      </c>
      <c r="AM60" s="9">
        <v>122.44554629468642</v>
      </c>
      <c r="AN60" s="9">
        <v>124.87106565584523</v>
      </c>
      <c r="AO60" s="9">
        <v>127.40610973320825</v>
      </c>
      <c r="AP60" s="9">
        <v>126.5303583782577</v>
      </c>
      <c r="AQ60" s="9">
        <v>126.46727028243281</v>
      </c>
      <c r="AR60" s="9">
        <v>127.94742582151837</v>
      </c>
      <c r="AS60" s="9">
        <v>128.53218681643997</v>
      </c>
      <c r="AT60" s="9">
        <v>128.67972892433787</v>
      </c>
      <c r="AU60" s="9">
        <v>137.45350823491506</v>
      </c>
      <c r="AV60" s="9">
        <v>134.49137078496233</v>
      </c>
      <c r="AW60" s="9">
        <v>134.42285803021073</v>
      </c>
      <c r="AX60" s="9">
        <v>134.82963063848871</v>
      </c>
      <c r="AY60" s="9">
        <v>135.04285738461064</v>
      </c>
      <c r="AZ60" s="9">
        <v>134.89162917558829</v>
      </c>
      <c r="BA60" s="9">
        <v>138.74164039734958</v>
      </c>
      <c r="BB60" s="9">
        <v>139.61289369122446</v>
      </c>
      <c r="BC60" s="9">
        <v>139.89011218534796</v>
      </c>
      <c r="BD60" s="9">
        <v>144.39111509274608</v>
      </c>
      <c r="BE60" s="9">
        <v>154.35835501703201</v>
      </c>
      <c r="BF60" s="9">
        <v>159.08539079236553</v>
      </c>
      <c r="BG60" s="9">
        <v>157.39631730551235</v>
      </c>
      <c r="BH60" s="9">
        <v>162.75984094474569</v>
      </c>
      <c r="BI60" s="9">
        <v>166.77074054987386</v>
      </c>
      <c r="BJ60" s="9">
        <v>166.84604864971149</v>
      </c>
      <c r="BK60" s="9">
        <v>166.04176085767551</v>
      </c>
      <c r="BL60" s="9">
        <v>164.04078942278733</v>
      </c>
      <c r="BM60" s="21">
        <v>165.15089724602555</v>
      </c>
      <c r="BN60" s="21">
        <v>160.67328333663647</v>
      </c>
      <c r="BO60" s="21">
        <v>165.73959998774345</v>
      </c>
      <c r="BP60" s="21">
        <v>167.54867234576719</v>
      </c>
      <c r="BQ60" s="21">
        <v>173.30336688410694</v>
      </c>
      <c r="BR60" s="21">
        <v>177.02682634675489</v>
      </c>
      <c r="BS60" s="21">
        <v>181.35903334405396</v>
      </c>
      <c r="BT60" s="21">
        <v>181.35723234635648</v>
      </c>
      <c r="BU60" s="21">
        <v>174.35450280958372</v>
      </c>
      <c r="BV60" s="21">
        <v>175.9558619927877</v>
      </c>
      <c r="BW60" s="21">
        <v>177.40759482724323</v>
      </c>
      <c r="BX60" s="21">
        <v>184.17525690472169</v>
      </c>
      <c r="BY60" s="21">
        <v>184.81723094796902</v>
      </c>
      <c r="BZ60" s="21">
        <v>187.25656089088736</v>
      </c>
      <c r="CA60" s="21">
        <v>191.37458533038424</v>
      </c>
      <c r="CB60" s="21">
        <v>185.73961694737358</v>
      </c>
      <c r="CC60" s="21">
        <v>188.2533121133178</v>
      </c>
      <c r="CD60" s="21">
        <v>193.11781624196905</v>
      </c>
      <c r="CE60" s="21">
        <v>195.21034626054401</v>
      </c>
      <c r="CF60" s="197">
        <v>191.16273321646662</v>
      </c>
      <c r="CG60" s="197">
        <v>194.42647460623479</v>
      </c>
      <c r="CH60" s="197">
        <v>198.19283500112502</v>
      </c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</row>
    <row r="61" spans="1:99" x14ac:dyDescent="0.2">
      <c r="A61" s="8" t="str">
        <f t="shared" si="1"/>
        <v>EWGu_QU_4</v>
      </c>
      <c r="B61" s="7" t="s">
        <v>248</v>
      </c>
      <c r="C61" s="7" t="s">
        <v>654</v>
      </c>
      <c r="D61" s="7">
        <v>4</v>
      </c>
      <c r="E61" s="23">
        <v>100</v>
      </c>
      <c r="F61" s="9">
        <v>100.5975310826196</v>
      </c>
      <c r="G61" s="9">
        <v>99.971183984236418</v>
      </c>
      <c r="H61" s="9">
        <v>97.13681073492701</v>
      </c>
      <c r="I61" s="9">
        <v>97.563218620080434</v>
      </c>
      <c r="J61" s="9">
        <v>97.757511130685941</v>
      </c>
      <c r="K61" s="9">
        <v>98.365082413480025</v>
      </c>
      <c r="L61" s="9">
        <v>99.711054630920287</v>
      </c>
      <c r="M61" s="9">
        <v>99.009347786370256</v>
      </c>
      <c r="N61" s="9">
        <v>99.212082381556115</v>
      </c>
      <c r="O61" s="9">
        <v>98.452990196236357</v>
      </c>
      <c r="P61" s="9">
        <v>98.859209612936183</v>
      </c>
      <c r="Q61" s="9">
        <v>98.358699672582887</v>
      </c>
      <c r="R61" s="9">
        <v>101.34515908241096</v>
      </c>
      <c r="S61" s="9">
        <v>101.91589634428009</v>
      </c>
      <c r="T61" s="9">
        <v>101.30833012027138</v>
      </c>
      <c r="U61" s="9">
        <v>104.67898951918693</v>
      </c>
      <c r="V61" s="9">
        <v>103.26507507293586</v>
      </c>
      <c r="W61" s="9">
        <v>105.65927114133854</v>
      </c>
      <c r="X61" s="9">
        <v>103.90912858684244</v>
      </c>
      <c r="Y61" s="9">
        <v>106.13837171438098</v>
      </c>
      <c r="Z61" s="9">
        <v>107.75172214296194</v>
      </c>
      <c r="AA61" s="9">
        <v>107.33271087677532</v>
      </c>
      <c r="AB61" s="9">
        <v>107.7281739944933</v>
      </c>
      <c r="AC61" s="9">
        <v>109.11268296152915</v>
      </c>
      <c r="AD61" s="9">
        <v>111.3995209828885</v>
      </c>
      <c r="AE61" s="9">
        <v>110.49095595512462</v>
      </c>
      <c r="AF61" s="9">
        <v>111.97581021672708</v>
      </c>
      <c r="AG61" s="9">
        <v>114.53715664385413</v>
      </c>
      <c r="AH61" s="9">
        <v>117.44565550460302</v>
      </c>
      <c r="AI61" s="9">
        <v>117.35103893753312</v>
      </c>
      <c r="AJ61" s="9">
        <v>119.14200161746142</v>
      </c>
      <c r="AK61" s="9">
        <v>121.24816571943657</v>
      </c>
      <c r="AL61" s="9">
        <v>123.85859821255225</v>
      </c>
      <c r="AM61" s="9">
        <v>126.45951188068409</v>
      </c>
      <c r="AN61" s="9">
        <v>128.85584310317304</v>
      </c>
      <c r="AO61" s="9">
        <v>128.62807713616212</v>
      </c>
      <c r="AP61" s="9">
        <v>128.99941174169737</v>
      </c>
      <c r="AQ61" s="9">
        <v>127.76350952496711</v>
      </c>
      <c r="AR61" s="9">
        <v>128.6027169052995</v>
      </c>
      <c r="AS61" s="9">
        <v>131.99952885656242</v>
      </c>
      <c r="AT61" s="9">
        <v>131.47905115023622</v>
      </c>
      <c r="AU61" s="9">
        <v>139.71126912012542</v>
      </c>
      <c r="AV61" s="9">
        <v>136.36016621293433</v>
      </c>
      <c r="AW61" s="9">
        <v>137.93586235837</v>
      </c>
      <c r="AX61" s="9">
        <v>139.4759871890023</v>
      </c>
      <c r="AY61" s="9">
        <v>139.60020900158617</v>
      </c>
      <c r="AZ61" s="9">
        <v>138.81687494746504</v>
      </c>
      <c r="BA61" s="9">
        <v>142.69558902463012</v>
      </c>
      <c r="BB61" s="9">
        <v>144.95912547906644</v>
      </c>
      <c r="BC61" s="9">
        <v>145.76756319381286</v>
      </c>
      <c r="BD61" s="9">
        <v>146.71556108101672</v>
      </c>
      <c r="BE61" s="9">
        <v>156.50489443515977</v>
      </c>
      <c r="BF61" s="9">
        <v>157.42385325631955</v>
      </c>
      <c r="BG61" s="9">
        <v>155.22077537330082</v>
      </c>
      <c r="BH61" s="9">
        <v>161.98070271395329</v>
      </c>
      <c r="BI61" s="9">
        <v>165.35315681152588</v>
      </c>
      <c r="BJ61" s="9">
        <v>164.89188023032463</v>
      </c>
      <c r="BK61" s="9">
        <v>163.90513478949703</v>
      </c>
      <c r="BL61" s="9">
        <v>159.93918634406444</v>
      </c>
      <c r="BM61" s="21">
        <v>164.24437766650763</v>
      </c>
      <c r="BN61" s="21">
        <v>159.31120366069877</v>
      </c>
      <c r="BO61" s="21">
        <v>165.05090276553474</v>
      </c>
      <c r="BP61" s="21">
        <v>165.7073254100946</v>
      </c>
      <c r="BQ61" s="21">
        <v>171.75924058590303</v>
      </c>
      <c r="BR61" s="21">
        <v>174.97351162676037</v>
      </c>
      <c r="BS61" s="21">
        <v>181.36425962831078</v>
      </c>
      <c r="BT61" s="21">
        <v>181.65236059041217</v>
      </c>
      <c r="BU61" s="21">
        <v>177.28961608481379</v>
      </c>
      <c r="BV61" s="21">
        <v>177.72441219078942</v>
      </c>
      <c r="BW61" s="21">
        <v>178.98423063910806</v>
      </c>
      <c r="BX61" s="21">
        <v>186.71940495498043</v>
      </c>
      <c r="BY61" s="21">
        <v>183.74114706152983</v>
      </c>
      <c r="BZ61" s="21">
        <v>187.74204273885974</v>
      </c>
      <c r="CA61" s="21">
        <v>191.17124762151076</v>
      </c>
      <c r="CB61" s="21">
        <v>187.82316304910199</v>
      </c>
      <c r="CC61" s="21">
        <v>191.26520889784814</v>
      </c>
      <c r="CD61" s="21">
        <v>193.94295694722001</v>
      </c>
      <c r="CE61" s="21">
        <v>190.82822569700568</v>
      </c>
      <c r="CF61" s="197">
        <v>188.5438152805506</v>
      </c>
      <c r="CG61" s="197">
        <v>191.22137810335082</v>
      </c>
      <c r="CH61" s="197">
        <v>194.15649333823379</v>
      </c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</row>
    <row r="62" spans="1:99" x14ac:dyDescent="0.2">
      <c r="A62" s="8" t="str">
        <f t="shared" si="1"/>
        <v>EWGu_QU_5</v>
      </c>
      <c r="B62" s="7" t="s">
        <v>248</v>
      </c>
      <c r="C62" s="7" t="s">
        <v>654</v>
      </c>
      <c r="D62" s="7">
        <v>5</v>
      </c>
      <c r="E62" s="23">
        <v>100</v>
      </c>
      <c r="F62" s="9">
        <v>100.81069704401591</v>
      </c>
      <c r="G62" s="9">
        <v>100.08444810895168</v>
      </c>
      <c r="H62" s="9">
        <v>97.34888083369087</v>
      </c>
      <c r="I62" s="9">
        <v>97.709821167246048</v>
      </c>
      <c r="J62" s="9">
        <v>98.653186044061755</v>
      </c>
      <c r="K62" s="9">
        <v>98.906240245644099</v>
      </c>
      <c r="L62" s="9">
        <v>98.979214388178406</v>
      </c>
      <c r="M62" s="9">
        <v>98.839524671777298</v>
      </c>
      <c r="N62" s="9">
        <v>98.51241972484452</v>
      </c>
      <c r="O62" s="9">
        <v>98.722688944813271</v>
      </c>
      <c r="P62" s="9">
        <v>99.322129103671216</v>
      </c>
      <c r="Q62" s="9">
        <v>101.88600606625488</v>
      </c>
      <c r="R62" s="9">
        <v>102.52936462475992</v>
      </c>
      <c r="S62" s="9">
        <v>104.26685873676618</v>
      </c>
      <c r="T62" s="9">
        <v>104.65197466700505</v>
      </c>
      <c r="U62" s="9">
        <v>107.33177730780375</v>
      </c>
      <c r="V62" s="9">
        <v>106.68247560599666</v>
      </c>
      <c r="W62" s="9">
        <v>107.45227516566929</v>
      </c>
      <c r="X62" s="9">
        <v>107.02682009014615</v>
      </c>
      <c r="Y62" s="9">
        <v>109.30349509526019</v>
      </c>
      <c r="Z62" s="9">
        <v>109.81099831285243</v>
      </c>
      <c r="AA62" s="9">
        <v>111.49692877000248</v>
      </c>
      <c r="AB62" s="9">
        <v>111.25376856867241</v>
      </c>
      <c r="AC62" s="9">
        <v>111.8646099234906</v>
      </c>
      <c r="AD62" s="9">
        <v>113.89699762042046</v>
      </c>
      <c r="AE62" s="9">
        <v>114.69712554232794</v>
      </c>
      <c r="AF62" s="9">
        <v>117.42215391265948</v>
      </c>
      <c r="AG62" s="9">
        <v>119.04562179751139</v>
      </c>
      <c r="AH62" s="9">
        <v>120.57803861019416</v>
      </c>
      <c r="AI62" s="9">
        <v>120.46887497868393</v>
      </c>
      <c r="AJ62" s="9">
        <v>122.3646836070468</v>
      </c>
      <c r="AK62" s="9">
        <v>126.26119607690794</v>
      </c>
      <c r="AL62" s="9">
        <v>129.64696771258727</v>
      </c>
      <c r="AM62" s="9">
        <v>133.45105778565264</v>
      </c>
      <c r="AN62" s="9">
        <v>134.59571472248101</v>
      </c>
      <c r="AO62" s="9">
        <v>139.63033140147471</v>
      </c>
      <c r="AP62" s="9">
        <v>136.98899428097789</v>
      </c>
      <c r="AQ62" s="9">
        <v>136.88517765091376</v>
      </c>
      <c r="AR62" s="9">
        <v>138.01427307606198</v>
      </c>
      <c r="AS62" s="9">
        <v>140.53966219160367</v>
      </c>
      <c r="AT62" s="9">
        <v>143.45466251116227</v>
      </c>
      <c r="AU62" s="9">
        <v>153.39250581215938</v>
      </c>
      <c r="AV62" s="9">
        <v>148.26523948885787</v>
      </c>
      <c r="AW62" s="9">
        <v>148.74695146017351</v>
      </c>
      <c r="AX62" s="9">
        <v>149.45938007428995</v>
      </c>
      <c r="AY62" s="9">
        <v>151.84964185478145</v>
      </c>
      <c r="AZ62" s="9">
        <v>151.87471419722152</v>
      </c>
      <c r="BA62" s="9">
        <v>155.14900634719069</v>
      </c>
      <c r="BB62" s="9">
        <v>156.89170423669083</v>
      </c>
      <c r="BC62" s="9">
        <v>158.28459916592993</v>
      </c>
      <c r="BD62" s="9">
        <v>161.9161053340174</v>
      </c>
      <c r="BE62" s="9">
        <v>171.44069472358044</v>
      </c>
      <c r="BF62" s="9">
        <v>175.10345698299514</v>
      </c>
      <c r="BG62" s="9">
        <v>174.88367117971876</v>
      </c>
      <c r="BH62" s="9">
        <v>179.4901434766314</v>
      </c>
      <c r="BI62" s="9">
        <v>185.69819371742869</v>
      </c>
      <c r="BJ62" s="9">
        <v>183.01863445083194</v>
      </c>
      <c r="BK62" s="9">
        <v>182.59384797985797</v>
      </c>
      <c r="BL62" s="9">
        <v>180.2860230725272</v>
      </c>
      <c r="BM62" s="21">
        <v>183.26465908925104</v>
      </c>
      <c r="BN62" s="21">
        <v>178.20612330362115</v>
      </c>
      <c r="BO62" s="21">
        <v>182.51614656353945</v>
      </c>
      <c r="BP62" s="21">
        <v>182.82277152061738</v>
      </c>
      <c r="BQ62" s="21">
        <v>192.24400958107157</v>
      </c>
      <c r="BR62" s="21">
        <v>194.56570631753783</v>
      </c>
      <c r="BS62" s="21">
        <v>201.1914477847275</v>
      </c>
      <c r="BT62" s="21">
        <v>200.82812850032136</v>
      </c>
      <c r="BU62" s="21">
        <v>195.98038092876934</v>
      </c>
      <c r="BV62" s="21">
        <v>197.52579950088219</v>
      </c>
      <c r="BW62" s="21">
        <v>201.35158801812852</v>
      </c>
      <c r="BX62" s="21">
        <v>209.21299173754889</v>
      </c>
      <c r="BY62" s="21">
        <v>212.50338823981249</v>
      </c>
      <c r="BZ62" s="21">
        <v>215.57703309690854</v>
      </c>
      <c r="CA62" s="21">
        <v>218.25510364664379</v>
      </c>
      <c r="CB62" s="21">
        <v>215.12162622183695</v>
      </c>
      <c r="CC62" s="21">
        <v>219.14866972760311</v>
      </c>
      <c r="CD62" s="21">
        <v>223.59712867040011</v>
      </c>
      <c r="CE62" s="21">
        <v>222.66094127659599</v>
      </c>
      <c r="CF62" s="197">
        <v>225.70821686631027</v>
      </c>
      <c r="CG62" s="197">
        <v>225.65038283033948</v>
      </c>
      <c r="CH62" s="197">
        <v>230.41138724139935</v>
      </c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</row>
    <row r="63" spans="1:99" x14ac:dyDescent="0.2">
      <c r="A63" s="8" t="str">
        <f t="shared" si="1"/>
        <v>EWGu_QU_6</v>
      </c>
      <c r="B63" s="7" t="s">
        <v>248</v>
      </c>
      <c r="C63" s="7" t="s">
        <v>654</v>
      </c>
      <c r="D63" s="7">
        <v>6</v>
      </c>
      <c r="E63" s="23">
        <v>100</v>
      </c>
      <c r="F63" s="9">
        <v>101.43303191743263</v>
      </c>
      <c r="G63" s="9">
        <v>101.33487507348468</v>
      </c>
      <c r="H63" s="9">
        <v>98.195309498363287</v>
      </c>
      <c r="I63" s="9">
        <v>98.959111024732493</v>
      </c>
      <c r="J63" s="9">
        <v>99.053346100491353</v>
      </c>
      <c r="K63" s="9">
        <v>98.866872674177714</v>
      </c>
      <c r="L63" s="9">
        <v>100.01169098043398</v>
      </c>
      <c r="M63" s="9">
        <v>99.21226312009513</v>
      </c>
      <c r="N63" s="9">
        <v>99.954009135830532</v>
      </c>
      <c r="O63" s="9">
        <v>98.843132724111911</v>
      </c>
      <c r="P63" s="9">
        <v>99.530359776097555</v>
      </c>
      <c r="Q63" s="9">
        <v>102.95219494012207</v>
      </c>
      <c r="R63" s="9">
        <v>102.90619621016828</v>
      </c>
      <c r="S63" s="9">
        <v>104.43479584949604</v>
      </c>
      <c r="T63" s="9">
        <v>103.02572371811691</v>
      </c>
      <c r="U63" s="9">
        <v>104.84913284584421</v>
      </c>
      <c r="V63" s="9">
        <v>104.11660499049889</v>
      </c>
      <c r="W63" s="9">
        <v>104.98333855683985</v>
      </c>
      <c r="X63" s="9">
        <v>104.97544278974883</v>
      </c>
      <c r="Y63" s="9">
        <v>107.53567086073306</v>
      </c>
      <c r="Z63" s="9">
        <v>107.93411218859661</v>
      </c>
      <c r="AA63" s="9">
        <v>108.52122604570991</v>
      </c>
      <c r="AB63" s="9">
        <v>109.3425277101904</v>
      </c>
      <c r="AC63" s="9">
        <v>110.56993772178872</v>
      </c>
      <c r="AD63" s="9">
        <v>111.25141141761526</v>
      </c>
      <c r="AE63" s="9">
        <v>113.2391956870263</v>
      </c>
      <c r="AF63" s="9">
        <v>114.56270851958308</v>
      </c>
      <c r="AG63" s="9">
        <v>114.07184172981539</v>
      </c>
      <c r="AH63" s="9">
        <v>115.71686476888542</v>
      </c>
      <c r="AI63" s="9">
        <v>113.47279087210221</v>
      </c>
      <c r="AJ63" s="9">
        <v>116.32040504167608</v>
      </c>
      <c r="AK63" s="9">
        <v>120.59051529668155</v>
      </c>
      <c r="AL63" s="9">
        <v>123.93996945460898</v>
      </c>
      <c r="AM63" s="9">
        <v>126.71617918263804</v>
      </c>
      <c r="AN63" s="9">
        <v>128.66262826478845</v>
      </c>
      <c r="AO63" s="9">
        <v>130.05974578517177</v>
      </c>
      <c r="AP63" s="9">
        <v>128.55675169790322</v>
      </c>
      <c r="AQ63" s="9">
        <v>126.89223840840785</v>
      </c>
      <c r="AR63" s="9">
        <v>129.69429791273953</v>
      </c>
      <c r="AS63" s="9">
        <v>129.62132106865261</v>
      </c>
      <c r="AT63" s="9">
        <v>130.00046073553244</v>
      </c>
      <c r="AU63" s="9">
        <v>136.2332535916353</v>
      </c>
      <c r="AV63" s="9">
        <v>133.1256450913132</v>
      </c>
      <c r="AW63" s="9">
        <v>134.22717606884211</v>
      </c>
      <c r="AX63" s="9">
        <v>135.57857148189538</v>
      </c>
      <c r="AY63" s="9">
        <v>134.57850926152153</v>
      </c>
      <c r="AZ63" s="9">
        <v>134.552428579522</v>
      </c>
      <c r="BA63" s="9">
        <v>140.02279592744006</v>
      </c>
      <c r="BB63" s="9">
        <v>141.22705555105378</v>
      </c>
      <c r="BC63" s="9">
        <v>140.77918406386024</v>
      </c>
      <c r="BD63" s="9">
        <v>143.35527417361018</v>
      </c>
      <c r="BE63" s="9">
        <v>154.76336922169759</v>
      </c>
      <c r="BF63" s="9">
        <v>157.33667436488466</v>
      </c>
      <c r="BG63" s="9">
        <v>155.63309584382148</v>
      </c>
      <c r="BH63" s="9">
        <v>161.93596037653609</v>
      </c>
      <c r="BI63" s="9">
        <v>167.92204217674399</v>
      </c>
      <c r="BJ63" s="9">
        <v>169.44386069541039</v>
      </c>
      <c r="BK63" s="9">
        <v>169.86265880945177</v>
      </c>
      <c r="BL63" s="9">
        <v>167.68114397472368</v>
      </c>
      <c r="BM63" s="21">
        <v>170.60710489703891</v>
      </c>
      <c r="BN63" s="21">
        <v>168.01032878209975</v>
      </c>
      <c r="BO63" s="21">
        <v>174.21741125547126</v>
      </c>
      <c r="BP63" s="21">
        <v>175.16288797661716</v>
      </c>
      <c r="BQ63" s="21">
        <v>181.81520500119422</v>
      </c>
      <c r="BR63" s="21">
        <v>184.31594492168583</v>
      </c>
      <c r="BS63" s="21">
        <v>188.03620597466667</v>
      </c>
      <c r="BT63" s="21">
        <v>186.61724864215111</v>
      </c>
      <c r="BU63" s="21">
        <v>183.01605202343657</v>
      </c>
      <c r="BV63" s="21">
        <v>182.9548761410322</v>
      </c>
      <c r="BW63" s="21">
        <v>184.45246887476469</v>
      </c>
      <c r="BX63" s="21">
        <v>191.28677686994308</v>
      </c>
      <c r="BY63" s="21">
        <v>188.31619170015173</v>
      </c>
      <c r="BZ63" s="21">
        <v>189.73483278853143</v>
      </c>
      <c r="CA63" s="21">
        <v>194.37617992654813</v>
      </c>
      <c r="CB63" s="21">
        <v>189.50477692809238</v>
      </c>
      <c r="CC63" s="21">
        <v>194.27574100011594</v>
      </c>
      <c r="CD63" s="21">
        <v>198.34936663079452</v>
      </c>
      <c r="CE63" s="21">
        <v>199.31923753345191</v>
      </c>
      <c r="CF63" s="197">
        <v>197.2150821091584</v>
      </c>
      <c r="CG63" s="197">
        <v>200.14102068244375</v>
      </c>
      <c r="CH63" s="197">
        <v>203.91687112615995</v>
      </c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</row>
    <row r="64" spans="1:99" x14ac:dyDescent="0.2">
      <c r="A64" s="8" t="str">
        <f t="shared" si="1"/>
        <v>EWGu_QU_7</v>
      </c>
      <c r="B64" s="7" t="s">
        <v>248</v>
      </c>
      <c r="C64" s="7" t="s">
        <v>654</v>
      </c>
      <c r="D64" s="7">
        <v>7</v>
      </c>
      <c r="E64" s="23">
        <v>100</v>
      </c>
      <c r="F64" s="9">
        <v>100.47854431665914</v>
      </c>
      <c r="G64" s="9">
        <v>99.935550011353158</v>
      </c>
      <c r="H64" s="9">
        <v>97.096043533867842</v>
      </c>
      <c r="I64" s="9">
        <v>98.356375836723515</v>
      </c>
      <c r="J64" s="9">
        <v>98.840568374652321</v>
      </c>
      <c r="K64" s="9">
        <v>99.059422253227766</v>
      </c>
      <c r="L64" s="9">
        <v>99.689430322558962</v>
      </c>
      <c r="M64" s="9">
        <v>99.413637829494988</v>
      </c>
      <c r="N64" s="9">
        <v>100.13756464580253</v>
      </c>
      <c r="O64" s="9">
        <v>99.382221040956935</v>
      </c>
      <c r="P64" s="9">
        <v>99.18919781792215</v>
      </c>
      <c r="Q64" s="9">
        <v>101.48627143622573</v>
      </c>
      <c r="R64" s="9">
        <v>101.51568575280491</v>
      </c>
      <c r="S64" s="9">
        <v>103.31138770720165</v>
      </c>
      <c r="T64" s="9">
        <v>105.00841768251867</v>
      </c>
      <c r="U64" s="9">
        <v>107.85693595607727</v>
      </c>
      <c r="V64" s="9">
        <v>108.78493927071689</v>
      </c>
      <c r="W64" s="9">
        <v>110.36927714109621</v>
      </c>
      <c r="X64" s="9">
        <v>109.87613163387515</v>
      </c>
      <c r="Y64" s="9">
        <v>111.27079599497185</v>
      </c>
      <c r="Z64" s="9">
        <v>112.24401477632813</v>
      </c>
      <c r="AA64" s="9">
        <v>114.56157033051835</v>
      </c>
      <c r="AB64" s="9">
        <v>114.6361501438693</v>
      </c>
      <c r="AC64" s="9">
        <v>118.04015268562851</v>
      </c>
      <c r="AD64" s="9">
        <v>118.06609792340257</v>
      </c>
      <c r="AE64" s="9">
        <v>120.44990250558271</v>
      </c>
      <c r="AF64" s="9">
        <v>125.74042217375198</v>
      </c>
      <c r="AG64" s="9">
        <v>126.00337314755747</v>
      </c>
      <c r="AH64" s="9">
        <v>128.45365055719725</v>
      </c>
      <c r="AI64" s="9">
        <v>127.69813116350248</v>
      </c>
      <c r="AJ64" s="9">
        <v>129.47851477881457</v>
      </c>
      <c r="AK64" s="9">
        <v>130.91460251302672</v>
      </c>
      <c r="AL64" s="9">
        <v>134.85374089819055</v>
      </c>
      <c r="AM64" s="9">
        <v>137.10180767780824</v>
      </c>
      <c r="AN64" s="9">
        <v>135.39022014765547</v>
      </c>
      <c r="AO64" s="9">
        <v>136.43987150854673</v>
      </c>
      <c r="AP64" s="9">
        <v>136.29047266469559</v>
      </c>
      <c r="AQ64" s="9">
        <v>137.66437460632727</v>
      </c>
      <c r="AR64" s="9">
        <v>140.12511293164528</v>
      </c>
      <c r="AS64" s="9">
        <v>146.15027025954936</v>
      </c>
      <c r="AT64" s="9">
        <v>143.71234156879331</v>
      </c>
      <c r="AU64" s="9">
        <v>156.46029575779374</v>
      </c>
      <c r="AV64" s="9">
        <v>152.21951763653541</v>
      </c>
      <c r="AW64" s="9">
        <v>152.37310830559602</v>
      </c>
      <c r="AX64" s="9">
        <v>154.87219545262568</v>
      </c>
      <c r="AY64" s="9">
        <v>155.10245273194874</v>
      </c>
      <c r="AZ64" s="9">
        <v>153.51154490365889</v>
      </c>
      <c r="BA64" s="9">
        <v>158.80686283748167</v>
      </c>
      <c r="BB64" s="9">
        <v>160.82805667879444</v>
      </c>
      <c r="BC64" s="9">
        <v>161.42726414278707</v>
      </c>
      <c r="BD64" s="9">
        <v>164.18475170082758</v>
      </c>
      <c r="BE64" s="9">
        <v>176.70106168064524</v>
      </c>
      <c r="BF64" s="9">
        <v>181.32264151225314</v>
      </c>
      <c r="BG64" s="9">
        <v>181.7819730253355</v>
      </c>
      <c r="BH64" s="9">
        <v>185.54003357735732</v>
      </c>
      <c r="BI64" s="9">
        <v>188.02105269184855</v>
      </c>
      <c r="BJ64" s="9">
        <v>189.0567005755882</v>
      </c>
      <c r="BK64" s="9">
        <v>188.74649588601866</v>
      </c>
      <c r="BL64" s="9">
        <v>183.93860086073508</v>
      </c>
      <c r="BM64" s="21">
        <v>184.84084281582233</v>
      </c>
      <c r="BN64" s="21">
        <v>180.7537808932648</v>
      </c>
      <c r="BO64" s="21">
        <v>188.80577272284867</v>
      </c>
      <c r="BP64" s="21">
        <v>190.18528300327375</v>
      </c>
      <c r="BQ64" s="21">
        <v>197.46499176182218</v>
      </c>
      <c r="BR64" s="21">
        <v>197.38643130601932</v>
      </c>
      <c r="BS64" s="21">
        <v>203.33185584789422</v>
      </c>
      <c r="BT64" s="21">
        <v>200.08362413987766</v>
      </c>
      <c r="BU64" s="21">
        <v>191.47740377809376</v>
      </c>
      <c r="BV64" s="21">
        <v>191.73238383013859</v>
      </c>
      <c r="BW64" s="21">
        <v>190.37470742961992</v>
      </c>
      <c r="BX64" s="21">
        <v>197.56879714788204</v>
      </c>
      <c r="BY64" s="21">
        <v>195.43579391599201</v>
      </c>
      <c r="BZ64" s="21">
        <v>194.13203180784393</v>
      </c>
      <c r="CA64" s="21">
        <v>200.29417179615754</v>
      </c>
      <c r="CB64" s="21">
        <v>197.1930631327875</v>
      </c>
      <c r="CC64" s="21">
        <v>195.757366688725</v>
      </c>
      <c r="CD64" s="21">
        <v>200.40709551116103</v>
      </c>
      <c r="CE64" s="21">
        <v>202.03446124640649</v>
      </c>
      <c r="CF64" s="197">
        <v>199.52818380544224</v>
      </c>
      <c r="CG64" s="197">
        <v>199.90145168429842</v>
      </c>
      <c r="CH64" s="197">
        <v>202.68556729792166</v>
      </c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</row>
    <row r="65" spans="1:99" x14ac:dyDescent="0.2">
      <c r="A65" s="8" t="str">
        <f t="shared" si="1"/>
        <v>EWGu_QU_8</v>
      </c>
      <c r="B65" s="7" t="s">
        <v>248</v>
      </c>
      <c r="C65" s="7" t="s">
        <v>654</v>
      </c>
      <c r="D65" s="7">
        <v>8</v>
      </c>
      <c r="E65" s="23">
        <v>100</v>
      </c>
      <c r="F65" s="9">
        <v>99.846045783276296</v>
      </c>
      <c r="G65" s="9">
        <v>99.407835069810062</v>
      </c>
      <c r="H65" s="9">
        <v>96.627563536600718</v>
      </c>
      <c r="I65" s="9">
        <v>98.189104920113607</v>
      </c>
      <c r="J65" s="9">
        <v>100.02662214340528</v>
      </c>
      <c r="K65" s="9">
        <v>103.11229311055456</v>
      </c>
      <c r="L65" s="9">
        <v>102.60351780374202</v>
      </c>
      <c r="M65" s="9">
        <v>102.28153389275521</v>
      </c>
      <c r="N65" s="9">
        <v>105.45275120443168</v>
      </c>
      <c r="O65" s="9">
        <v>102.24380573937471</v>
      </c>
      <c r="P65" s="9">
        <v>101.19926591376873</v>
      </c>
      <c r="Q65" s="9">
        <v>109.3631806750905</v>
      </c>
      <c r="R65" s="9">
        <v>107.98340514384648</v>
      </c>
      <c r="S65" s="9">
        <v>105.80036937286212</v>
      </c>
      <c r="T65" s="9">
        <v>108.16324953648868</v>
      </c>
      <c r="U65" s="9">
        <v>114.62383878569598</v>
      </c>
      <c r="V65" s="9">
        <v>113.11538379842787</v>
      </c>
      <c r="W65" s="9">
        <v>114.12213587405147</v>
      </c>
      <c r="X65" s="9">
        <v>118.65669976243001</v>
      </c>
      <c r="Y65" s="9">
        <v>116.87437800168132</v>
      </c>
      <c r="Z65" s="9">
        <v>119.64698806619951</v>
      </c>
      <c r="AA65" s="9">
        <v>119.61370952300796</v>
      </c>
      <c r="AB65" s="9">
        <v>123.878793763104</v>
      </c>
      <c r="AC65" s="9">
        <v>122.34553752910806</v>
      </c>
      <c r="AD65" s="9">
        <v>125.97787049663283</v>
      </c>
      <c r="AE65" s="9">
        <v>123.17613484873999</v>
      </c>
      <c r="AF65" s="9">
        <v>132.68286397297507</v>
      </c>
      <c r="AG65" s="9">
        <v>134.34475228156629</v>
      </c>
      <c r="AH65" s="9">
        <v>139.14673700685671</v>
      </c>
      <c r="AI65" s="9">
        <v>131.90772243306054</v>
      </c>
      <c r="AJ65" s="9">
        <v>138.86291458494978</v>
      </c>
      <c r="AK65" s="9">
        <v>141.93312503944088</v>
      </c>
      <c r="AL65" s="9">
        <v>145.00650293159168</v>
      </c>
      <c r="AM65" s="9">
        <v>146.79370866528808</v>
      </c>
      <c r="AN65" s="9">
        <v>149.01240981142703</v>
      </c>
      <c r="AO65" s="9">
        <v>149.37456678499697</v>
      </c>
      <c r="AP65" s="9">
        <v>152.94347126580402</v>
      </c>
      <c r="AQ65" s="9">
        <v>152.05862103344933</v>
      </c>
      <c r="AR65" s="9">
        <v>154.7694856986852</v>
      </c>
      <c r="AS65" s="9">
        <v>159.18023180839396</v>
      </c>
      <c r="AT65" s="9">
        <v>161.71820010150086</v>
      </c>
      <c r="AU65" s="9">
        <v>175.13671150186408</v>
      </c>
      <c r="AV65" s="9">
        <v>164.98530589694928</v>
      </c>
      <c r="AW65" s="9">
        <v>170.05843001401325</v>
      </c>
      <c r="AX65" s="9">
        <v>168.85917809110882</v>
      </c>
      <c r="AY65" s="9">
        <v>174.79161068943242</v>
      </c>
      <c r="AZ65" s="9">
        <v>174.35406549118474</v>
      </c>
      <c r="BA65" s="9">
        <v>177.09747041215496</v>
      </c>
      <c r="BB65" s="9">
        <v>178.09009934821214</v>
      </c>
      <c r="BC65" s="9">
        <v>180.85948726898394</v>
      </c>
      <c r="BD65" s="9">
        <v>179.61983080499124</v>
      </c>
      <c r="BE65" s="9">
        <v>196.0325330809772</v>
      </c>
      <c r="BF65" s="9">
        <v>200.13650959873738</v>
      </c>
      <c r="BG65" s="9">
        <v>196.94876104437128</v>
      </c>
      <c r="BH65" s="9">
        <v>204.38306367121282</v>
      </c>
      <c r="BI65" s="9">
        <v>211.12444625970733</v>
      </c>
      <c r="BJ65" s="9">
        <v>208.53075815327128</v>
      </c>
      <c r="BK65" s="9">
        <v>209.7313348941527</v>
      </c>
      <c r="BL65" s="9">
        <v>208.44984299834869</v>
      </c>
      <c r="BM65" s="21">
        <v>203.85687128360181</v>
      </c>
      <c r="BN65" s="21">
        <v>199.1957663252397</v>
      </c>
      <c r="BO65" s="21">
        <v>202.50374467195357</v>
      </c>
      <c r="BP65" s="21">
        <v>207.42135836377508</v>
      </c>
      <c r="BQ65" s="21">
        <v>220.20501065414484</v>
      </c>
      <c r="BR65" s="21">
        <v>219.21169716667723</v>
      </c>
      <c r="BS65" s="21">
        <v>224.92268328407334</v>
      </c>
      <c r="BT65" s="21">
        <v>224.64643063284561</v>
      </c>
      <c r="BU65" s="21">
        <v>214.03788457617665</v>
      </c>
      <c r="BV65" s="21">
        <v>206.91508358572429</v>
      </c>
      <c r="BW65" s="21">
        <v>211.85930952611764</v>
      </c>
      <c r="BX65" s="21">
        <v>219.58504268347485</v>
      </c>
      <c r="BY65" s="21">
        <v>217.4827570426034</v>
      </c>
      <c r="BZ65" s="21">
        <v>209.99961735272592</v>
      </c>
      <c r="CA65" s="21">
        <v>217.5745377711153</v>
      </c>
      <c r="CB65" s="21">
        <v>217.28174022859986</v>
      </c>
      <c r="CC65" s="21">
        <v>218.57529714895222</v>
      </c>
      <c r="CD65" s="21">
        <v>217.08229102701159</v>
      </c>
      <c r="CE65" s="21">
        <v>225.68200820399485</v>
      </c>
      <c r="CF65" s="197">
        <v>217.5956320686511</v>
      </c>
      <c r="CG65" s="197">
        <v>216.06037102119217</v>
      </c>
      <c r="CH65" s="197">
        <v>208.46992562865913</v>
      </c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</row>
    <row r="66" spans="1:99" x14ac:dyDescent="0.2">
      <c r="A66" s="8" t="str">
        <f t="shared" ref="A66:A81" si="2">CONCATENATE(B66,"_",C66,"_",D66)</f>
        <v>EIG_QU_1</v>
      </c>
      <c r="B66" s="7" t="s">
        <v>3661</v>
      </c>
      <c r="C66" s="7" t="s">
        <v>654</v>
      </c>
      <c r="D66" s="7">
        <v>1</v>
      </c>
      <c r="E66" s="23">
        <v>100</v>
      </c>
      <c r="F66" s="9">
        <v>102.4341837565832</v>
      </c>
      <c r="G66" s="9">
        <v>105.9884044085545</v>
      </c>
      <c r="H66" s="9">
        <v>105.56858020068323</v>
      </c>
      <c r="I66" s="9">
        <v>106.83301191259318</v>
      </c>
      <c r="J66" s="9">
        <v>108.71785947571399</v>
      </c>
      <c r="K66" s="9">
        <v>110.23514505348872</v>
      </c>
      <c r="L66" s="9">
        <v>112.20535810707726</v>
      </c>
      <c r="M66" s="9">
        <v>109.93850351608758</v>
      </c>
      <c r="N66" s="9">
        <v>109.63742140975023</v>
      </c>
      <c r="O66" s="9">
        <v>110.09734094573076</v>
      </c>
      <c r="P66" s="9">
        <v>111.52887132332603</v>
      </c>
      <c r="Q66" s="9">
        <v>114.30028791144299</v>
      </c>
      <c r="R66" s="9">
        <v>112.36549133302709</v>
      </c>
      <c r="S66" s="9">
        <v>112.88914932827375</v>
      </c>
      <c r="T66" s="9">
        <v>114.27794620482337</v>
      </c>
      <c r="U66" s="9">
        <v>114.22812182624587</v>
      </c>
      <c r="V66" s="9">
        <v>115.23165192740646</v>
      </c>
      <c r="W66" s="9">
        <v>121.12194934060992</v>
      </c>
      <c r="X66" s="9">
        <v>123.81020423083162</v>
      </c>
      <c r="Y66" s="9">
        <v>130.35555609015196</v>
      </c>
      <c r="Z66" s="9">
        <v>133.6942019455538</v>
      </c>
      <c r="AA66" s="9">
        <v>139.56740486242694</v>
      </c>
      <c r="AB66" s="9">
        <v>141.92043913820959</v>
      </c>
      <c r="AC66" s="9">
        <v>144.63231678972011</v>
      </c>
      <c r="AD66" s="9">
        <v>147.34970499296699</v>
      </c>
      <c r="AE66" s="9">
        <v>152.34038319208585</v>
      </c>
      <c r="AF66" s="9">
        <v>155.48883364178877</v>
      </c>
      <c r="AG66" s="9">
        <v>159.50589117126566</v>
      </c>
      <c r="AH66" s="9">
        <v>163.92160444057302</v>
      </c>
      <c r="AI66" s="9">
        <v>164.22250353400602</v>
      </c>
      <c r="AJ66" s="9">
        <v>166.43993997557473</v>
      </c>
      <c r="AK66" s="9">
        <v>170.21968819288136</v>
      </c>
      <c r="AL66" s="9">
        <v>175.10906544813969</v>
      </c>
      <c r="AM66" s="9">
        <v>179.37515910099683</v>
      </c>
      <c r="AN66" s="9">
        <v>184.1305884792921</v>
      </c>
      <c r="AO66" s="9">
        <v>182.21900035710553</v>
      </c>
      <c r="AP66" s="9">
        <v>182.96759190100994</v>
      </c>
      <c r="AQ66" s="9">
        <v>181.46029388946289</v>
      </c>
      <c r="AR66" s="9">
        <v>183.83883236548925</v>
      </c>
      <c r="AS66" s="9">
        <v>194.39725229472259</v>
      </c>
      <c r="AT66" s="9">
        <v>200.74168017185414</v>
      </c>
      <c r="AU66" s="9">
        <v>206.48995342028758</v>
      </c>
      <c r="AV66" s="9">
        <v>206.87489943211901</v>
      </c>
      <c r="AW66" s="9">
        <v>212.02590957735589</v>
      </c>
      <c r="AX66" s="9">
        <v>216.16268804860078</v>
      </c>
      <c r="AY66" s="9">
        <v>221.04988344054851</v>
      </c>
      <c r="AZ66" s="9">
        <v>223.76642212013724</v>
      </c>
      <c r="BA66" s="9">
        <v>225.23259809854773</v>
      </c>
      <c r="BB66" s="9">
        <v>230.91833630812738</v>
      </c>
      <c r="BC66" s="9">
        <v>237.66908767563172</v>
      </c>
      <c r="BD66" s="9">
        <v>233.07764135953687</v>
      </c>
      <c r="BE66" s="9">
        <v>247.68065776986967</v>
      </c>
      <c r="BF66" s="9">
        <v>248.54951420809525</v>
      </c>
      <c r="BG66" s="9">
        <v>249.52675018599635</v>
      </c>
      <c r="BH66" s="9">
        <v>248.053025112028</v>
      </c>
      <c r="BI66" s="9">
        <v>250.85507891295401</v>
      </c>
      <c r="BJ66" s="9">
        <v>247.2093348097128</v>
      </c>
      <c r="BK66" s="9">
        <v>243.09077022868726</v>
      </c>
      <c r="BL66" s="9">
        <v>247.73282274819493</v>
      </c>
      <c r="BM66" s="21">
        <v>241.73653767328176</v>
      </c>
      <c r="BN66" s="21">
        <v>240.89587105160399</v>
      </c>
      <c r="BO66" s="21">
        <v>242.97675077791018</v>
      </c>
      <c r="BP66" s="21">
        <v>241.58111638231497</v>
      </c>
      <c r="BQ66" s="21">
        <v>243.7065248634695</v>
      </c>
      <c r="BR66" s="21">
        <v>240.35049266485876</v>
      </c>
      <c r="BS66" s="21">
        <v>233.50511688758249</v>
      </c>
      <c r="BT66" s="21">
        <v>230.99772535740598</v>
      </c>
      <c r="BU66" s="21">
        <v>223.15338434723085</v>
      </c>
      <c r="BV66" s="21">
        <v>226.26491763328085</v>
      </c>
      <c r="BW66" s="21">
        <v>231.78958782752409</v>
      </c>
      <c r="BX66" s="21">
        <v>230.17969551888024</v>
      </c>
      <c r="BY66" s="21">
        <v>230.93329830970242</v>
      </c>
      <c r="BZ66" s="21">
        <v>225.18628588293072</v>
      </c>
      <c r="CA66" s="21">
        <v>229.52539648414793</v>
      </c>
      <c r="CB66" s="21">
        <v>233.93123077136352</v>
      </c>
      <c r="CC66" s="21">
        <v>238.18192872428799</v>
      </c>
      <c r="CD66" s="21">
        <v>241.95932361355042</v>
      </c>
      <c r="CE66" s="21">
        <v>240.05416103594851</v>
      </c>
      <c r="CF66" s="197">
        <v>245.56869917834857</v>
      </c>
      <c r="CG66" s="197">
        <v>252.21665183147718</v>
      </c>
      <c r="CH66" s="197">
        <v>252.17400451491119</v>
      </c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</row>
    <row r="67" spans="1:99" x14ac:dyDescent="0.2">
      <c r="A67" s="8" t="str">
        <f t="shared" si="2"/>
        <v>EIG_QU_2</v>
      </c>
      <c r="B67" s="7" t="s">
        <v>3661</v>
      </c>
      <c r="C67" s="7" t="s">
        <v>654</v>
      </c>
      <c r="D67" s="7">
        <v>2</v>
      </c>
      <c r="E67" s="23">
        <v>100</v>
      </c>
      <c r="F67" s="9">
        <v>101.21176801881127</v>
      </c>
      <c r="G67" s="9">
        <v>103.72490590665842</v>
      </c>
      <c r="H67" s="9">
        <v>104.62067755743834</v>
      </c>
      <c r="I67" s="9">
        <v>105.93521233552742</v>
      </c>
      <c r="J67" s="9">
        <v>105.5257520092111</v>
      </c>
      <c r="K67" s="9">
        <v>106.46615984457391</v>
      </c>
      <c r="L67" s="9">
        <v>106.34298917279814</v>
      </c>
      <c r="M67" s="9">
        <v>103.69048239254151</v>
      </c>
      <c r="N67" s="9">
        <v>101.61707754396004</v>
      </c>
      <c r="O67" s="9">
        <v>102.15769104815948</v>
      </c>
      <c r="P67" s="9">
        <v>102.0150208227149</v>
      </c>
      <c r="Q67" s="9">
        <v>103.53328652275491</v>
      </c>
      <c r="R67" s="9">
        <v>104.35936282062424</v>
      </c>
      <c r="S67" s="9">
        <v>104.89455499294908</v>
      </c>
      <c r="T67" s="9">
        <v>102.34518731814579</v>
      </c>
      <c r="U67" s="9">
        <v>104.54016495852704</v>
      </c>
      <c r="V67" s="9">
        <v>106.16234693149768</v>
      </c>
      <c r="W67" s="9">
        <v>108.47527565223383</v>
      </c>
      <c r="X67" s="9">
        <v>111.36077662932638</v>
      </c>
      <c r="Y67" s="9">
        <v>113.95044741590283</v>
      </c>
      <c r="Z67" s="9">
        <v>118.24143010836328</v>
      </c>
      <c r="AA67" s="9">
        <v>121.37678349849101</v>
      </c>
      <c r="AB67" s="9">
        <v>123.555338443504</v>
      </c>
      <c r="AC67" s="9">
        <v>126.56116783060301</v>
      </c>
      <c r="AD67" s="9">
        <v>127.43013882836574</v>
      </c>
      <c r="AE67" s="9">
        <v>129.18133497434522</v>
      </c>
      <c r="AF67" s="9">
        <v>133.43589669852418</v>
      </c>
      <c r="AG67" s="9">
        <v>132.94290441363029</v>
      </c>
      <c r="AH67" s="9">
        <v>131.53199703595345</v>
      </c>
      <c r="AI67" s="9">
        <v>129.96347822640146</v>
      </c>
      <c r="AJ67" s="9">
        <v>130.16576844173272</v>
      </c>
      <c r="AK67" s="9">
        <v>132.36084263138707</v>
      </c>
      <c r="AL67" s="9">
        <v>134.38199766224781</v>
      </c>
      <c r="AM67" s="9">
        <v>135.19112617703894</v>
      </c>
      <c r="AN67" s="9">
        <v>135.60286618250564</v>
      </c>
      <c r="AO67" s="9">
        <v>136.36354387860646</v>
      </c>
      <c r="AP67" s="9">
        <v>134.27425963675446</v>
      </c>
      <c r="AQ67" s="9">
        <v>131.98435385585077</v>
      </c>
      <c r="AR67" s="9">
        <v>130.22508710407564</v>
      </c>
      <c r="AS67" s="9">
        <v>135.60961747517223</v>
      </c>
      <c r="AT67" s="9">
        <v>140.03040419174584</v>
      </c>
      <c r="AU67" s="9">
        <v>145.25809013208061</v>
      </c>
      <c r="AV67" s="9">
        <v>140.85078905697327</v>
      </c>
      <c r="AW67" s="9">
        <v>147.76722975710138</v>
      </c>
      <c r="AX67" s="9">
        <v>146.9706563540156</v>
      </c>
      <c r="AY67" s="9">
        <v>148.63835704095649</v>
      </c>
      <c r="AZ67" s="9">
        <v>149.96596380843027</v>
      </c>
      <c r="BA67" s="9">
        <v>153.79298915550837</v>
      </c>
      <c r="BB67" s="9">
        <v>155.38397787881445</v>
      </c>
      <c r="BC67" s="9">
        <v>157.39924338906286</v>
      </c>
      <c r="BD67" s="9">
        <v>155.54069392931379</v>
      </c>
      <c r="BE67" s="9">
        <v>162.80531824138166</v>
      </c>
      <c r="BF67" s="9">
        <v>163.94610028351434</v>
      </c>
      <c r="BG67" s="9">
        <v>165.92222060150226</v>
      </c>
      <c r="BH67" s="9">
        <v>169.5826069270816</v>
      </c>
      <c r="BI67" s="9">
        <v>168.93140598053981</v>
      </c>
      <c r="BJ67" s="9">
        <v>173.42914747779633</v>
      </c>
      <c r="BK67" s="9">
        <v>170.04978717569111</v>
      </c>
      <c r="BL67" s="9">
        <v>173.19199714378519</v>
      </c>
      <c r="BM67" s="21">
        <v>174.67341822670639</v>
      </c>
      <c r="BN67" s="21">
        <v>173.06806232670536</v>
      </c>
      <c r="BO67" s="21">
        <v>173.13978679172462</v>
      </c>
      <c r="BP67" s="21">
        <v>174.94913013669472</v>
      </c>
      <c r="BQ67" s="21">
        <v>175.1396861320593</v>
      </c>
      <c r="BR67" s="21">
        <v>171.8957833720134</v>
      </c>
      <c r="BS67" s="21">
        <v>167.27802952126359</v>
      </c>
      <c r="BT67" s="21">
        <v>168.2622281640603</v>
      </c>
      <c r="BU67" s="21">
        <v>163.32646728830846</v>
      </c>
      <c r="BV67" s="21">
        <v>166.70728084474038</v>
      </c>
      <c r="BW67" s="21">
        <v>168.11885500772337</v>
      </c>
      <c r="BX67" s="21">
        <v>164.09976270725519</v>
      </c>
      <c r="BY67" s="21">
        <v>163.15229011822606</v>
      </c>
      <c r="BZ67" s="21">
        <v>157.38995824963226</v>
      </c>
      <c r="CA67" s="21">
        <v>162.42795490570953</v>
      </c>
      <c r="CB67" s="21">
        <v>166.21962815521835</v>
      </c>
      <c r="CC67" s="21">
        <v>170.06388477831362</v>
      </c>
      <c r="CD67" s="21">
        <v>171.4579162918935</v>
      </c>
      <c r="CE67" s="21">
        <v>169.57535867436064</v>
      </c>
      <c r="CF67" s="197">
        <v>169.24701532020103</v>
      </c>
      <c r="CG67" s="197">
        <v>174.87216956701789</v>
      </c>
      <c r="CH67" s="197">
        <v>173.73804441508992</v>
      </c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</row>
    <row r="68" spans="1:99" x14ac:dyDescent="0.2">
      <c r="A68" s="8" t="str">
        <f t="shared" si="2"/>
        <v>EIG_QU_3</v>
      </c>
      <c r="B68" s="7" t="s">
        <v>3661</v>
      </c>
      <c r="C68" s="7" t="s">
        <v>654</v>
      </c>
      <c r="D68" s="7">
        <v>3</v>
      </c>
      <c r="E68" s="23">
        <v>100</v>
      </c>
      <c r="F68" s="9">
        <v>100.57266966713523</v>
      </c>
      <c r="G68" s="9">
        <v>101.60309626047803</v>
      </c>
      <c r="H68" s="9">
        <v>100.80270000858684</v>
      </c>
      <c r="I68" s="9">
        <v>103.38326328401814</v>
      </c>
      <c r="J68" s="9">
        <v>102.80361564265017</v>
      </c>
      <c r="K68" s="9">
        <v>103.49648966482019</v>
      </c>
      <c r="L68" s="9">
        <v>103.94578149089351</v>
      </c>
      <c r="M68" s="9">
        <v>103.13460913626113</v>
      </c>
      <c r="N68" s="9">
        <v>101.51117618913024</v>
      </c>
      <c r="O68" s="9">
        <v>102.03557975660628</v>
      </c>
      <c r="P68" s="9">
        <v>101.41546037353837</v>
      </c>
      <c r="Q68" s="9">
        <v>102.73490632417628</v>
      </c>
      <c r="R68" s="9">
        <v>103.54747867770415</v>
      </c>
      <c r="S68" s="9">
        <v>103.60898024655982</v>
      </c>
      <c r="T68" s="9">
        <v>103.74067541622378</v>
      </c>
      <c r="U68" s="9">
        <v>103.63813777161693</v>
      </c>
      <c r="V68" s="9">
        <v>104.90192412056194</v>
      </c>
      <c r="W68" s="9">
        <v>105.96749160874228</v>
      </c>
      <c r="X68" s="9">
        <v>107.90936624023655</v>
      </c>
      <c r="Y68" s="9">
        <v>110.40867421383425</v>
      </c>
      <c r="Z68" s="9">
        <v>113.08978132958552</v>
      </c>
      <c r="AA68" s="9">
        <v>115.50527521708996</v>
      </c>
      <c r="AB68" s="9">
        <v>116.07904551343178</v>
      </c>
      <c r="AC68" s="9">
        <v>118.58050721219074</v>
      </c>
      <c r="AD68" s="9">
        <v>119.22097070911923</v>
      </c>
      <c r="AE68" s="9">
        <v>120.22814621204225</v>
      </c>
      <c r="AF68" s="9">
        <v>121.63806597497427</v>
      </c>
      <c r="AG68" s="9">
        <v>123.69876300899743</v>
      </c>
      <c r="AH68" s="9">
        <v>124.11261126749602</v>
      </c>
      <c r="AI68" s="9">
        <v>123.4244031330667</v>
      </c>
      <c r="AJ68" s="9">
        <v>123.28433449963008</v>
      </c>
      <c r="AK68" s="9">
        <v>124.14113520116679</v>
      </c>
      <c r="AL68" s="9">
        <v>124.66629085951995</v>
      </c>
      <c r="AM68" s="9">
        <v>126.03123941070021</v>
      </c>
      <c r="AN68" s="9">
        <v>128.11579242016956</v>
      </c>
      <c r="AO68" s="9">
        <v>130.2888287858664</v>
      </c>
      <c r="AP68" s="9">
        <v>129.55623409062471</v>
      </c>
      <c r="AQ68" s="9">
        <v>128.84402018552089</v>
      </c>
      <c r="AR68" s="9">
        <v>130.15364811172023</v>
      </c>
      <c r="AS68" s="9">
        <v>133.58147105543324</v>
      </c>
      <c r="AT68" s="9">
        <v>137.22285990570691</v>
      </c>
      <c r="AU68" s="9">
        <v>141.66549850648659</v>
      </c>
      <c r="AV68" s="9">
        <v>138.86146134862912</v>
      </c>
      <c r="AW68" s="9">
        <v>142.09798201087324</v>
      </c>
      <c r="AX68" s="9">
        <v>141.27511238057528</v>
      </c>
      <c r="AY68" s="9">
        <v>141.89728179339923</v>
      </c>
      <c r="AZ68" s="9">
        <v>143.67441826933921</v>
      </c>
      <c r="BA68" s="9">
        <v>145.93327197427035</v>
      </c>
      <c r="BB68" s="9">
        <v>148.21915949055776</v>
      </c>
      <c r="BC68" s="9">
        <v>151.20429921263258</v>
      </c>
      <c r="BD68" s="9">
        <v>151.76158469103123</v>
      </c>
      <c r="BE68" s="9">
        <v>160.64405435962806</v>
      </c>
      <c r="BF68" s="9">
        <v>161.40018588177659</v>
      </c>
      <c r="BG68" s="9">
        <v>163.41622292074771</v>
      </c>
      <c r="BH68" s="9">
        <v>166.83759989927739</v>
      </c>
      <c r="BI68" s="9">
        <v>166.5314176781566</v>
      </c>
      <c r="BJ68" s="9">
        <v>168.73719507781851</v>
      </c>
      <c r="BK68" s="9">
        <v>166.09800974932242</v>
      </c>
      <c r="BL68" s="9">
        <v>169.83650902787736</v>
      </c>
      <c r="BM68" s="21">
        <v>166.45107035019873</v>
      </c>
      <c r="BN68" s="21">
        <v>167.40362653028421</v>
      </c>
      <c r="BO68" s="21">
        <v>168.49575303593988</v>
      </c>
      <c r="BP68" s="21">
        <v>169.32273859421659</v>
      </c>
      <c r="BQ68" s="21">
        <v>170.49793005541014</v>
      </c>
      <c r="BR68" s="21">
        <v>172.11468992010205</v>
      </c>
      <c r="BS68" s="21">
        <v>169.25952519966768</v>
      </c>
      <c r="BT68" s="21">
        <v>168.50121266137478</v>
      </c>
      <c r="BU68" s="21">
        <v>162.10923013073605</v>
      </c>
      <c r="BV68" s="21">
        <v>164.18973610565027</v>
      </c>
      <c r="BW68" s="21">
        <v>167.2867329936399</v>
      </c>
      <c r="BX68" s="21">
        <v>165.81903144248776</v>
      </c>
      <c r="BY68" s="21">
        <v>167.97188454802412</v>
      </c>
      <c r="BZ68" s="21">
        <v>163.701083479419</v>
      </c>
      <c r="CA68" s="21">
        <v>167.79375873216983</v>
      </c>
      <c r="CB68" s="21">
        <v>169.71153019810936</v>
      </c>
      <c r="CC68" s="21">
        <v>173.44091426716247</v>
      </c>
      <c r="CD68" s="21">
        <v>175.49012205843485</v>
      </c>
      <c r="CE68" s="21">
        <v>174.37746897874857</v>
      </c>
      <c r="CF68" s="197">
        <v>175.66844959949998</v>
      </c>
      <c r="CG68" s="197">
        <v>180.93955104918538</v>
      </c>
      <c r="CH68" s="197">
        <v>182.55719890745539</v>
      </c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</row>
    <row r="69" spans="1:99" x14ac:dyDescent="0.2">
      <c r="A69" s="8" t="str">
        <f t="shared" si="2"/>
        <v>EIG_QU_4</v>
      </c>
      <c r="B69" s="7" t="s">
        <v>3661</v>
      </c>
      <c r="C69" s="7" t="s">
        <v>654</v>
      </c>
      <c r="D69" s="7">
        <v>4</v>
      </c>
      <c r="E69" s="23">
        <v>100</v>
      </c>
      <c r="F69" s="9">
        <v>99.965156258978453</v>
      </c>
      <c r="G69" s="9">
        <v>101.10342905044082</v>
      </c>
      <c r="H69" s="9">
        <v>100.37231174366399</v>
      </c>
      <c r="I69" s="9">
        <v>102.61132149046325</v>
      </c>
      <c r="J69" s="9">
        <v>102.06677946961686</v>
      </c>
      <c r="K69" s="9">
        <v>103.63266960156929</v>
      </c>
      <c r="L69" s="9">
        <v>104.63234707872911</v>
      </c>
      <c r="M69" s="9">
        <v>103.26441893157177</v>
      </c>
      <c r="N69" s="9">
        <v>101.5828799790808</v>
      </c>
      <c r="O69" s="9">
        <v>101.76643285761664</v>
      </c>
      <c r="P69" s="9">
        <v>101.29211348456882</v>
      </c>
      <c r="Q69" s="9">
        <v>101.82909220203457</v>
      </c>
      <c r="R69" s="9">
        <v>104.20898480629855</v>
      </c>
      <c r="S69" s="9">
        <v>105.09593764088305</v>
      </c>
      <c r="T69" s="9">
        <v>103.55932787926409</v>
      </c>
      <c r="U69" s="9">
        <v>105.53490441489413</v>
      </c>
      <c r="V69" s="9">
        <v>104.43887039586804</v>
      </c>
      <c r="W69" s="9">
        <v>107.12967598345719</v>
      </c>
      <c r="X69" s="9">
        <v>106.87813003978488</v>
      </c>
      <c r="Y69" s="9">
        <v>110.10722474114824</v>
      </c>
      <c r="Z69" s="9">
        <v>113.09710847636816</v>
      </c>
      <c r="AA69" s="9">
        <v>116.45460528574272</v>
      </c>
      <c r="AB69" s="9">
        <v>117.67987974845198</v>
      </c>
      <c r="AC69" s="9">
        <v>120.65956177093699</v>
      </c>
      <c r="AD69" s="9">
        <v>121.02954459184225</v>
      </c>
      <c r="AE69" s="9">
        <v>121.63227739791597</v>
      </c>
      <c r="AF69" s="9">
        <v>122.59183847967559</v>
      </c>
      <c r="AG69" s="9">
        <v>126.6122129733396</v>
      </c>
      <c r="AH69" s="9">
        <v>128.4235826154829</v>
      </c>
      <c r="AI69" s="9">
        <v>126.46229419252271</v>
      </c>
      <c r="AJ69" s="9">
        <v>126.8963291538504</v>
      </c>
      <c r="AK69" s="9">
        <v>128.82525656178879</v>
      </c>
      <c r="AL69" s="9">
        <v>127.99080016693598</v>
      </c>
      <c r="AM69" s="9">
        <v>128.93935519632845</v>
      </c>
      <c r="AN69" s="9">
        <v>130.92048047766392</v>
      </c>
      <c r="AO69" s="9">
        <v>129.82184044978987</v>
      </c>
      <c r="AP69" s="9">
        <v>130.83865958429891</v>
      </c>
      <c r="AQ69" s="9">
        <v>129.22785914525733</v>
      </c>
      <c r="AR69" s="9">
        <v>130.14619383585338</v>
      </c>
      <c r="AS69" s="9">
        <v>135.94709034842487</v>
      </c>
      <c r="AT69" s="9">
        <v>139.37716530450811</v>
      </c>
      <c r="AU69" s="9">
        <v>142.13672555799332</v>
      </c>
      <c r="AV69" s="9">
        <v>138.92445143434571</v>
      </c>
      <c r="AW69" s="9">
        <v>143.30283294924001</v>
      </c>
      <c r="AX69" s="9">
        <v>143.1088097952173</v>
      </c>
      <c r="AY69" s="9">
        <v>144.14648400571755</v>
      </c>
      <c r="AZ69" s="9">
        <v>144.3672390406096</v>
      </c>
      <c r="BA69" s="9">
        <v>146.42419581691749</v>
      </c>
      <c r="BB69" s="9">
        <v>150.79142362738287</v>
      </c>
      <c r="BC69" s="9">
        <v>153.14262683601697</v>
      </c>
      <c r="BD69" s="9">
        <v>152.26371852994933</v>
      </c>
      <c r="BE69" s="9">
        <v>158.91192214725416</v>
      </c>
      <c r="BF69" s="9">
        <v>156.33906838128112</v>
      </c>
      <c r="BG69" s="9">
        <v>158.85390474472376</v>
      </c>
      <c r="BH69" s="9">
        <v>160.81542666564141</v>
      </c>
      <c r="BI69" s="9">
        <v>161.01639699481979</v>
      </c>
      <c r="BJ69" s="9">
        <v>163.81236163137692</v>
      </c>
      <c r="BK69" s="9">
        <v>162.10414800281961</v>
      </c>
      <c r="BL69" s="9">
        <v>165.18510541661888</v>
      </c>
      <c r="BM69" s="21">
        <v>163.7364278915793</v>
      </c>
      <c r="BN69" s="21">
        <v>163.62852448344606</v>
      </c>
      <c r="BO69" s="21">
        <v>165.92021792832844</v>
      </c>
      <c r="BP69" s="21">
        <v>164.14753596820682</v>
      </c>
      <c r="BQ69" s="21">
        <v>164.04159463867987</v>
      </c>
      <c r="BR69" s="21">
        <v>165.9213367933317</v>
      </c>
      <c r="BS69" s="21">
        <v>163.0302608936735</v>
      </c>
      <c r="BT69" s="21">
        <v>165.31696555259387</v>
      </c>
      <c r="BU69" s="21">
        <v>159.18557492178618</v>
      </c>
      <c r="BV69" s="21">
        <v>160.93945465809392</v>
      </c>
      <c r="BW69" s="21">
        <v>162.88489696613252</v>
      </c>
      <c r="BX69" s="21">
        <v>161.97180575654221</v>
      </c>
      <c r="BY69" s="21">
        <v>163.32725291162464</v>
      </c>
      <c r="BZ69" s="21">
        <v>160.87055355185146</v>
      </c>
      <c r="CA69" s="21">
        <v>164.64956083952342</v>
      </c>
      <c r="CB69" s="21">
        <v>167.36083980816898</v>
      </c>
      <c r="CC69" s="21">
        <v>169.52874737844391</v>
      </c>
      <c r="CD69" s="21">
        <v>171.9717136368763</v>
      </c>
      <c r="CE69" s="21">
        <v>171.72785617280979</v>
      </c>
      <c r="CF69" s="197">
        <v>173.74021548058479</v>
      </c>
      <c r="CG69" s="197">
        <v>176.50258878379879</v>
      </c>
      <c r="CH69" s="197">
        <v>177.49056355884682</v>
      </c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</row>
    <row r="70" spans="1:99" x14ac:dyDescent="0.2">
      <c r="A70" s="8" t="str">
        <f t="shared" si="2"/>
        <v>EIG_QU_5</v>
      </c>
      <c r="B70" s="7" t="s">
        <v>3661</v>
      </c>
      <c r="C70" s="7" t="s">
        <v>654</v>
      </c>
      <c r="D70" s="7">
        <v>5</v>
      </c>
      <c r="E70" s="23">
        <v>100</v>
      </c>
      <c r="F70" s="9">
        <v>100.44557202422814</v>
      </c>
      <c r="G70" s="9">
        <v>101.45886538509585</v>
      </c>
      <c r="H70" s="9">
        <v>101.19364833589</v>
      </c>
      <c r="I70" s="9">
        <v>103.74318155756382</v>
      </c>
      <c r="J70" s="9">
        <v>104.01358890011943</v>
      </c>
      <c r="K70" s="9">
        <v>105.1152634696569</v>
      </c>
      <c r="L70" s="9">
        <v>105.39385643105841</v>
      </c>
      <c r="M70" s="9">
        <v>105.17528606000619</v>
      </c>
      <c r="N70" s="9">
        <v>103.44515095569136</v>
      </c>
      <c r="O70" s="9">
        <v>103.98711601574327</v>
      </c>
      <c r="P70" s="9">
        <v>103.5040007637909</v>
      </c>
      <c r="Q70" s="9">
        <v>106.1282129175634</v>
      </c>
      <c r="R70" s="9">
        <v>106.92623598265516</v>
      </c>
      <c r="S70" s="9">
        <v>107.97912031179469</v>
      </c>
      <c r="T70" s="9">
        <v>107.09469522057562</v>
      </c>
      <c r="U70" s="9">
        <v>108.14997123447185</v>
      </c>
      <c r="V70" s="9">
        <v>107.81943023592422</v>
      </c>
      <c r="W70" s="9">
        <v>110.19574475377492</v>
      </c>
      <c r="X70" s="9">
        <v>111.40393194577302</v>
      </c>
      <c r="Y70" s="9">
        <v>114.37431070842499</v>
      </c>
      <c r="Z70" s="9">
        <v>117.9461558938562</v>
      </c>
      <c r="AA70" s="9">
        <v>120.80132781623614</v>
      </c>
      <c r="AB70" s="9">
        <v>121.81835302261746</v>
      </c>
      <c r="AC70" s="9">
        <v>124.81585549623027</v>
      </c>
      <c r="AD70" s="9">
        <v>126.41664712137893</v>
      </c>
      <c r="AE70" s="9">
        <v>127.21066738307864</v>
      </c>
      <c r="AF70" s="9">
        <v>129.73247219149334</v>
      </c>
      <c r="AG70" s="9">
        <v>132.77625009442414</v>
      </c>
      <c r="AH70" s="9">
        <v>134.5032485870239</v>
      </c>
      <c r="AI70" s="9">
        <v>133.7468565702917</v>
      </c>
      <c r="AJ70" s="9">
        <v>135.41560668468415</v>
      </c>
      <c r="AK70" s="9">
        <v>137.68715833893637</v>
      </c>
      <c r="AL70" s="9">
        <v>139.29115448473789</v>
      </c>
      <c r="AM70" s="9">
        <v>141.36506660739425</v>
      </c>
      <c r="AN70" s="9">
        <v>141.757847691542</v>
      </c>
      <c r="AO70" s="9">
        <v>144.20846003640932</v>
      </c>
      <c r="AP70" s="9">
        <v>142.7051714340848</v>
      </c>
      <c r="AQ70" s="9">
        <v>142.79059254599213</v>
      </c>
      <c r="AR70" s="9">
        <v>143.62882776101176</v>
      </c>
      <c r="AS70" s="9">
        <v>149.6415536233946</v>
      </c>
      <c r="AT70" s="9">
        <v>156.18205245006507</v>
      </c>
      <c r="AU70" s="9">
        <v>162.30958010115799</v>
      </c>
      <c r="AV70" s="9">
        <v>157.05633510031356</v>
      </c>
      <c r="AW70" s="9">
        <v>160.65485359164785</v>
      </c>
      <c r="AX70" s="9">
        <v>160.61256350179701</v>
      </c>
      <c r="AY70" s="9">
        <v>162.93686853097259</v>
      </c>
      <c r="AZ70" s="9">
        <v>164.98489090642764</v>
      </c>
      <c r="BA70" s="9">
        <v>167.69460714129508</v>
      </c>
      <c r="BB70" s="9">
        <v>169.94823681365122</v>
      </c>
      <c r="BC70" s="9">
        <v>173.89391536280999</v>
      </c>
      <c r="BD70" s="9">
        <v>174.56616953047293</v>
      </c>
      <c r="BE70" s="9">
        <v>183.87810291986449</v>
      </c>
      <c r="BF70" s="9">
        <v>184.01477553591349</v>
      </c>
      <c r="BG70" s="9">
        <v>185.58144400778531</v>
      </c>
      <c r="BH70" s="9">
        <v>188.16267853673185</v>
      </c>
      <c r="BI70" s="9">
        <v>189.88892923228678</v>
      </c>
      <c r="BJ70" s="9">
        <v>191.93869518212463</v>
      </c>
      <c r="BK70" s="9">
        <v>188.75540947283181</v>
      </c>
      <c r="BL70" s="9">
        <v>191.77512971619487</v>
      </c>
      <c r="BM70" s="21">
        <v>190.54080286906026</v>
      </c>
      <c r="BN70" s="21">
        <v>191.23361894513792</v>
      </c>
      <c r="BO70" s="21">
        <v>191.32297297053506</v>
      </c>
      <c r="BP70" s="21">
        <v>190.35311746833636</v>
      </c>
      <c r="BQ70" s="21">
        <v>193.645237822372</v>
      </c>
      <c r="BR70" s="21">
        <v>192.71088736429732</v>
      </c>
      <c r="BS70" s="21">
        <v>190.32530569882019</v>
      </c>
      <c r="BT70" s="21">
        <v>193.18693687137258</v>
      </c>
      <c r="BU70" s="21">
        <v>186.5825611292918</v>
      </c>
      <c r="BV70" s="21">
        <v>187.56324995224477</v>
      </c>
      <c r="BW70" s="21">
        <v>191.52065079778063</v>
      </c>
      <c r="BX70" s="21">
        <v>191.12172328825662</v>
      </c>
      <c r="BY70" s="21">
        <v>194.0391029829201</v>
      </c>
      <c r="BZ70" s="21">
        <v>189.11944121729528</v>
      </c>
      <c r="CA70" s="21">
        <v>193.50551313111652</v>
      </c>
      <c r="CB70" s="21">
        <v>197.56417650488979</v>
      </c>
      <c r="CC70" s="21">
        <v>201.00997729050829</v>
      </c>
      <c r="CD70" s="21">
        <v>204.34215746951895</v>
      </c>
      <c r="CE70" s="21">
        <v>203.31282441475898</v>
      </c>
      <c r="CF70" s="197">
        <v>208.85051628742309</v>
      </c>
      <c r="CG70" s="197">
        <v>214.1364202306456</v>
      </c>
      <c r="CH70" s="197">
        <v>216.60808330716179</v>
      </c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</row>
    <row r="71" spans="1:99" x14ac:dyDescent="0.2">
      <c r="A71" s="8" t="str">
        <f t="shared" si="2"/>
        <v>EIG_QU_6</v>
      </c>
      <c r="B71" s="7" t="s">
        <v>3661</v>
      </c>
      <c r="C71" s="7" t="s">
        <v>654</v>
      </c>
      <c r="D71" s="7">
        <v>6</v>
      </c>
      <c r="E71" s="23">
        <v>100</v>
      </c>
      <c r="F71" s="9">
        <v>100.95628877919363</v>
      </c>
      <c r="G71" s="9">
        <v>102.40463332948345</v>
      </c>
      <c r="H71" s="9">
        <v>101.74239450088814</v>
      </c>
      <c r="I71" s="9">
        <v>103.84188415245261</v>
      </c>
      <c r="J71" s="9">
        <v>102.90197264996156</v>
      </c>
      <c r="K71" s="9">
        <v>103.67561815506934</v>
      </c>
      <c r="L71" s="9">
        <v>104.40017976769424</v>
      </c>
      <c r="M71" s="9">
        <v>102.84023471005793</v>
      </c>
      <c r="N71" s="9">
        <v>101.23226782606748</v>
      </c>
      <c r="O71" s="9">
        <v>101.05062066840354</v>
      </c>
      <c r="P71" s="9">
        <v>100.6473286161919</v>
      </c>
      <c r="Q71" s="9">
        <v>102.62717947714344</v>
      </c>
      <c r="R71" s="9">
        <v>102.99429485283838</v>
      </c>
      <c r="S71" s="9">
        <v>103.81695028870021</v>
      </c>
      <c r="T71" s="9">
        <v>102.15843076699925</v>
      </c>
      <c r="U71" s="9">
        <v>102.77521668635789</v>
      </c>
      <c r="V71" s="9">
        <v>103.06031458407301</v>
      </c>
      <c r="W71" s="9">
        <v>103.74876410599821</v>
      </c>
      <c r="X71" s="9">
        <v>105.63015357515104</v>
      </c>
      <c r="Y71" s="9">
        <v>107.94966732245923</v>
      </c>
      <c r="Z71" s="9">
        <v>111.10276971404109</v>
      </c>
      <c r="AA71" s="9">
        <v>113.22089771686305</v>
      </c>
      <c r="AB71" s="9">
        <v>115.18296925746911</v>
      </c>
      <c r="AC71" s="9">
        <v>116.84246663657088</v>
      </c>
      <c r="AD71" s="9">
        <v>117.68848997450078</v>
      </c>
      <c r="AE71" s="9">
        <v>120.70025287063598</v>
      </c>
      <c r="AF71" s="9">
        <v>122.03227302991991</v>
      </c>
      <c r="AG71" s="9">
        <v>123.73413487365879</v>
      </c>
      <c r="AH71" s="9">
        <v>123.45714514984181</v>
      </c>
      <c r="AI71" s="9">
        <v>122.60597250532624</v>
      </c>
      <c r="AJ71" s="9">
        <v>122.76858770300991</v>
      </c>
      <c r="AK71" s="9">
        <v>124.19269480372597</v>
      </c>
      <c r="AL71" s="9">
        <v>124.66035129877442</v>
      </c>
      <c r="AM71" s="9">
        <v>125.24518265594315</v>
      </c>
      <c r="AN71" s="9">
        <v>126.18407304384631</v>
      </c>
      <c r="AO71" s="9">
        <v>127.00191133794276</v>
      </c>
      <c r="AP71" s="9">
        <v>126.95263525955791</v>
      </c>
      <c r="AQ71" s="9">
        <v>125.08924853078585</v>
      </c>
      <c r="AR71" s="9">
        <v>126.9964138876289</v>
      </c>
      <c r="AS71" s="9">
        <v>130.47909132955357</v>
      </c>
      <c r="AT71" s="9">
        <v>134.06885864983312</v>
      </c>
      <c r="AU71" s="9">
        <v>136.40543515980048</v>
      </c>
      <c r="AV71" s="9">
        <v>133.87612777489403</v>
      </c>
      <c r="AW71" s="9">
        <v>137.14474742866375</v>
      </c>
      <c r="AX71" s="9">
        <v>138.8222739238677</v>
      </c>
      <c r="AY71" s="9">
        <v>138.15435739470846</v>
      </c>
      <c r="AZ71" s="9">
        <v>139.02016621033476</v>
      </c>
      <c r="BA71" s="9">
        <v>143.66519057859679</v>
      </c>
      <c r="BB71" s="9">
        <v>145.52173360648933</v>
      </c>
      <c r="BC71" s="9">
        <v>147.87421378983797</v>
      </c>
      <c r="BD71" s="9">
        <v>148.16986581833825</v>
      </c>
      <c r="BE71" s="9">
        <v>156.43269554579376</v>
      </c>
      <c r="BF71" s="9">
        <v>155.91162587046821</v>
      </c>
      <c r="BG71" s="9">
        <v>159.31474521481033</v>
      </c>
      <c r="BH71" s="9">
        <v>162.93703976203801</v>
      </c>
      <c r="BI71" s="9">
        <v>164.34245396153955</v>
      </c>
      <c r="BJ71" s="9">
        <v>169.01471535220864</v>
      </c>
      <c r="BK71" s="9">
        <v>166.52319986636189</v>
      </c>
      <c r="BL71" s="9">
        <v>170.93217869039833</v>
      </c>
      <c r="BM71" s="21">
        <v>170.07361402684731</v>
      </c>
      <c r="BN71" s="21">
        <v>171.07419921111614</v>
      </c>
      <c r="BO71" s="21">
        <v>171.26974313891839</v>
      </c>
      <c r="BP71" s="21">
        <v>171.72943793078827</v>
      </c>
      <c r="BQ71" s="21">
        <v>174.49858221431035</v>
      </c>
      <c r="BR71" s="21">
        <v>174.6149785446907</v>
      </c>
      <c r="BS71" s="21">
        <v>171.75299038037613</v>
      </c>
      <c r="BT71" s="21">
        <v>171.54142338692654</v>
      </c>
      <c r="BU71" s="21">
        <v>167.58329042868135</v>
      </c>
      <c r="BV71" s="21">
        <v>169.82890287050293</v>
      </c>
      <c r="BW71" s="21">
        <v>173.41341084517782</v>
      </c>
      <c r="BX71" s="21">
        <v>172.09200771652655</v>
      </c>
      <c r="BY71" s="21">
        <v>172.10226948728956</v>
      </c>
      <c r="BZ71" s="21">
        <v>165.77875343841421</v>
      </c>
      <c r="CA71" s="21">
        <v>168.98567576241086</v>
      </c>
      <c r="CB71" s="21">
        <v>172.54501558284312</v>
      </c>
      <c r="CC71" s="21">
        <v>176.88912133471032</v>
      </c>
      <c r="CD71" s="21">
        <v>179.71050595736222</v>
      </c>
      <c r="CE71" s="21">
        <v>178.79464278415043</v>
      </c>
      <c r="CF71" s="197">
        <v>180.74079297274514</v>
      </c>
      <c r="CG71" s="197">
        <v>185.67176662858583</v>
      </c>
      <c r="CH71" s="197">
        <v>186.44718359539664</v>
      </c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</row>
    <row r="72" spans="1:99" x14ac:dyDescent="0.2">
      <c r="A72" s="8" t="str">
        <f t="shared" si="2"/>
        <v>EIG_QU_7</v>
      </c>
      <c r="B72" s="7" t="s">
        <v>3661</v>
      </c>
      <c r="C72" s="7" t="s">
        <v>654</v>
      </c>
      <c r="D72" s="7">
        <v>7</v>
      </c>
      <c r="E72" s="23">
        <v>100</v>
      </c>
      <c r="F72" s="9">
        <v>100.12972760107263</v>
      </c>
      <c r="G72" s="9">
        <v>100.7453984535907</v>
      </c>
      <c r="H72" s="9">
        <v>98.779280903193595</v>
      </c>
      <c r="I72" s="9">
        <v>101.11531216952119</v>
      </c>
      <c r="J72" s="9">
        <v>100.82241411335688</v>
      </c>
      <c r="K72" s="9">
        <v>101.84936762715131</v>
      </c>
      <c r="L72" s="9">
        <v>102.91176301018498</v>
      </c>
      <c r="M72" s="9">
        <v>103.47677043743546</v>
      </c>
      <c r="N72" s="9">
        <v>102.74748859393466</v>
      </c>
      <c r="O72" s="9">
        <v>102.22443603222409</v>
      </c>
      <c r="P72" s="9">
        <v>101.59169485792437</v>
      </c>
      <c r="Q72" s="9">
        <v>103.95891425336032</v>
      </c>
      <c r="R72" s="9">
        <v>104.81825608653787</v>
      </c>
      <c r="S72" s="9">
        <v>105.92577247857619</v>
      </c>
      <c r="T72" s="9">
        <v>106.62462884013522</v>
      </c>
      <c r="U72" s="9">
        <v>107.93227749450651</v>
      </c>
      <c r="V72" s="9">
        <v>109.31617620876359</v>
      </c>
      <c r="W72" s="9">
        <v>111.01311398619526</v>
      </c>
      <c r="X72" s="9">
        <v>112.03938455644806</v>
      </c>
      <c r="Y72" s="9">
        <v>114.87745622801614</v>
      </c>
      <c r="Z72" s="9">
        <v>117.83735335946919</v>
      </c>
      <c r="AA72" s="9">
        <v>121.60984481795987</v>
      </c>
      <c r="AB72" s="9">
        <v>123.04563644540079</v>
      </c>
      <c r="AC72" s="9">
        <v>128.00528736489909</v>
      </c>
      <c r="AD72" s="9">
        <v>129.11690650155566</v>
      </c>
      <c r="AE72" s="9">
        <v>131.83575341049664</v>
      </c>
      <c r="AF72" s="9">
        <v>135.50957503352566</v>
      </c>
      <c r="AG72" s="9">
        <v>136.54148773948714</v>
      </c>
      <c r="AH72" s="9">
        <v>138.7919831549066</v>
      </c>
      <c r="AI72" s="9">
        <v>137.94820195349013</v>
      </c>
      <c r="AJ72" s="9">
        <v>139.17485783979765</v>
      </c>
      <c r="AK72" s="9">
        <v>140.88088436693022</v>
      </c>
      <c r="AL72" s="9">
        <v>142.45440230048243</v>
      </c>
      <c r="AM72" s="9">
        <v>143.34985555947665</v>
      </c>
      <c r="AN72" s="9">
        <v>141.75775738347207</v>
      </c>
      <c r="AO72" s="9">
        <v>142.34763402423522</v>
      </c>
      <c r="AP72" s="9">
        <v>142.15315735815372</v>
      </c>
      <c r="AQ72" s="9">
        <v>142.40440610397246</v>
      </c>
      <c r="AR72" s="9">
        <v>145.47526122360702</v>
      </c>
      <c r="AS72" s="9">
        <v>152.79684972106043</v>
      </c>
      <c r="AT72" s="9">
        <v>155.94247324568735</v>
      </c>
      <c r="AU72" s="9">
        <v>163.51306915647348</v>
      </c>
      <c r="AV72" s="9">
        <v>160.40361617247748</v>
      </c>
      <c r="AW72" s="9">
        <v>163.65292920098932</v>
      </c>
      <c r="AX72" s="9">
        <v>165.69934733350908</v>
      </c>
      <c r="AY72" s="9">
        <v>166.0344883279493</v>
      </c>
      <c r="AZ72" s="9">
        <v>166.86358538545466</v>
      </c>
      <c r="BA72" s="9">
        <v>170.05063778944361</v>
      </c>
      <c r="BB72" s="9">
        <v>171.98377862781763</v>
      </c>
      <c r="BC72" s="9">
        <v>174.50401357392198</v>
      </c>
      <c r="BD72" s="9">
        <v>174.41591896569648</v>
      </c>
      <c r="BE72" s="9">
        <v>184.84714235908149</v>
      </c>
      <c r="BF72" s="9">
        <v>187.09423113078344</v>
      </c>
      <c r="BG72" s="9">
        <v>190.13453873028985</v>
      </c>
      <c r="BH72" s="9">
        <v>191.90366690530607</v>
      </c>
      <c r="BI72" s="9">
        <v>191.39810089882312</v>
      </c>
      <c r="BJ72" s="9">
        <v>196.81465639479478</v>
      </c>
      <c r="BK72" s="9">
        <v>193.60636131210484</v>
      </c>
      <c r="BL72" s="9">
        <v>196.18382173562591</v>
      </c>
      <c r="BM72" s="21">
        <v>191.53689438720099</v>
      </c>
      <c r="BN72" s="21">
        <v>190.3103638337839</v>
      </c>
      <c r="BO72" s="21">
        <v>193.40790508766165</v>
      </c>
      <c r="BP72" s="21">
        <v>194.78348070565062</v>
      </c>
      <c r="BQ72" s="21">
        <v>198.57160576444693</v>
      </c>
      <c r="BR72" s="21">
        <v>194.93901721641276</v>
      </c>
      <c r="BS72" s="21">
        <v>192.35834037297954</v>
      </c>
      <c r="BT72" s="21">
        <v>189.16553091049016</v>
      </c>
      <c r="BU72" s="21">
        <v>181.65940717294927</v>
      </c>
      <c r="BV72" s="21">
        <v>181.4748578410553</v>
      </c>
      <c r="BW72" s="21">
        <v>181.20696389036462</v>
      </c>
      <c r="BX72" s="21">
        <v>181.30261453829741</v>
      </c>
      <c r="BY72" s="21">
        <v>180.01378433082402</v>
      </c>
      <c r="BZ72" s="21">
        <v>172.94916365993836</v>
      </c>
      <c r="CA72" s="21">
        <v>175.76331957339247</v>
      </c>
      <c r="CB72" s="21">
        <v>180.14033070743361</v>
      </c>
      <c r="CC72" s="21">
        <v>181.23046204065591</v>
      </c>
      <c r="CD72" s="21">
        <v>184.63340772286637</v>
      </c>
      <c r="CE72" s="21">
        <v>185.61827990004568</v>
      </c>
      <c r="CF72" s="197">
        <v>187.81509636614638</v>
      </c>
      <c r="CG72" s="197">
        <v>192.95066772213951</v>
      </c>
      <c r="CH72" s="197">
        <v>192.62098823058597</v>
      </c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</row>
    <row r="73" spans="1:99" x14ac:dyDescent="0.2">
      <c r="A73" s="8" t="str">
        <f t="shared" si="2"/>
        <v>EIG_QU_8</v>
      </c>
      <c r="B73" s="7" t="s">
        <v>3661</v>
      </c>
      <c r="C73" s="7" t="s">
        <v>654</v>
      </c>
      <c r="D73" s="7">
        <v>8</v>
      </c>
      <c r="E73" s="23">
        <v>100</v>
      </c>
      <c r="F73" s="9">
        <v>98.182620445775655</v>
      </c>
      <c r="G73" s="9">
        <v>97.568043020563408</v>
      </c>
      <c r="H73" s="9">
        <v>95.373052445009407</v>
      </c>
      <c r="I73" s="9">
        <v>97.414226498625951</v>
      </c>
      <c r="J73" s="9">
        <v>97.566778759562425</v>
      </c>
      <c r="K73" s="9">
        <v>100.02784987610949</v>
      </c>
      <c r="L73" s="9">
        <v>100.83646471223922</v>
      </c>
      <c r="M73" s="9">
        <v>100.90249298999426</v>
      </c>
      <c r="N73" s="9">
        <v>100.34293980844453</v>
      </c>
      <c r="O73" s="9">
        <v>98.034718289213004</v>
      </c>
      <c r="P73" s="9">
        <v>98.620227510750297</v>
      </c>
      <c r="Q73" s="9">
        <v>102.75174800509772</v>
      </c>
      <c r="R73" s="9">
        <v>102.48730084809689</v>
      </c>
      <c r="S73" s="9">
        <v>105.54115361366698</v>
      </c>
      <c r="T73" s="9">
        <v>100.60427486585799</v>
      </c>
      <c r="U73" s="9">
        <v>105.43440588398258</v>
      </c>
      <c r="V73" s="9">
        <v>105.31438387596152</v>
      </c>
      <c r="W73" s="9">
        <v>107.35048133919499</v>
      </c>
      <c r="X73" s="9">
        <v>110.37909741751602</v>
      </c>
      <c r="Y73" s="9">
        <v>110.49461616324126</v>
      </c>
      <c r="Z73" s="9">
        <v>114.86747090772992</v>
      </c>
      <c r="AA73" s="9">
        <v>116.85055294418913</v>
      </c>
      <c r="AB73" s="9">
        <v>119.97431815790765</v>
      </c>
      <c r="AC73" s="9">
        <v>120.70988976835667</v>
      </c>
      <c r="AD73" s="9">
        <v>123.84312914979367</v>
      </c>
      <c r="AE73" s="9">
        <v>123.83996428201489</v>
      </c>
      <c r="AF73" s="9">
        <v>129.34549368332696</v>
      </c>
      <c r="AG73" s="9">
        <v>129.62386632889084</v>
      </c>
      <c r="AH73" s="9">
        <v>132.58386274869801</v>
      </c>
      <c r="AI73" s="9">
        <v>129.73410256400783</v>
      </c>
      <c r="AJ73" s="9">
        <v>131.76901621379045</v>
      </c>
      <c r="AK73" s="9">
        <v>134.37270992049787</v>
      </c>
      <c r="AL73" s="9">
        <v>135.02893108850554</v>
      </c>
      <c r="AM73" s="9">
        <v>135.71187744783316</v>
      </c>
      <c r="AN73" s="9">
        <v>137.48733387738153</v>
      </c>
      <c r="AO73" s="9">
        <v>137.7922900162086</v>
      </c>
      <c r="AP73" s="9">
        <v>137.82220166966746</v>
      </c>
      <c r="AQ73" s="9">
        <v>137.97763969932507</v>
      </c>
      <c r="AR73" s="9">
        <v>140.46860522483294</v>
      </c>
      <c r="AS73" s="9">
        <v>143.70511453066371</v>
      </c>
      <c r="AT73" s="9">
        <v>150.60297272753087</v>
      </c>
      <c r="AU73" s="9">
        <v>157.84361392962902</v>
      </c>
      <c r="AV73" s="9">
        <v>155.49292874537704</v>
      </c>
      <c r="AW73" s="9">
        <v>159.64036386622843</v>
      </c>
      <c r="AX73" s="9">
        <v>158.23198418577365</v>
      </c>
      <c r="AY73" s="9">
        <v>158.29698378343281</v>
      </c>
      <c r="AZ73" s="9">
        <v>158.74349434476426</v>
      </c>
      <c r="BA73" s="9">
        <v>160.09286607112921</v>
      </c>
      <c r="BB73" s="9">
        <v>162.74917473991383</v>
      </c>
      <c r="BC73" s="9">
        <v>168.99775690167914</v>
      </c>
      <c r="BD73" s="9">
        <v>166.6201146114189</v>
      </c>
      <c r="BE73" s="9">
        <v>182.31398850276233</v>
      </c>
      <c r="BF73" s="9">
        <v>182.09420281140126</v>
      </c>
      <c r="BG73" s="9">
        <v>182.46305019104179</v>
      </c>
      <c r="BH73" s="9">
        <v>183.9969926741677</v>
      </c>
      <c r="BI73" s="9">
        <v>181.62863429565351</v>
      </c>
      <c r="BJ73" s="9">
        <v>185.65677380588542</v>
      </c>
      <c r="BK73" s="9">
        <v>183.18043982810028</v>
      </c>
      <c r="BL73" s="9">
        <v>186.24944479400412</v>
      </c>
      <c r="BM73" s="21">
        <v>184.63873087704536</v>
      </c>
      <c r="BN73" s="21">
        <v>185.93808353065262</v>
      </c>
      <c r="BO73" s="21">
        <v>183.45826903560496</v>
      </c>
      <c r="BP73" s="21">
        <v>184.78901502994071</v>
      </c>
      <c r="BQ73" s="21">
        <v>188.40442502833145</v>
      </c>
      <c r="BR73" s="21">
        <v>185.42140750855768</v>
      </c>
      <c r="BS73" s="21">
        <v>180.42201890920316</v>
      </c>
      <c r="BT73" s="21">
        <v>182.17025480032947</v>
      </c>
      <c r="BU73" s="21">
        <v>173.51939852987516</v>
      </c>
      <c r="BV73" s="21">
        <v>174.04381012729561</v>
      </c>
      <c r="BW73" s="21">
        <v>180.00528609458999</v>
      </c>
      <c r="BX73" s="21">
        <v>176.85644957936645</v>
      </c>
      <c r="BY73" s="21">
        <v>179.63753366367115</v>
      </c>
      <c r="BZ73" s="21">
        <v>167.52953519514122</v>
      </c>
      <c r="CA73" s="21">
        <v>173.98230367207142</v>
      </c>
      <c r="CB73" s="21">
        <v>177.73954924412067</v>
      </c>
      <c r="CC73" s="21">
        <v>181.47418651862174</v>
      </c>
      <c r="CD73" s="21">
        <v>178.78235023200673</v>
      </c>
      <c r="CE73" s="21">
        <v>178.68563196320139</v>
      </c>
      <c r="CF73" s="197">
        <v>177.50908987644914</v>
      </c>
      <c r="CG73" s="197">
        <v>178.2563193392391</v>
      </c>
      <c r="CH73" s="197">
        <v>174.18568561665936</v>
      </c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</row>
    <row r="74" spans="1:99" x14ac:dyDescent="0.2">
      <c r="A74" s="8" t="str">
        <f t="shared" si="2"/>
        <v>EFHg_QU_CH</v>
      </c>
      <c r="B74" s="7" t="s">
        <v>253</v>
      </c>
      <c r="C74" s="7" t="s">
        <v>654</v>
      </c>
      <c r="D74" s="26" t="s">
        <v>236</v>
      </c>
      <c r="E74" s="23">
        <v>100</v>
      </c>
      <c r="F74" s="9">
        <v>101.35608019526951</v>
      </c>
      <c r="G74" s="9">
        <v>104.69308147573282</v>
      </c>
      <c r="H74" s="9">
        <v>105.92189555575067</v>
      </c>
      <c r="I74" s="9">
        <v>109.41692453891407</v>
      </c>
      <c r="J74" s="9">
        <v>109.25115847429878</v>
      </c>
      <c r="K74" s="9">
        <v>110.63470212812628</v>
      </c>
      <c r="L74" s="9">
        <v>110.72538905068663</v>
      </c>
      <c r="M74" s="9">
        <v>108.90065208658395</v>
      </c>
      <c r="N74" s="9">
        <v>106.26555318974896</v>
      </c>
      <c r="O74" s="9">
        <v>105.66578203192947</v>
      </c>
      <c r="P74" s="9">
        <v>104.28064248944952</v>
      </c>
      <c r="Q74" s="9">
        <v>105.61088855990238</v>
      </c>
      <c r="R74" s="9">
        <v>105.13164340246874</v>
      </c>
      <c r="S74" s="9">
        <v>105.03217876218535</v>
      </c>
      <c r="T74" s="9">
        <v>103.27687833592769</v>
      </c>
      <c r="U74" s="9">
        <v>104.99838988850907</v>
      </c>
      <c r="V74" s="9">
        <v>106.53165914961826</v>
      </c>
      <c r="W74" s="9">
        <v>109.82589301037144</v>
      </c>
      <c r="X74" s="9">
        <v>112.57799189127657</v>
      </c>
      <c r="Y74" s="9">
        <v>117.62813621918238</v>
      </c>
      <c r="Z74" s="9">
        <v>123.99887017769298</v>
      </c>
      <c r="AA74" s="9">
        <v>129.34027216187735</v>
      </c>
      <c r="AB74" s="9">
        <v>131.54472466706949</v>
      </c>
      <c r="AC74" s="9">
        <v>135.86639075442949</v>
      </c>
      <c r="AD74" s="9">
        <v>137.61168576365611</v>
      </c>
      <c r="AE74" s="9">
        <v>140.16055502139238</v>
      </c>
      <c r="AF74" s="9">
        <v>141.36950591997123</v>
      </c>
      <c r="AG74" s="9">
        <v>144.98469520559559</v>
      </c>
      <c r="AH74" s="9">
        <v>145.8647706267885</v>
      </c>
      <c r="AI74" s="9">
        <v>143.36225104985635</v>
      </c>
      <c r="AJ74" s="9">
        <v>143.15387149640651</v>
      </c>
      <c r="AK74" s="9">
        <v>144.8259799915086</v>
      </c>
      <c r="AL74" s="9">
        <v>146.95992412089117</v>
      </c>
      <c r="AM74" s="9">
        <v>148.65111990682044</v>
      </c>
      <c r="AN74" s="9">
        <v>149.36480428834187</v>
      </c>
      <c r="AO74" s="9">
        <v>148.37796486331519</v>
      </c>
      <c r="AP74" s="9">
        <v>146.09944707765092</v>
      </c>
      <c r="AQ74" s="9">
        <v>144.53156119087359</v>
      </c>
      <c r="AR74" s="9">
        <v>143.55583779052105</v>
      </c>
      <c r="AS74" s="9">
        <v>150.3108687597107</v>
      </c>
      <c r="AT74" s="9">
        <v>157.17166613034169</v>
      </c>
      <c r="AU74" s="9">
        <v>161.7101747684622</v>
      </c>
      <c r="AV74" s="9">
        <v>157.12463695395354</v>
      </c>
      <c r="AW74" s="9">
        <v>163.74398444498399</v>
      </c>
      <c r="AX74" s="9">
        <v>164.17275279947015</v>
      </c>
      <c r="AY74" s="9">
        <v>165.82615933499449</v>
      </c>
      <c r="AZ74" s="9">
        <v>167.81805455989448</v>
      </c>
      <c r="BA74" s="9">
        <v>169.38147044936051</v>
      </c>
      <c r="BB74" s="9">
        <v>172.67592656770864</v>
      </c>
      <c r="BC74" s="9">
        <v>182.9863133406333</v>
      </c>
      <c r="BD74" s="9">
        <v>177.82317976441746</v>
      </c>
      <c r="BE74" s="9">
        <v>187.25139061643353</v>
      </c>
      <c r="BF74" s="9">
        <v>184.3131470648255</v>
      </c>
      <c r="BG74" s="9">
        <v>189.3360778684779</v>
      </c>
      <c r="BH74" s="9">
        <v>192.37111456635353</v>
      </c>
      <c r="BI74" s="9">
        <v>186.11218492515391</v>
      </c>
      <c r="BJ74" s="9">
        <v>186.35799251390682</v>
      </c>
      <c r="BK74" s="9">
        <v>177.71320285812453</v>
      </c>
      <c r="BL74" s="9">
        <v>185.06737773824884</v>
      </c>
      <c r="BM74" s="21">
        <v>182.96947083656846</v>
      </c>
      <c r="BN74" s="21">
        <v>185.65650837092534</v>
      </c>
      <c r="BO74" s="21">
        <v>182.66658948407232</v>
      </c>
      <c r="BP74" s="21">
        <v>183.46694228540338</v>
      </c>
      <c r="BQ74" s="21">
        <v>185.11484721785857</v>
      </c>
      <c r="BR74" s="21">
        <v>186.79757764833249</v>
      </c>
      <c r="BS74" s="21">
        <v>178.34487847852927</v>
      </c>
      <c r="BT74" s="21">
        <v>179.52509658598694</v>
      </c>
      <c r="BU74" s="21">
        <v>173.34049563063138</v>
      </c>
      <c r="BV74" s="21">
        <v>176.16576233736808</v>
      </c>
      <c r="BW74" s="21">
        <v>182.73267441711789</v>
      </c>
      <c r="BX74" s="21">
        <v>177.15491965986178</v>
      </c>
      <c r="BY74" s="21">
        <v>177.18897032555452</v>
      </c>
      <c r="BZ74" s="21">
        <v>164.81138504873903</v>
      </c>
      <c r="CA74" s="21">
        <v>169.61811264599075</v>
      </c>
      <c r="CB74" s="21">
        <v>174.92820948389306</v>
      </c>
      <c r="CC74" s="21">
        <v>180.23726256480506</v>
      </c>
      <c r="CD74" s="21">
        <v>179.60512890361952</v>
      </c>
      <c r="CE74" s="21">
        <v>175.46001744615955</v>
      </c>
      <c r="CF74" s="197">
        <v>178.27238356805242</v>
      </c>
      <c r="CG74" s="197">
        <v>184.19212969108781</v>
      </c>
      <c r="CH74" s="197">
        <v>181.50083255285347</v>
      </c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</row>
    <row r="75" spans="1:99" x14ac:dyDescent="0.2">
      <c r="A75" s="8" t="str">
        <f t="shared" si="2"/>
        <v>EFHt_QU_CH</v>
      </c>
      <c r="B75" s="7" t="s">
        <v>3660</v>
      </c>
      <c r="C75" s="7" t="s">
        <v>654</v>
      </c>
      <c r="D75" s="26" t="s">
        <v>236</v>
      </c>
      <c r="E75" s="23">
        <v>100</v>
      </c>
      <c r="F75" s="9">
        <v>99.74390075429838</v>
      </c>
      <c r="G75" s="9">
        <v>101.66233558420623</v>
      </c>
      <c r="H75" s="9">
        <v>101.57610180109367</v>
      </c>
      <c r="I75" s="9">
        <v>104.28442923645748</v>
      </c>
      <c r="J75" s="9">
        <v>103.86389743994144</v>
      </c>
      <c r="K75" s="9">
        <v>105.14934885636839</v>
      </c>
      <c r="L75" s="9">
        <v>105.60694107851862</v>
      </c>
      <c r="M75" s="9">
        <v>104.48551145831935</v>
      </c>
      <c r="N75" s="9">
        <v>102.38236632606892</v>
      </c>
      <c r="O75" s="9">
        <v>102.54904308479527</v>
      </c>
      <c r="P75" s="9">
        <v>101.8206119587536</v>
      </c>
      <c r="Q75" s="9">
        <v>103.89227773508978</v>
      </c>
      <c r="R75" s="9">
        <v>104.08090518140187</v>
      </c>
      <c r="S75" s="9">
        <v>104.99718551432642</v>
      </c>
      <c r="T75" s="9">
        <v>103.65645291168187</v>
      </c>
      <c r="U75" s="9">
        <v>104.4180796798001</v>
      </c>
      <c r="V75" s="9">
        <v>105.12805493318569</v>
      </c>
      <c r="W75" s="9">
        <v>107.79340659285242</v>
      </c>
      <c r="X75" s="9">
        <v>109.36220769180571</v>
      </c>
      <c r="Y75" s="9">
        <v>112.31909458717058</v>
      </c>
      <c r="Z75" s="9">
        <v>116.16137156979036</v>
      </c>
      <c r="AA75" s="9">
        <v>119.79947848621246</v>
      </c>
      <c r="AB75" s="9">
        <v>121.24936348418613</v>
      </c>
      <c r="AC75" s="9">
        <v>124.12586983198884</v>
      </c>
      <c r="AD75" s="9">
        <v>125.27628036016027</v>
      </c>
      <c r="AE75" s="9">
        <v>127.71486976664899</v>
      </c>
      <c r="AF75" s="9">
        <v>128.71698178658812</v>
      </c>
      <c r="AG75" s="9">
        <v>132.05629170937894</v>
      </c>
      <c r="AH75" s="9">
        <v>133.29037336915616</v>
      </c>
      <c r="AI75" s="9">
        <v>132.32295961212733</v>
      </c>
      <c r="AJ75" s="9">
        <v>132.57005143901256</v>
      </c>
      <c r="AK75" s="9">
        <v>134.61528208908661</v>
      </c>
      <c r="AL75" s="9">
        <v>135.7998946065006</v>
      </c>
      <c r="AM75" s="9">
        <v>137.43695914120556</v>
      </c>
      <c r="AN75" s="9">
        <v>138.92212920742142</v>
      </c>
      <c r="AO75" s="9">
        <v>139.22716390616495</v>
      </c>
      <c r="AP75" s="9">
        <v>138.47665703838607</v>
      </c>
      <c r="AQ75" s="9">
        <v>137.05581988323411</v>
      </c>
      <c r="AR75" s="9">
        <v>137.73373879336336</v>
      </c>
      <c r="AS75" s="9">
        <v>143.01633896629841</v>
      </c>
      <c r="AT75" s="9">
        <v>149.24532370950286</v>
      </c>
      <c r="AU75" s="9">
        <v>154.96157163303684</v>
      </c>
      <c r="AV75" s="9">
        <v>152.26773716021503</v>
      </c>
      <c r="AW75" s="9">
        <v>157.69990794891615</v>
      </c>
      <c r="AX75" s="9">
        <v>157.67598560022128</v>
      </c>
      <c r="AY75" s="9">
        <v>157.29588153248739</v>
      </c>
      <c r="AZ75" s="9">
        <v>158.44614755807234</v>
      </c>
      <c r="BA75" s="9">
        <v>160.31632099290869</v>
      </c>
      <c r="BB75" s="9">
        <v>163.40875677213319</v>
      </c>
      <c r="BC75" s="9">
        <v>169.20166277838175</v>
      </c>
      <c r="BD75" s="9">
        <v>166.30160453980284</v>
      </c>
      <c r="BE75" s="9">
        <v>176.36983891549875</v>
      </c>
      <c r="BF75" s="9">
        <v>175.01573549746286</v>
      </c>
      <c r="BG75" s="9">
        <v>176.80602621859421</v>
      </c>
      <c r="BH75" s="9">
        <v>180.06751399592076</v>
      </c>
      <c r="BI75" s="9">
        <v>178.49570481806921</v>
      </c>
      <c r="BJ75" s="9">
        <v>180.22312531059143</v>
      </c>
      <c r="BK75" s="9">
        <v>175.14343017545272</v>
      </c>
      <c r="BL75" s="9">
        <v>178.5698810338383</v>
      </c>
      <c r="BM75" s="21">
        <v>177.29406884980438</v>
      </c>
      <c r="BN75" s="21">
        <v>180.45650850207997</v>
      </c>
      <c r="BO75" s="21">
        <v>180.3346724869931</v>
      </c>
      <c r="BP75" s="21">
        <v>178.98344813186733</v>
      </c>
      <c r="BQ75" s="21">
        <v>180.48168600676462</v>
      </c>
      <c r="BR75" s="21">
        <v>182.30605645956436</v>
      </c>
      <c r="BS75" s="21">
        <v>175.21046751748878</v>
      </c>
      <c r="BT75" s="21">
        <v>177.19809620671535</v>
      </c>
      <c r="BU75" s="21">
        <v>170.21489608136812</v>
      </c>
      <c r="BV75" s="21">
        <v>172.8246815425253</v>
      </c>
      <c r="BW75" s="21">
        <v>177.61698300125289</v>
      </c>
      <c r="BX75" s="21">
        <v>173.96562114334805</v>
      </c>
      <c r="BY75" s="21">
        <v>176.78193980451778</v>
      </c>
      <c r="BZ75" s="21">
        <v>170.89030099361995</v>
      </c>
      <c r="CA75" s="21">
        <v>175.55441760218514</v>
      </c>
      <c r="CB75" s="21">
        <v>179.3617136821762</v>
      </c>
      <c r="CC75" s="21">
        <v>182.77642650264812</v>
      </c>
      <c r="CD75" s="21">
        <v>183.24842194619845</v>
      </c>
      <c r="CE75" s="21">
        <v>180.14030297302014</v>
      </c>
      <c r="CF75" s="197">
        <v>182.09299592636904</v>
      </c>
      <c r="CG75" s="197">
        <v>186.98608371149786</v>
      </c>
      <c r="CH75" s="197">
        <v>187.75980247799802</v>
      </c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</row>
    <row r="76" spans="1:99" x14ac:dyDescent="0.2">
      <c r="A76" s="8" t="str">
        <f t="shared" si="2"/>
        <v>EFHm_QU_CH</v>
      </c>
      <c r="B76" s="7" t="s">
        <v>252</v>
      </c>
      <c r="C76" s="7" t="s">
        <v>654</v>
      </c>
      <c r="D76" s="26" t="s">
        <v>236</v>
      </c>
      <c r="E76" s="23">
        <v>100</v>
      </c>
      <c r="F76" s="9">
        <v>99.888600844255237</v>
      </c>
      <c r="G76" s="9">
        <v>101.29469082670614</v>
      </c>
      <c r="H76" s="9">
        <v>100.46078792801114</v>
      </c>
      <c r="I76" s="9">
        <v>102.50998344473442</v>
      </c>
      <c r="J76" s="9">
        <v>101.5340212437174</v>
      </c>
      <c r="K76" s="9">
        <v>102.43925363359527</v>
      </c>
      <c r="L76" s="9">
        <v>103.14175133765022</v>
      </c>
      <c r="M76" s="9">
        <v>102.71837153499288</v>
      </c>
      <c r="N76" s="9">
        <v>101.36683819830216</v>
      </c>
      <c r="O76" s="9">
        <v>102.0155077198625</v>
      </c>
      <c r="P76" s="9">
        <v>101.6620834508023</v>
      </c>
      <c r="Q76" s="9">
        <v>104.14144778562722</v>
      </c>
      <c r="R76" s="9">
        <v>104.17594243314842</v>
      </c>
      <c r="S76" s="9">
        <v>105.13494233782214</v>
      </c>
      <c r="T76" s="9">
        <v>103.72737370941765</v>
      </c>
      <c r="U76" s="9">
        <v>103.25052920487995</v>
      </c>
      <c r="V76" s="9">
        <v>103.00392970144109</v>
      </c>
      <c r="W76" s="9">
        <v>105.02520629485083</v>
      </c>
      <c r="X76" s="9">
        <v>105.34537467664356</v>
      </c>
      <c r="Y76" s="9">
        <v>106.48361656213825</v>
      </c>
      <c r="Z76" s="9">
        <v>107.9294093943069</v>
      </c>
      <c r="AA76" s="9">
        <v>109.88384396355767</v>
      </c>
      <c r="AB76" s="9">
        <v>110.62410435771375</v>
      </c>
      <c r="AC76" s="9">
        <v>112.15587245361019</v>
      </c>
      <c r="AD76" s="9">
        <v>112.75038023034571</v>
      </c>
      <c r="AE76" s="9">
        <v>115.05953888212113</v>
      </c>
      <c r="AF76" s="9">
        <v>115.80421027978301</v>
      </c>
      <c r="AG76" s="9">
        <v>119.22000752389617</v>
      </c>
      <c r="AH76" s="9">
        <v>120.88125705788364</v>
      </c>
      <c r="AI76" s="9">
        <v>121.6789151658006</v>
      </c>
      <c r="AJ76" s="9">
        <v>122.27597910023482</v>
      </c>
      <c r="AK76" s="9">
        <v>124.50817407102839</v>
      </c>
      <c r="AL76" s="9">
        <v>124.6297917167807</v>
      </c>
      <c r="AM76" s="9">
        <v>126.30379678814609</v>
      </c>
      <c r="AN76" s="9">
        <v>128.27246935008336</v>
      </c>
      <c r="AO76" s="9">
        <v>129.93946916494136</v>
      </c>
      <c r="AP76" s="9">
        <v>131.01614486433192</v>
      </c>
      <c r="AQ76" s="9">
        <v>129.87019906107457</v>
      </c>
      <c r="AR76" s="9">
        <v>132.50876058529013</v>
      </c>
      <c r="AS76" s="9">
        <v>136.89761419812609</v>
      </c>
      <c r="AT76" s="9">
        <v>142.96399960907601</v>
      </c>
      <c r="AU76" s="9">
        <v>145.30105292129272</v>
      </c>
      <c r="AV76" s="9">
        <v>144.93412801452402</v>
      </c>
      <c r="AW76" s="9">
        <v>148.87943831851308</v>
      </c>
      <c r="AX76" s="9">
        <v>149.45209484057219</v>
      </c>
      <c r="AY76" s="9">
        <v>148.27891841297529</v>
      </c>
      <c r="AZ76" s="9">
        <v>149.38286383320337</v>
      </c>
      <c r="BA76" s="9">
        <v>151.67363523243515</v>
      </c>
      <c r="BB76" s="9">
        <v>153.96503586290368</v>
      </c>
      <c r="BC76" s="9">
        <v>155.27904753101717</v>
      </c>
      <c r="BD76" s="9">
        <v>155.55418568880131</v>
      </c>
      <c r="BE76" s="9">
        <v>165.22166657270708</v>
      </c>
      <c r="BF76" s="9">
        <v>165.8355939032588</v>
      </c>
      <c r="BG76" s="9">
        <v>164.08333861372429</v>
      </c>
      <c r="BH76" s="9">
        <v>167.25306517695634</v>
      </c>
      <c r="BI76" s="9">
        <v>169.3304756149858</v>
      </c>
      <c r="BJ76" s="9">
        <v>171.012035125371</v>
      </c>
      <c r="BK76" s="9">
        <v>169.20199678146196</v>
      </c>
      <c r="BL76" s="9">
        <v>168.81896985744561</v>
      </c>
      <c r="BM76" s="21">
        <v>170.02718454952509</v>
      </c>
      <c r="BN76" s="21">
        <v>173.90837256970929</v>
      </c>
      <c r="BO76" s="21">
        <v>176.47405265751931</v>
      </c>
      <c r="BP76" s="21">
        <v>172.40365349631298</v>
      </c>
      <c r="BQ76" s="21">
        <v>172.05442693115302</v>
      </c>
      <c r="BR76" s="21">
        <v>174.50145466537586</v>
      </c>
      <c r="BS76" s="21">
        <v>169.23173004989033</v>
      </c>
      <c r="BT76" s="21">
        <v>171.93848947085422</v>
      </c>
      <c r="BU76" s="21">
        <v>162.26022526211881</v>
      </c>
      <c r="BV76" s="21">
        <v>164.83121674930771</v>
      </c>
      <c r="BW76" s="21">
        <v>168.35685653689973</v>
      </c>
      <c r="BX76" s="21">
        <v>166.95757324259577</v>
      </c>
      <c r="BY76" s="21">
        <v>172.41490678486613</v>
      </c>
      <c r="BZ76" s="21">
        <v>173.01263130882094</v>
      </c>
      <c r="CA76" s="21">
        <v>176.32235353105651</v>
      </c>
      <c r="CB76" s="21">
        <v>179.04536625084825</v>
      </c>
      <c r="CC76" s="21">
        <v>179.70830796629372</v>
      </c>
      <c r="CD76" s="21">
        <v>180.92832852780109</v>
      </c>
      <c r="CE76" s="21">
        <v>178.69445087927579</v>
      </c>
      <c r="CF76" s="197">
        <v>180.48591448929429</v>
      </c>
      <c r="CG76" s="197">
        <v>184.61810058944752</v>
      </c>
      <c r="CH76" s="197">
        <v>188.95087864574705</v>
      </c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</row>
    <row r="77" spans="1:99" x14ac:dyDescent="0.2">
      <c r="A77" s="8" t="str">
        <f t="shared" si="2"/>
        <v>EFHu_QU_CH</v>
      </c>
      <c r="B77" s="7" t="s">
        <v>251</v>
      </c>
      <c r="C77" s="7" t="s">
        <v>654</v>
      </c>
      <c r="D77" s="26" t="s">
        <v>236</v>
      </c>
      <c r="E77" s="23">
        <v>100</v>
      </c>
      <c r="F77" s="9">
        <v>95.248895834743124</v>
      </c>
      <c r="G77" s="9">
        <v>94.2745159287051</v>
      </c>
      <c r="H77" s="9">
        <v>91.959491603064919</v>
      </c>
      <c r="I77" s="9">
        <v>93.686337859648248</v>
      </c>
      <c r="J77" s="9">
        <v>93.515922177120231</v>
      </c>
      <c r="K77" s="9">
        <v>95.173971831456882</v>
      </c>
      <c r="L77" s="9">
        <v>96.193117832356123</v>
      </c>
      <c r="M77" s="9">
        <v>95.768449332474987</v>
      </c>
      <c r="N77" s="9">
        <v>93.820891564951054</v>
      </c>
      <c r="O77" s="9">
        <v>95.20979323434085</v>
      </c>
      <c r="P77" s="9">
        <v>95.591658193658077</v>
      </c>
      <c r="Q77" s="9">
        <v>98.942885922388612</v>
      </c>
      <c r="R77" s="9">
        <v>101.15007433229867</v>
      </c>
      <c r="S77" s="9">
        <v>104.67604700180557</v>
      </c>
      <c r="T77" s="9">
        <v>104.54039792460073</v>
      </c>
      <c r="U77" s="9">
        <v>104.82567137958448</v>
      </c>
      <c r="V77" s="9">
        <v>104.95159138357101</v>
      </c>
      <c r="W77" s="9">
        <v>107.02695458354508</v>
      </c>
      <c r="X77" s="9">
        <v>107.54667180611858</v>
      </c>
      <c r="Y77" s="9">
        <v>107.99969356499801</v>
      </c>
      <c r="Z77" s="9">
        <v>109.14925731596156</v>
      </c>
      <c r="AA77" s="9">
        <v>111.08848029156371</v>
      </c>
      <c r="AB77" s="9">
        <v>111.7255475753695</v>
      </c>
      <c r="AC77" s="9">
        <v>113.02150624376624</v>
      </c>
      <c r="AD77" s="9">
        <v>113.525213670124</v>
      </c>
      <c r="AE77" s="9">
        <v>115.88772489517211</v>
      </c>
      <c r="AF77" s="9">
        <v>116.77153120268193</v>
      </c>
      <c r="AG77" s="9">
        <v>119.25573982060928</v>
      </c>
      <c r="AH77" s="9">
        <v>120.71462988368418</v>
      </c>
      <c r="AI77" s="9">
        <v>120.86704433916708</v>
      </c>
      <c r="AJ77" s="9">
        <v>121.73492779310084</v>
      </c>
      <c r="AK77" s="9">
        <v>124.45434844446417</v>
      </c>
      <c r="AL77" s="9">
        <v>124.89902506501174</v>
      </c>
      <c r="AM77" s="9">
        <v>126.33188110902749</v>
      </c>
      <c r="AN77" s="9">
        <v>129.05006382230226</v>
      </c>
      <c r="AO77" s="9">
        <v>130.50250121119393</v>
      </c>
      <c r="AP77" s="9">
        <v>130.7499442654528</v>
      </c>
      <c r="AQ77" s="9">
        <v>129.26063891083507</v>
      </c>
      <c r="AR77" s="9">
        <v>131.04640811277784</v>
      </c>
      <c r="AS77" s="9">
        <v>133.92747735558564</v>
      </c>
      <c r="AT77" s="9">
        <v>138.75909921246927</v>
      </c>
      <c r="AU77" s="9">
        <v>153.19571370503445</v>
      </c>
      <c r="AV77" s="9">
        <v>151.62969318463641</v>
      </c>
      <c r="AW77" s="9">
        <v>156.3981948617101</v>
      </c>
      <c r="AX77" s="9">
        <v>154.1887759334995</v>
      </c>
      <c r="AY77" s="9">
        <v>149.75920037394019</v>
      </c>
      <c r="AZ77" s="9">
        <v>148.76526175050674</v>
      </c>
      <c r="BA77" s="9">
        <v>150.74646146209147</v>
      </c>
      <c r="BB77" s="9">
        <v>154.63611650253185</v>
      </c>
      <c r="BC77" s="9">
        <v>155.94559043580784</v>
      </c>
      <c r="BD77" s="9">
        <v>153.74458483696844</v>
      </c>
      <c r="BE77" s="9">
        <v>166.16747462596092</v>
      </c>
      <c r="BF77" s="9">
        <v>165.79847758745211</v>
      </c>
      <c r="BG77" s="9">
        <v>164.94551386490073</v>
      </c>
      <c r="BH77" s="9">
        <v>168.9580550966771</v>
      </c>
      <c r="BI77" s="9">
        <v>173.68979409140556</v>
      </c>
      <c r="BJ77" s="9">
        <v>179.40302369684025</v>
      </c>
      <c r="BK77" s="9">
        <v>178.29586934058239</v>
      </c>
      <c r="BL77" s="9">
        <v>177.68920731915782</v>
      </c>
      <c r="BM77" s="21">
        <v>174.45540678314512</v>
      </c>
      <c r="BN77" s="21">
        <v>177.67925240229056</v>
      </c>
      <c r="BO77" s="21">
        <v>180.65982603964321</v>
      </c>
      <c r="BP77" s="21">
        <v>178.14864988641287</v>
      </c>
      <c r="BQ77" s="21">
        <v>182.32158513035492</v>
      </c>
      <c r="BR77" s="21">
        <v>183.48593277331813</v>
      </c>
      <c r="BS77" s="21">
        <v>176.93518903473495</v>
      </c>
      <c r="BT77" s="21">
        <v>179.85912352506381</v>
      </c>
      <c r="BU77" s="21">
        <v>175.24342100495525</v>
      </c>
      <c r="BV77" s="21">
        <v>177.35006631598841</v>
      </c>
      <c r="BW77" s="21">
        <v>179.56622963076026</v>
      </c>
      <c r="BX77" s="21">
        <v>177.25488243579235</v>
      </c>
      <c r="BY77" s="21">
        <v>183.02550515259114</v>
      </c>
      <c r="BZ77" s="21">
        <v>183.46373852492192</v>
      </c>
      <c r="CA77" s="21">
        <v>190.0031897029028</v>
      </c>
      <c r="CB77" s="21">
        <v>191.64815656187167</v>
      </c>
      <c r="CC77" s="21">
        <v>194.63743005955243</v>
      </c>
      <c r="CD77" s="21">
        <v>196.78003958324754</v>
      </c>
      <c r="CE77" s="21">
        <v>194.95445995007898</v>
      </c>
      <c r="CF77" s="197">
        <v>194.90756997382758</v>
      </c>
      <c r="CG77" s="197">
        <v>198.357737720491</v>
      </c>
      <c r="CH77" s="197">
        <v>202.36129397288681</v>
      </c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</row>
    <row r="78" spans="1:99" x14ac:dyDescent="0.2">
      <c r="A78" s="8" t="str">
        <f t="shared" si="2"/>
        <v>EWGg_QU_CH</v>
      </c>
      <c r="B78" s="7" t="s">
        <v>250</v>
      </c>
      <c r="C78" s="7" t="s">
        <v>654</v>
      </c>
      <c r="D78" s="26" t="s">
        <v>236</v>
      </c>
      <c r="E78" s="23">
        <v>100</v>
      </c>
      <c r="F78" s="9">
        <v>102.39404273071031</v>
      </c>
      <c r="G78" s="9">
        <v>102.87401587622303</v>
      </c>
      <c r="H78" s="9">
        <v>100.8534158362887</v>
      </c>
      <c r="I78" s="9">
        <v>102.07247109632618</v>
      </c>
      <c r="J78" s="9">
        <v>103.31530591612321</v>
      </c>
      <c r="K78" s="9">
        <v>104.6337343101055</v>
      </c>
      <c r="L78" s="9">
        <v>106.76966299423596</v>
      </c>
      <c r="M78" s="9">
        <v>106.29916685381528</v>
      </c>
      <c r="N78" s="9">
        <v>106.67714620855541</v>
      </c>
      <c r="O78" s="9">
        <v>106.37078988770783</v>
      </c>
      <c r="P78" s="9">
        <v>107.61125234207196</v>
      </c>
      <c r="Q78" s="9">
        <v>110.58514648062412</v>
      </c>
      <c r="R78" s="9">
        <v>111.22556623611753</v>
      </c>
      <c r="S78" s="9">
        <v>111.67117288805511</v>
      </c>
      <c r="T78" s="9">
        <v>111.9988349359587</v>
      </c>
      <c r="U78" s="9">
        <v>113.14093711284173</v>
      </c>
      <c r="V78" s="9">
        <v>113.58165918674075</v>
      </c>
      <c r="W78" s="9">
        <v>116.34193596459095</v>
      </c>
      <c r="X78" s="9">
        <v>119.99427704776264</v>
      </c>
      <c r="Y78" s="9">
        <v>124.62600278056306</v>
      </c>
      <c r="Z78" s="9">
        <v>128.93091727369173</v>
      </c>
      <c r="AA78" s="9">
        <v>133.42645350582231</v>
      </c>
      <c r="AB78" s="9">
        <v>135.97284414273477</v>
      </c>
      <c r="AC78" s="9">
        <v>139.31238009075037</v>
      </c>
      <c r="AD78" s="9">
        <v>141.56056198930438</v>
      </c>
      <c r="AE78" s="9">
        <v>143.08102157419665</v>
      </c>
      <c r="AF78" s="9">
        <v>150.13302473511456</v>
      </c>
      <c r="AG78" s="9">
        <v>149.29993106074585</v>
      </c>
      <c r="AH78" s="9">
        <v>152.68388563835771</v>
      </c>
      <c r="AI78" s="9">
        <v>152.25689900732507</v>
      </c>
      <c r="AJ78" s="9">
        <v>154.92105290583623</v>
      </c>
      <c r="AK78" s="9">
        <v>156.6023729664158</v>
      </c>
      <c r="AL78" s="9">
        <v>158.7601797309739</v>
      </c>
      <c r="AM78" s="9">
        <v>161.57912078926276</v>
      </c>
      <c r="AN78" s="9">
        <v>163.24507553581557</v>
      </c>
      <c r="AO78" s="9">
        <v>164.63656742370981</v>
      </c>
      <c r="AP78" s="9">
        <v>164.45358998671298</v>
      </c>
      <c r="AQ78" s="9">
        <v>164.55344099340027</v>
      </c>
      <c r="AR78" s="9">
        <v>167.79689911381988</v>
      </c>
      <c r="AS78" s="9">
        <v>175.7542698826602</v>
      </c>
      <c r="AT78" s="9">
        <v>179.76089479757974</v>
      </c>
      <c r="AU78" s="9">
        <v>179.76524989231194</v>
      </c>
      <c r="AV78" s="9">
        <v>177.72384187166745</v>
      </c>
      <c r="AW78" s="9">
        <v>179.29631116717923</v>
      </c>
      <c r="AX78" s="9">
        <v>181.56757365653039</v>
      </c>
      <c r="AY78" s="9">
        <v>188.44077615684444</v>
      </c>
      <c r="AZ78" s="9">
        <v>193.80410026306086</v>
      </c>
      <c r="BA78" s="9">
        <v>197.58561670326202</v>
      </c>
      <c r="BB78" s="9">
        <v>199.82430991057581</v>
      </c>
      <c r="BC78" s="9">
        <v>197.86825061657535</v>
      </c>
      <c r="BD78" s="9">
        <v>198.43851533566405</v>
      </c>
      <c r="BE78" s="9">
        <v>210.64082341807202</v>
      </c>
      <c r="BF78" s="9">
        <v>216.04428410166872</v>
      </c>
      <c r="BG78" s="9">
        <v>222.42460163340971</v>
      </c>
      <c r="BH78" s="9">
        <v>217.44328743769648</v>
      </c>
      <c r="BI78" s="9">
        <v>220.45902879875473</v>
      </c>
      <c r="BJ78" s="9">
        <v>227.22541845726306</v>
      </c>
      <c r="BK78" s="9">
        <v>226.80661971792694</v>
      </c>
      <c r="BL78" s="9">
        <v>234.78511586125768</v>
      </c>
      <c r="BM78" s="21">
        <v>223.28852699896765</v>
      </c>
      <c r="BN78" s="21">
        <v>214.32554357850742</v>
      </c>
      <c r="BO78" s="21">
        <v>216.06494760872997</v>
      </c>
      <c r="BP78" s="21">
        <v>220.09683530883467</v>
      </c>
      <c r="BQ78" s="21">
        <v>223.24108840719745</v>
      </c>
      <c r="BR78" s="21">
        <v>215.44186144209232</v>
      </c>
      <c r="BS78" s="21">
        <v>217.96560366541854</v>
      </c>
      <c r="BT78" s="21">
        <v>213.026014152176</v>
      </c>
      <c r="BU78" s="21">
        <v>209.24442463758353</v>
      </c>
      <c r="BV78" s="21">
        <v>207.6960159369666</v>
      </c>
      <c r="BW78" s="21">
        <v>204.94140182324955</v>
      </c>
      <c r="BX78" s="21">
        <v>203.0867163776401</v>
      </c>
      <c r="BY78" s="21">
        <v>198.19547492746321</v>
      </c>
      <c r="BZ78" s="21">
        <v>183.67292273608723</v>
      </c>
      <c r="CA78" s="21">
        <v>187.47740737028931</v>
      </c>
      <c r="CB78" s="21">
        <v>196.84074446836934</v>
      </c>
      <c r="CC78" s="21">
        <v>202.21284643220727</v>
      </c>
      <c r="CD78" s="21">
        <v>207.69696023894059</v>
      </c>
      <c r="CE78" s="21">
        <v>212.84362546068348</v>
      </c>
      <c r="CF78" s="197">
        <v>223.56500135235567</v>
      </c>
      <c r="CG78" s="197">
        <v>231.91857279774354</v>
      </c>
      <c r="CH78" s="197">
        <v>226.71537021106789</v>
      </c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</row>
    <row r="79" spans="1:99" x14ac:dyDescent="0.2">
      <c r="A79" s="8" t="str">
        <f t="shared" si="2"/>
        <v>EWGt_QU_CH</v>
      </c>
      <c r="B79" s="7" t="s">
        <v>3659</v>
      </c>
      <c r="C79" s="7" t="s">
        <v>654</v>
      </c>
      <c r="D79" s="26" t="s">
        <v>236</v>
      </c>
      <c r="E79" s="23">
        <v>100</v>
      </c>
      <c r="F79" s="9">
        <v>101.97314392513235</v>
      </c>
      <c r="G79" s="9">
        <v>102.33651058026147</v>
      </c>
      <c r="H79" s="9">
        <v>100.11871893501423</v>
      </c>
      <c r="I79" s="9">
        <v>101.34072797713576</v>
      </c>
      <c r="J79" s="9">
        <v>102.36507482318389</v>
      </c>
      <c r="K79" s="9">
        <v>103.47904426880375</v>
      </c>
      <c r="L79" s="9">
        <v>105.02241628010162</v>
      </c>
      <c r="M79" s="9">
        <v>104.74699038611868</v>
      </c>
      <c r="N79" s="9">
        <v>105.10954786594799</v>
      </c>
      <c r="O79" s="9">
        <v>104.81947594734567</v>
      </c>
      <c r="P79" s="9">
        <v>105.84498303211048</v>
      </c>
      <c r="Q79" s="9">
        <v>108.44799031625591</v>
      </c>
      <c r="R79" s="9">
        <v>108.92898515886695</v>
      </c>
      <c r="S79" s="9">
        <v>109.86602872178042</v>
      </c>
      <c r="T79" s="9">
        <v>110.55839351299363</v>
      </c>
      <c r="U79" s="9">
        <v>112.23454365092313</v>
      </c>
      <c r="V79" s="9">
        <v>112.54828440206113</v>
      </c>
      <c r="W79" s="9">
        <v>114.77416753313858</v>
      </c>
      <c r="X79" s="9">
        <v>116.85477904930164</v>
      </c>
      <c r="Y79" s="9">
        <v>120.39527203227989</v>
      </c>
      <c r="Z79" s="9">
        <v>122.75074109689731</v>
      </c>
      <c r="AA79" s="9">
        <v>125.64219833023473</v>
      </c>
      <c r="AB79" s="9">
        <v>127.39081920096204</v>
      </c>
      <c r="AC79" s="9">
        <v>130.15869580224501</v>
      </c>
      <c r="AD79" s="9">
        <v>132.28895782891954</v>
      </c>
      <c r="AE79" s="9">
        <v>133.5516232123353</v>
      </c>
      <c r="AF79" s="9">
        <v>139.17416217403081</v>
      </c>
      <c r="AG79" s="9">
        <v>139.7539973589007</v>
      </c>
      <c r="AH79" s="9">
        <v>142.81152693040772</v>
      </c>
      <c r="AI79" s="9">
        <v>142.05199488161307</v>
      </c>
      <c r="AJ79" s="9">
        <v>144.65780826732524</v>
      </c>
      <c r="AK79" s="9">
        <v>146.89142735632902</v>
      </c>
      <c r="AL79" s="9">
        <v>149.27212711416456</v>
      </c>
      <c r="AM79" s="9">
        <v>151.27523792321801</v>
      </c>
      <c r="AN79" s="9">
        <v>152.75497363111359</v>
      </c>
      <c r="AO79" s="9">
        <v>154.06495222491841</v>
      </c>
      <c r="AP79" s="9">
        <v>154.46996455338621</v>
      </c>
      <c r="AQ79" s="9">
        <v>155.07216662930469</v>
      </c>
      <c r="AR79" s="9">
        <v>158.56475564930403</v>
      </c>
      <c r="AS79" s="9">
        <v>165.83754696785982</v>
      </c>
      <c r="AT79" s="9">
        <v>168.59711629301179</v>
      </c>
      <c r="AU79" s="9">
        <v>173.76783044957028</v>
      </c>
      <c r="AV79" s="9">
        <v>170.89524273386317</v>
      </c>
      <c r="AW79" s="9">
        <v>172.3276382063116</v>
      </c>
      <c r="AX79" s="9">
        <v>174.62717718126572</v>
      </c>
      <c r="AY79" s="9">
        <v>179.45061478458865</v>
      </c>
      <c r="AZ79" s="9">
        <v>181.59335000788403</v>
      </c>
      <c r="BA79" s="9">
        <v>185.06844299631172</v>
      </c>
      <c r="BB79" s="9">
        <v>187.82450710254633</v>
      </c>
      <c r="BC79" s="9">
        <v>188.76170013219624</v>
      </c>
      <c r="BD79" s="9">
        <v>191.12005144930419</v>
      </c>
      <c r="BE79" s="9">
        <v>202.73393988094375</v>
      </c>
      <c r="BF79" s="9">
        <v>206.87686266255562</v>
      </c>
      <c r="BG79" s="9">
        <v>208.92197583434026</v>
      </c>
      <c r="BH79" s="9">
        <v>208.46672932000914</v>
      </c>
      <c r="BI79" s="9">
        <v>212.59617486758268</v>
      </c>
      <c r="BJ79" s="9">
        <v>215.34836599813482</v>
      </c>
      <c r="BK79" s="9">
        <v>215.70816304213304</v>
      </c>
      <c r="BL79" s="9">
        <v>219.33664484846119</v>
      </c>
      <c r="BM79" s="21">
        <v>213.51375846371462</v>
      </c>
      <c r="BN79" s="21">
        <v>208.61960956532849</v>
      </c>
      <c r="BO79" s="21">
        <v>211.55163808065041</v>
      </c>
      <c r="BP79" s="21">
        <v>213.86205711352483</v>
      </c>
      <c r="BQ79" s="21">
        <v>217.7998079350082</v>
      </c>
      <c r="BR79" s="21">
        <v>211.37768968037335</v>
      </c>
      <c r="BS79" s="21">
        <v>213.31098642944912</v>
      </c>
      <c r="BT79" s="21">
        <v>209.52468971568709</v>
      </c>
      <c r="BU79" s="21">
        <v>202.89139705281616</v>
      </c>
      <c r="BV79" s="21">
        <v>202.7341457056616</v>
      </c>
      <c r="BW79" s="21">
        <v>203.7244386745792</v>
      </c>
      <c r="BX79" s="21">
        <v>206.61186327970196</v>
      </c>
      <c r="BY79" s="21">
        <v>205.32811237302536</v>
      </c>
      <c r="BZ79" s="21">
        <v>199.28743572606405</v>
      </c>
      <c r="CA79" s="21">
        <v>202.64047109165446</v>
      </c>
      <c r="CB79" s="21">
        <v>205.86931451331557</v>
      </c>
      <c r="CC79" s="21">
        <v>208.97604725082823</v>
      </c>
      <c r="CD79" s="21">
        <v>214.64677385823342</v>
      </c>
      <c r="CE79" s="21">
        <v>217.78643450261731</v>
      </c>
      <c r="CF79" s="197">
        <v>222.10894642391946</v>
      </c>
      <c r="CG79" s="197">
        <v>226.93665385178292</v>
      </c>
      <c r="CH79" s="197">
        <v>226.83012844597678</v>
      </c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</row>
    <row r="80" spans="1:99" x14ac:dyDescent="0.2">
      <c r="A80" s="8" t="str">
        <f t="shared" si="2"/>
        <v>EWGm_QU_CH</v>
      </c>
      <c r="B80" s="7" t="s">
        <v>249</v>
      </c>
      <c r="C80" s="7" t="s">
        <v>654</v>
      </c>
      <c r="D80" s="26" t="s">
        <v>236</v>
      </c>
      <c r="E80" s="23">
        <v>100</v>
      </c>
      <c r="F80" s="9">
        <v>101.68358236710861</v>
      </c>
      <c r="G80" s="9">
        <v>102.10272852257567</v>
      </c>
      <c r="H80" s="9">
        <v>99.872014460983451</v>
      </c>
      <c r="I80" s="9">
        <v>101.24022098800339</v>
      </c>
      <c r="J80" s="9">
        <v>102.15897029865377</v>
      </c>
      <c r="K80" s="9">
        <v>103.16475962919827</v>
      </c>
      <c r="L80" s="9">
        <v>104.19697621879698</v>
      </c>
      <c r="M80" s="9">
        <v>104.30708866133823</v>
      </c>
      <c r="N80" s="9">
        <v>104.67658470826444</v>
      </c>
      <c r="O80" s="9">
        <v>104.44453194953063</v>
      </c>
      <c r="P80" s="9">
        <v>105.31682933913449</v>
      </c>
      <c r="Q80" s="9">
        <v>107.5046315469699</v>
      </c>
      <c r="R80" s="9">
        <v>107.90356533486644</v>
      </c>
      <c r="S80" s="9">
        <v>109.42196350894228</v>
      </c>
      <c r="T80" s="9">
        <v>110.54108108726031</v>
      </c>
      <c r="U80" s="9">
        <v>112.66054989153851</v>
      </c>
      <c r="V80" s="9">
        <v>112.86869642333465</v>
      </c>
      <c r="W80" s="9">
        <v>114.51467133687261</v>
      </c>
      <c r="X80" s="9">
        <v>115.0869778449463</v>
      </c>
      <c r="Y80" s="9">
        <v>117.57499360610066</v>
      </c>
      <c r="Z80" s="9">
        <v>117.91647976717306</v>
      </c>
      <c r="AA80" s="9">
        <v>119.24519068788311</v>
      </c>
      <c r="AB80" s="9">
        <v>120.23773190746212</v>
      </c>
      <c r="AC80" s="9">
        <v>122.63694623038677</v>
      </c>
      <c r="AD80" s="9">
        <v>124.83694332863099</v>
      </c>
      <c r="AE80" s="9">
        <v>125.89475388117508</v>
      </c>
      <c r="AF80" s="9">
        <v>130.15096696489567</v>
      </c>
      <c r="AG80" s="9">
        <v>132.15037652819049</v>
      </c>
      <c r="AH80" s="9">
        <v>134.75581145509059</v>
      </c>
      <c r="AI80" s="9">
        <v>133.61552666921077</v>
      </c>
      <c r="AJ80" s="9">
        <v>136.23046777435806</v>
      </c>
      <c r="AK80" s="9">
        <v>138.98996004903671</v>
      </c>
      <c r="AL80" s="9">
        <v>141.26591946551508</v>
      </c>
      <c r="AM80" s="9">
        <v>141.9621080770728</v>
      </c>
      <c r="AN80" s="9">
        <v>143.04230163981208</v>
      </c>
      <c r="AO80" s="9">
        <v>144.22043103794132</v>
      </c>
      <c r="AP80" s="9">
        <v>145.49830724491991</v>
      </c>
      <c r="AQ80" s="9">
        <v>146.97651169114363</v>
      </c>
      <c r="AR80" s="9">
        <v>151.32988152519701</v>
      </c>
      <c r="AS80" s="9">
        <v>158.70877349732038</v>
      </c>
      <c r="AT80" s="9">
        <v>160.52746488256912</v>
      </c>
      <c r="AU80" s="9">
        <v>170.76948441231372</v>
      </c>
      <c r="AV80" s="9">
        <v>167.03631625138033</v>
      </c>
      <c r="AW80" s="9">
        <v>168.36706433412215</v>
      </c>
      <c r="AX80" s="9">
        <v>170.94894396706567</v>
      </c>
      <c r="AY80" s="9">
        <v>174.20216877459492</v>
      </c>
      <c r="AZ80" s="9">
        <v>172.88282415835297</v>
      </c>
      <c r="BA80" s="9">
        <v>175.84186552682974</v>
      </c>
      <c r="BB80" s="9">
        <v>179.35014311937999</v>
      </c>
      <c r="BC80" s="9">
        <v>183.93053711230633</v>
      </c>
      <c r="BD80" s="9">
        <v>188.76051504890754</v>
      </c>
      <c r="BE80" s="9">
        <v>199.16808558084966</v>
      </c>
      <c r="BF80" s="9">
        <v>201.86406683529623</v>
      </c>
      <c r="BG80" s="9">
        <v>199.33741751567459</v>
      </c>
      <c r="BH80" s="9">
        <v>203.25799209154579</v>
      </c>
      <c r="BI80" s="9">
        <v>208.56804367991822</v>
      </c>
      <c r="BJ80" s="9">
        <v>207.23452559432539</v>
      </c>
      <c r="BK80" s="9">
        <v>208.94737303710315</v>
      </c>
      <c r="BL80" s="9">
        <v>208.87279643809214</v>
      </c>
      <c r="BM80" s="9">
        <v>208.29763906524056</v>
      </c>
      <c r="BN80" s="9">
        <v>208.67759232591118</v>
      </c>
      <c r="BO80" s="9">
        <v>212.2775226371491</v>
      </c>
      <c r="BP80" s="9">
        <v>212.54584986500524</v>
      </c>
      <c r="BQ80" s="9">
        <v>216.08613948206491</v>
      </c>
      <c r="BR80" s="21">
        <v>208.79722962792761</v>
      </c>
      <c r="BS80" s="21">
        <v>208.84220448362916</v>
      </c>
      <c r="BT80" s="21">
        <v>205.87318233139661</v>
      </c>
      <c r="BU80" s="21">
        <v>195.79519346621657</v>
      </c>
      <c r="BV80" s="21">
        <v>197.19185987601091</v>
      </c>
      <c r="BW80" s="21">
        <v>202.57125759441644</v>
      </c>
      <c r="BX80" s="21">
        <v>210.26887582859595</v>
      </c>
      <c r="BY80" s="9">
        <v>213.37212841241774</v>
      </c>
      <c r="BZ80" s="21">
        <v>215.86940937953639</v>
      </c>
      <c r="CA80" s="21">
        <v>218.11303534981937</v>
      </c>
      <c r="CB80" s="21">
        <v>215.63777513125396</v>
      </c>
      <c r="CC80" s="21">
        <v>216.21505323114815</v>
      </c>
      <c r="CD80" s="21">
        <v>222.7204455254971</v>
      </c>
      <c r="CE80" s="21">
        <v>223.85218761471083</v>
      </c>
      <c r="CF80" s="197">
        <v>221.87081080405923</v>
      </c>
      <c r="CG80" s="197">
        <v>223.19653445838762</v>
      </c>
      <c r="CH80" s="197">
        <v>228.74097554391238</v>
      </c>
      <c r="CI80" s="21"/>
      <c r="CJ80" s="21"/>
      <c r="CK80" s="21"/>
      <c r="CL80" s="21"/>
      <c r="CM80" s="21"/>
      <c r="CN80" s="21"/>
      <c r="CO80" s="9"/>
      <c r="CP80" s="9"/>
      <c r="CQ80" s="9"/>
      <c r="CR80" s="9"/>
      <c r="CS80" s="9"/>
      <c r="CT80" s="9"/>
      <c r="CU80" s="9"/>
    </row>
    <row r="81" spans="1:99" x14ac:dyDescent="0.2">
      <c r="A81" s="8" t="str">
        <f t="shared" si="2"/>
        <v>EWGu_QU_CH</v>
      </c>
      <c r="B81" s="7" t="s">
        <v>248</v>
      </c>
      <c r="C81" s="7" t="s">
        <v>654</v>
      </c>
      <c r="D81" s="26" t="s">
        <v>236</v>
      </c>
      <c r="E81" s="23">
        <v>100</v>
      </c>
      <c r="F81" s="9">
        <v>101.17549766576883</v>
      </c>
      <c r="G81" s="9">
        <v>100.89578028257407</v>
      </c>
      <c r="H81" s="9">
        <v>97.923350563339355</v>
      </c>
      <c r="I81" s="9">
        <v>98.703511920805809</v>
      </c>
      <c r="J81" s="9">
        <v>99.175024793179844</v>
      </c>
      <c r="K81" s="9">
        <v>99.800717268608594</v>
      </c>
      <c r="L81" s="9">
        <v>100.54236657084181</v>
      </c>
      <c r="M81" s="9">
        <v>99.856542905022891</v>
      </c>
      <c r="N81" s="9">
        <v>100.13541009631616</v>
      </c>
      <c r="O81" s="9">
        <v>99.730895768810271</v>
      </c>
      <c r="P81" s="9">
        <v>100.36558001796463</v>
      </c>
      <c r="Q81" s="9">
        <v>102.76246435297539</v>
      </c>
      <c r="R81" s="9">
        <v>102.8556182167403</v>
      </c>
      <c r="S81" s="9">
        <v>103.96896261120376</v>
      </c>
      <c r="T81" s="9">
        <v>104.8066858338434</v>
      </c>
      <c r="U81" s="9">
        <v>107.2592944220043</v>
      </c>
      <c r="V81" s="9">
        <v>107.38899201139205</v>
      </c>
      <c r="W81" s="9">
        <v>109.26095574652879</v>
      </c>
      <c r="X81" s="9">
        <v>109.6883122349499</v>
      </c>
      <c r="Y81" s="9">
        <v>112.09735589322305</v>
      </c>
      <c r="Z81" s="9">
        <v>112.84672391317214</v>
      </c>
      <c r="AA81" s="9">
        <v>114.12351674364409</v>
      </c>
      <c r="AB81" s="9">
        <v>115.00351048473074</v>
      </c>
      <c r="AC81" s="9">
        <v>116.61163206581244</v>
      </c>
      <c r="AD81" s="9">
        <v>118.0502028724574</v>
      </c>
      <c r="AE81" s="9">
        <v>118.90968194944409</v>
      </c>
      <c r="AF81" s="9">
        <v>123.01168098253224</v>
      </c>
      <c r="AG81" s="9">
        <v>124.88014628780559</v>
      </c>
      <c r="AH81" s="9">
        <v>128.02524235648809</v>
      </c>
      <c r="AI81" s="9">
        <v>127.10718607942273</v>
      </c>
      <c r="AJ81" s="9">
        <v>129.44953886262505</v>
      </c>
      <c r="AK81" s="9">
        <v>132.27695001583658</v>
      </c>
      <c r="AL81" s="9">
        <v>135.88106195885638</v>
      </c>
      <c r="AM81" s="9">
        <v>138.65240325005402</v>
      </c>
      <c r="AN81" s="9">
        <v>140.62167347920956</v>
      </c>
      <c r="AO81" s="9">
        <v>142.01234705897161</v>
      </c>
      <c r="AP81" s="9">
        <v>142.07804334442466</v>
      </c>
      <c r="AQ81" s="9">
        <v>141.98603708931827</v>
      </c>
      <c r="AR81" s="9">
        <v>143.81110247818242</v>
      </c>
      <c r="AS81" s="9">
        <v>147.99551536361568</v>
      </c>
      <c r="AT81" s="9">
        <v>148.64924931461243</v>
      </c>
      <c r="AU81" s="9">
        <v>158.90226069397502</v>
      </c>
      <c r="AV81" s="9">
        <v>155.35073170755896</v>
      </c>
      <c r="AW81" s="9">
        <v>156.53406729522683</v>
      </c>
      <c r="AX81" s="9">
        <v>158.07127033199234</v>
      </c>
      <c r="AY81" s="9">
        <v>159.50696033872336</v>
      </c>
      <c r="AZ81" s="9">
        <v>159.41493029151368</v>
      </c>
      <c r="BA81" s="9">
        <v>163.25670537677107</v>
      </c>
      <c r="BB81" s="9">
        <v>165.76329878933399</v>
      </c>
      <c r="BC81" s="9">
        <v>167.05384125408955</v>
      </c>
      <c r="BD81" s="9">
        <v>168.94757944473591</v>
      </c>
      <c r="BE81" s="9">
        <v>181.93399085237303</v>
      </c>
      <c r="BF81" s="9">
        <v>185.69284535533964</v>
      </c>
      <c r="BG81" s="9">
        <v>184.4646221286429</v>
      </c>
      <c r="BH81" s="9">
        <v>188.66098054058585</v>
      </c>
      <c r="BI81" s="9">
        <v>193.6165144322249</v>
      </c>
      <c r="BJ81" s="9">
        <v>192.88070787092158</v>
      </c>
      <c r="BK81" s="9">
        <v>192.17825627881533</v>
      </c>
      <c r="BL81" s="9">
        <v>189.77943957480215</v>
      </c>
      <c r="BM81" s="9">
        <v>190.52029216015217</v>
      </c>
      <c r="BN81" s="9">
        <v>185.64449604377543</v>
      </c>
      <c r="BO81" s="9">
        <v>191.31043065694189</v>
      </c>
      <c r="BP81" s="9">
        <v>193.02584247072508</v>
      </c>
      <c r="BQ81" s="9">
        <v>201.39673269117156</v>
      </c>
      <c r="BR81" s="21">
        <v>203.20559454521668</v>
      </c>
      <c r="BS81" s="21">
        <v>208.62211392815598</v>
      </c>
      <c r="BT81" s="21">
        <v>206.94170501842345</v>
      </c>
      <c r="BU81" s="21">
        <v>199.50426374078222</v>
      </c>
      <c r="BV81" s="21">
        <v>200.12840352035624</v>
      </c>
      <c r="BW81" s="21">
        <v>202.58399878518506</v>
      </c>
      <c r="BX81" s="21">
        <v>209.64844346947581</v>
      </c>
      <c r="BY81" s="9">
        <v>209.28096238358526</v>
      </c>
      <c r="BZ81" s="21">
        <v>210.90521852236458</v>
      </c>
      <c r="CA81" s="21">
        <v>215.88548519726217</v>
      </c>
      <c r="CB81" s="21">
        <v>212.10823769695719</v>
      </c>
      <c r="CC81" s="21">
        <v>213.94214635995149</v>
      </c>
      <c r="CD81" s="21">
        <v>217.77955846268725</v>
      </c>
      <c r="CE81" s="21">
        <v>219.06871461983025</v>
      </c>
      <c r="CF81" s="197">
        <v>217.18245451090991</v>
      </c>
      <c r="CG81" s="197">
        <v>218.67952992555098</v>
      </c>
      <c r="CH81" s="197">
        <v>221.5664921525215</v>
      </c>
      <c r="CI81" s="21"/>
      <c r="CJ81" s="21"/>
      <c r="CK81" s="21"/>
      <c r="CL81" s="21"/>
      <c r="CM81" s="21"/>
      <c r="CN81" s="21"/>
      <c r="CO81" s="9"/>
      <c r="CP81" s="9"/>
      <c r="CQ81" s="9"/>
      <c r="CR81" s="9"/>
      <c r="CS81" s="9"/>
      <c r="CT81" s="9"/>
      <c r="CU81" s="9"/>
    </row>
    <row r="82" spans="1:99" x14ac:dyDescent="0.2">
      <c r="A82" s="8" t="str">
        <f t="shared" ref="A82:A145" si="3">CONCATENATE(B82,"_",C82,"_",D82)</f>
        <v>EIG_QU_CH</v>
      </c>
      <c r="B82" s="7" t="s">
        <v>3661</v>
      </c>
      <c r="C82" s="7" t="s">
        <v>654</v>
      </c>
      <c r="D82" s="26" t="s">
        <v>236</v>
      </c>
      <c r="E82" s="23">
        <v>100</v>
      </c>
      <c r="F82" s="9">
        <v>100.58130081243795</v>
      </c>
      <c r="G82" s="9">
        <v>101.91558484309391</v>
      </c>
      <c r="H82" s="9">
        <v>101.02864582466505</v>
      </c>
      <c r="I82" s="9">
        <v>103.17864784932571</v>
      </c>
      <c r="J82" s="9">
        <v>103.30087490259375</v>
      </c>
      <c r="K82" s="9">
        <v>104.52191028123445</v>
      </c>
      <c r="L82" s="9">
        <v>105.38736830755275</v>
      </c>
      <c r="M82" s="9">
        <v>104.58373424182203</v>
      </c>
      <c r="N82" s="9">
        <v>103.40681355099686</v>
      </c>
      <c r="O82" s="9">
        <v>103.40191577090498</v>
      </c>
      <c r="P82" s="9">
        <v>103.33233962260424</v>
      </c>
      <c r="Q82" s="9">
        <v>105.60360022796334</v>
      </c>
      <c r="R82" s="9">
        <v>105.90205350120159</v>
      </c>
      <c r="S82" s="9">
        <v>106.82613340046605</v>
      </c>
      <c r="T82" s="9">
        <v>106.24912002688332</v>
      </c>
      <c r="U82" s="9">
        <v>107.3542812882629</v>
      </c>
      <c r="V82" s="9">
        <v>107.91541374174207</v>
      </c>
      <c r="W82" s="9">
        <v>110.41568203311319</v>
      </c>
      <c r="X82" s="9">
        <v>112.17674123954271</v>
      </c>
      <c r="Y82" s="9">
        <v>115.35285579839956</v>
      </c>
      <c r="Z82" s="9">
        <v>118.63662348366468</v>
      </c>
      <c r="AA82" s="9">
        <v>121.99425651719878</v>
      </c>
      <c r="AB82" s="9">
        <v>123.55635961703103</v>
      </c>
      <c r="AC82" s="9">
        <v>126.39205993826764</v>
      </c>
      <c r="AD82" s="9">
        <v>127.91054502759467</v>
      </c>
      <c r="AE82" s="9">
        <v>129.90740656061877</v>
      </c>
      <c r="AF82" s="9">
        <v>132.645150583505</v>
      </c>
      <c r="AG82" s="9">
        <v>134.94788256083098</v>
      </c>
      <c r="AH82" s="9">
        <v>136.86693004545535</v>
      </c>
      <c r="AI82" s="9">
        <v>135.97760564038072</v>
      </c>
      <c r="AJ82" s="9">
        <v>137.11073520255675</v>
      </c>
      <c r="AK82" s="9">
        <v>139.22673269035201</v>
      </c>
      <c r="AL82" s="9">
        <v>140.86064725689707</v>
      </c>
      <c r="AM82" s="9">
        <v>142.63521458870926</v>
      </c>
      <c r="AN82" s="9">
        <v>144.11834327512821</v>
      </c>
      <c r="AO82" s="9">
        <v>144.80087832338879</v>
      </c>
      <c r="AP82" s="9">
        <v>144.48443439444836</v>
      </c>
      <c r="AQ82" s="9">
        <v>143.82353818781047</v>
      </c>
      <c r="AR82" s="9">
        <v>145.55876881004249</v>
      </c>
      <c r="AS82" s="9">
        <v>151.5889707712694</v>
      </c>
      <c r="AT82" s="9">
        <v>156.51469317378366</v>
      </c>
      <c r="AU82" s="9">
        <v>162.02601504252155</v>
      </c>
      <c r="AV82" s="9">
        <v>159.26503312794011</v>
      </c>
      <c r="AW82" s="9">
        <v>163.19471548191223</v>
      </c>
      <c r="AX82" s="9">
        <v>164.04358560061908</v>
      </c>
      <c r="AY82" s="9">
        <v>165.61815662391089</v>
      </c>
      <c r="AZ82" s="9">
        <v>167.14123696366883</v>
      </c>
      <c r="BA82" s="9">
        <v>169.61428752966484</v>
      </c>
      <c r="BB82" s="9">
        <v>172.58036757426117</v>
      </c>
      <c r="BC82" s="9">
        <v>176.54925797641826</v>
      </c>
      <c r="BD82" s="9">
        <v>175.62448557711843</v>
      </c>
      <c r="BE82" s="9">
        <v>186.27333440225479</v>
      </c>
      <c r="BF82" s="9">
        <v>186.94875970624577</v>
      </c>
      <c r="BG82" s="9">
        <v>188.83436034781482</v>
      </c>
      <c r="BH82" s="9">
        <v>190.69596875734135</v>
      </c>
      <c r="BI82" s="9">
        <v>191.2703569242172</v>
      </c>
      <c r="BJ82" s="9">
        <v>193.38287944994599</v>
      </c>
      <c r="BK82" s="9">
        <v>190.35202868191331</v>
      </c>
      <c r="BL82" s="9">
        <v>193.85337940171573</v>
      </c>
      <c r="BM82" s="9">
        <v>190.86669076614399</v>
      </c>
      <c r="BN82" s="9">
        <v>190.99597243265686</v>
      </c>
      <c r="BO82" s="9">
        <v>192.02350380215989</v>
      </c>
      <c r="BP82" s="9">
        <v>192.05079259069265</v>
      </c>
      <c r="BQ82" s="9">
        <v>194.46664904136389</v>
      </c>
      <c r="BR82" s="21">
        <v>193.18683542841671</v>
      </c>
      <c r="BS82" s="21">
        <v>189.49163277060435</v>
      </c>
      <c r="BT82" s="21">
        <v>189.30557666637657</v>
      </c>
      <c r="BU82" s="21">
        <v>182.45636430592327</v>
      </c>
      <c r="BV82" s="21">
        <v>184.02390534860817</v>
      </c>
      <c r="BW82" s="21">
        <v>187.38372564053773</v>
      </c>
      <c r="BX82" s="21">
        <v>186.19445867638268</v>
      </c>
      <c r="BY82" s="9">
        <v>187.46677499820646</v>
      </c>
      <c r="BZ82" s="21">
        <v>181.52099756970216</v>
      </c>
      <c r="CA82" s="21">
        <v>185.69014083215339</v>
      </c>
      <c r="CB82" s="21">
        <v>189.27847365769702</v>
      </c>
      <c r="CC82" s="21">
        <v>192.57614618112689</v>
      </c>
      <c r="CD82" s="21">
        <v>195.00453789811485</v>
      </c>
      <c r="CE82" s="21">
        <v>194.24881283077295</v>
      </c>
      <c r="CF82" s="197">
        <v>197.09274481402232</v>
      </c>
      <c r="CG82" s="197">
        <v>201.95960535737939</v>
      </c>
      <c r="CH82" s="197">
        <v>202.40178615051829</v>
      </c>
      <c r="CI82" s="21"/>
      <c r="CJ82" s="21"/>
      <c r="CK82" s="21"/>
      <c r="CL82" s="21"/>
      <c r="CM82" s="21"/>
      <c r="CN82" s="21"/>
      <c r="CO82" s="9"/>
      <c r="CP82" s="9"/>
      <c r="CQ82" s="9"/>
      <c r="CR82" s="9"/>
      <c r="CS82" s="9"/>
      <c r="CT82" s="9"/>
      <c r="CU82" s="9"/>
    </row>
    <row r="83" spans="1:99" x14ac:dyDescent="0.2">
      <c r="A83" s="8" t="str">
        <f t="shared" si="3"/>
        <v>EFHgL_QU_1</v>
      </c>
      <c r="B83" s="7" t="s">
        <v>3736</v>
      </c>
      <c r="C83" s="7" t="s">
        <v>654</v>
      </c>
      <c r="D83" s="7">
        <v>1</v>
      </c>
      <c r="E83" s="45">
        <v>100</v>
      </c>
      <c r="F83" s="21">
        <v>108.05701112269877</v>
      </c>
      <c r="G83" s="21">
        <v>126.54603443080188</v>
      </c>
      <c r="H83" s="21">
        <v>131.37391986116725</v>
      </c>
      <c r="I83" s="21">
        <v>134.13488746297537</v>
      </c>
      <c r="J83" s="21">
        <v>149.97623133367392</v>
      </c>
      <c r="K83" s="21">
        <v>150.90744600681367</v>
      </c>
      <c r="L83" s="21">
        <v>159.2048042859897</v>
      </c>
      <c r="M83" s="21">
        <v>143.72025793425763</v>
      </c>
      <c r="N83" s="21">
        <v>148.60615302514825</v>
      </c>
      <c r="O83" s="21">
        <v>147.05646936556104</v>
      </c>
      <c r="P83" s="21">
        <v>146.13253187263464</v>
      </c>
      <c r="Q83" s="21">
        <v>162.78497227425626</v>
      </c>
      <c r="R83" s="21">
        <v>145.3318148964907</v>
      </c>
      <c r="S83" s="21">
        <v>146.63053688046202</v>
      </c>
      <c r="T83" s="21">
        <v>149.86087273778256</v>
      </c>
      <c r="U83" s="21">
        <v>153.6399245523198</v>
      </c>
      <c r="V83" s="21">
        <v>161.79974809176218</v>
      </c>
      <c r="W83" s="21">
        <v>186.35632128703099</v>
      </c>
      <c r="X83" s="21">
        <v>197.99771975444941</v>
      </c>
      <c r="Y83" s="21">
        <v>233.57823958539171</v>
      </c>
      <c r="Z83" s="21">
        <v>263.99223493564801</v>
      </c>
      <c r="AA83" s="21">
        <v>306.24010259346892</v>
      </c>
      <c r="AB83" s="21">
        <v>315.44755226097692</v>
      </c>
      <c r="AC83" s="21">
        <v>329.96270209519412</v>
      </c>
      <c r="AD83" s="21">
        <v>342.21777989058381</v>
      </c>
      <c r="AE83" s="21">
        <v>374.40274727775005</v>
      </c>
      <c r="AF83" s="21">
        <v>373.48449503155348</v>
      </c>
      <c r="AG83" s="21">
        <v>394.68665404260145</v>
      </c>
      <c r="AH83" s="21">
        <v>400.80340293024079</v>
      </c>
      <c r="AI83" s="21">
        <v>398.41386759287388</v>
      </c>
      <c r="AJ83" s="21">
        <v>399.87192980491972</v>
      </c>
      <c r="AK83" s="21">
        <v>412.12788294391913</v>
      </c>
      <c r="AL83" s="21">
        <v>441.38852612944612</v>
      </c>
      <c r="AM83" s="21">
        <v>466.41236906119428</v>
      </c>
      <c r="AN83" s="21">
        <v>472.56653492136627</v>
      </c>
      <c r="AO83" s="21">
        <v>456.22865370646463</v>
      </c>
      <c r="AP83" s="21">
        <v>444.37693020064796</v>
      </c>
      <c r="AQ83" s="21">
        <v>431.98174081760612</v>
      </c>
      <c r="AR83" s="21">
        <v>433.49823071190701</v>
      </c>
      <c r="AS83" s="21">
        <v>481.6833583273409</v>
      </c>
      <c r="AT83" s="21">
        <v>521.01096465832381</v>
      </c>
      <c r="AU83" s="21">
        <v>552.26689582591848</v>
      </c>
      <c r="AV83" s="21">
        <v>537.48498486823348</v>
      </c>
      <c r="AW83" s="21">
        <v>577.59808861783733</v>
      </c>
      <c r="AX83" s="21">
        <v>596.02975493287761</v>
      </c>
      <c r="AY83" s="21">
        <v>625.33217472258764</v>
      </c>
      <c r="AZ83" s="21">
        <v>635.12138412060494</v>
      </c>
      <c r="BA83" s="21">
        <v>641.6889573082766</v>
      </c>
      <c r="BB83" s="21">
        <v>664.05521034913863</v>
      </c>
      <c r="BC83" s="21">
        <v>744.33019056519538</v>
      </c>
      <c r="BD83" s="21">
        <v>692.2544838475942</v>
      </c>
      <c r="BE83" s="21">
        <v>750.04478826275863</v>
      </c>
      <c r="BF83" s="21">
        <v>742.32212232930499</v>
      </c>
      <c r="BG83" s="21">
        <v>767.03720977424587</v>
      </c>
      <c r="BH83" s="21">
        <v>769.55578330800859</v>
      </c>
      <c r="BI83" s="21">
        <v>741.73569799683219</v>
      </c>
      <c r="BJ83" s="21">
        <v>692.84310027998549</v>
      </c>
      <c r="BK83" s="21">
        <v>639.12913879913424</v>
      </c>
      <c r="BL83" s="21">
        <v>680.63012808295855</v>
      </c>
      <c r="BM83" s="21">
        <v>660.13102100778781</v>
      </c>
      <c r="BN83" s="21">
        <v>675.03036601430119</v>
      </c>
      <c r="BO83" s="21">
        <v>668.09209003349406</v>
      </c>
      <c r="BP83" s="21">
        <v>661.1085963343362</v>
      </c>
      <c r="BQ83" s="21">
        <v>660.43440902903092</v>
      </c>
      <c r="BR83" s="21">
        <v>656.75277000082519</v>
      </c>
      <c r="BS83" s="21">
        <v>584.72982519322909</v>
      </c>
      <c r="BT83" s="21">
        <v>581.01270071927797</v>
      </c>
      <c r="BU83" s="21">
        <v>548.46797034576218</v>
      </c>
      <c r="BV83" s="21">
        <v>568.39893467851584</v>
      </c>
      <c r="BW83" s="21">
        <v>613.55585536399701</v>
      </c>
      <c r="BX83" s="21">
        <v>584.69150186607476</v>
      </c>
      <c r="BY83" s="21">
        <v>577.54949608575248</v>
      </c>
      <c r="BZ83" s="21">
        <v>494.34050293284014</v>
      </c>
      <c r="CA83" s="21">
        <v>514.59966714097925</v>
      </c>
      <c r="CB83" s="21">
        <v>544.64739546572901</v>
      </c>
      <c r="CC83" s="21">
        <v>577.1171421929821</v>
      </c>
      <c r="CD83" s="21">
        <v>583.02542191381553</v>
      </c>
      <c r="CE83" s="21">
        <v>548.35091910163362</v>
      </c>
      <c r="CF83" s="197">
        <v>578.51378128837757</v>
      </c>
      <c r="CG83" s="197">
        <v>618.04610451409712</v>
      </c>
      <c r="CH83" s="197">
        <v>589.22065931485554</v>
      </c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</row>
    <row r="84" spans="1:99" x14ac:dyDescent="0.2">
      <c r="A84" s="8" t="str">
        <f t="shared" si="3"/>
        <v>EFHgL_QU_2</v>
      </c>
      <c r="B84" s="7" t="s">
        <v>3736</v>
      </c>
      <c r="C84" s="7" t="s">
        <v>654</v>
      </c>
      <c r="D84" s="7">
        <v>2</v>
      </c>
      <c r="E84" s="45">
        <v>100</v>
      </c>
      <c r="F84" s="21">
        <v>99.996086582300734</v>
      </c>
      <c r="G84" s="21">
        <v>100.09783544247153</v>
      </c>
      <c r="H84" s="21">
        <v>100.12522936636424</v>
      </c>
      <c r="I84" s="21">
        <v>100.86121600149541</v>
      </c>
      <c r="J84" s="21">
        <v>100.53547515926189</v>
      </c>
      <c r="K84" s="21">
        <v>101.35972704529779</v>
      </c>
      <c r="L84" s="21">
        <v>100.73989573892021</v>
      </c>
      <c r="M84" s="21">
        <v>101.11286644130986</v>
      </c>
      <c r="N84" s="21">
        <v>100.70676323642715</v>
      </c>
      <c r="O84" s="21">
        <v>100.65001867979177</v>
      </c>
      <c r="P84" s="21">
        <v>100.45004303537361</v>
      </c>
      <c r="Q84" s="21">
        <v>100.28333144140235</v>
      </c>
      <c r="R84" s="21">
        <v>100.34222837777314</v>
      </c>
      <c r="S84" s="21">
        <v>100.28391845405795</v>
      </c>
      <c r="T84" s="21">
        <v>100.17219037875036</v>
      </c>
      <c r="U84" s="21">
        <v>100.56079275626833</v>
      </c>
      <c r="V84" s="21">
        <v>101.78334444543408</v>
      </c>
      <c r="W84" s="21">
        <v>103.01587534973235</v>
      </c>
      <c r="X84" s="21">
        <v>108.32364377491082</v>
      </c>
      <c r="Y84" s="21">
        <v>110.4228814092085</v>
      </c>
      <c r="Z84" s="21">
        <v>117.23722476905193</v>
      </c>
      <c r="AA84" s="21">
        <v>123.50607740684833</v>
      </c>
      <c r="AB84" s="21">
        <v>125.15120453511699</v>
      </c>
      <c r="AC84" s="21">
        <v>128.66252534318164</v>
      </c>
      <c r="AD84" s="21">
        <v>129.53516957108252</v>
      </c>
      <c r="AE84" s="21">
        <v>130.49312185653463</v>
      </c>
      <c r="AF84" s="21">
        <v>124.92498844353696</v>
      </c>
      <c r="AG84" s="21">
        <v>130.63720136473421</v>
      </c>
      <c r="AH84" s="21">
        <v>130.16346495360381</v>
      </c>
      <c r="AI84" s="21">
        <v>125.18514710502787</v>
      </c>
      <c r="AJ84" s="21">
        <v>123.66349499949247</v>
      </c>
      <c r="AK84" s="21">
        <v>127.22849462598842</v>
      </c>
      <c r="AL84" s="21">
        <v>126.31161719984172</v>
      </c>
      <c r="AM84" s="21">
        <v>125.66588797122247</v>
      </c>
      <c r="AN84" s="21">
        <v>126.44254735921379</v>
      </c>
      <c r="AO84" s="21">
        <v>127.87339813609996</v>
      </c>
      <c r="AP84" s="21">
        <v>124.3414094327711</v>
      </c>
      <c r="AQ84" s="21">
        <v>121.48802060855569</v>
      </c>
      <c r="AR84" s="21">
        <v>120.4714096169519</v>
      </c>
      <c r="AS84" s="21">
        <v>124.74724547380877</v>
      </c>
      <c r="AT84" s="21">
        <v>143.82951376422349</v>
      </c>
      <c r="AU84" s="21">
        <v>153.26358302107144</v>
      </c>
      <c r="AV84" s="21">
        <v>146.64285313697405</v>
      </c>
      <c r="AW84" s="21">
        <v>152.03344720700872</v>
      </c>
      <c r="AX84" s="21">
        <v>155.0604217965429</v>
      </c>
      <c r="AY84" s="21">
        <v>158.94328635112319</v>
      </c>
      <c r="AZ84" s="21">
        <v>160.37131538170419</v>
      </c>
      <c r="BA84" s="21">
        <v>172.46843722036297</v>
      </c>
      <c r="BB84" s="21">
        <v>173.1834915657013</v>
      </c>
      <c r="BC84" s="21">
        <v>195.83196269999834</v>
      </c>
      <c r="BD84" s="21">
        <v>183.23673095507834</v>
      </c>
      <c r="BE84" s="21">
        <v>198.74696349078204</v>
      </c>
      <c r="BF84" s="21">
        <v>195.25176588062493</v>
      </c>
      <c r="BG84" s="21">
        <v>203.01447964822654</v>
      </c>
      <c r="BH84" s="21">
        <v>222.89724104514787</v>
      </c>
      <c r="BI84" s="21">
        <v>205.40311019754799</v>
      </c>
      <c r="BJ84" s="21">
        <v>201.22723944871228</v>
      </c>
      <c r="BK84" s="21">
        <v>178.90459942037629</v>
      </c>
      <c r="BL84" s="21">
        <v>195.35719971067758</v>
      </c>
      <c r="BM84" s="21">
        <v>204.14815944385575</v>
      </c>
      <c r="BN84" s="21">
        <v>211.58657638246757</v>
      </c>
      <c r="BO84" s="21">
        <v>212.0630197037288</v>
      </c>
      <c r="BP84" s="21">
        <v>212.09188967780867</v>
      </c>
      <c r="BQ84" s="21">
        <v>212.82046463688675</v>
      </c>
      <c r="BR84" s="21">
        <v>208.06739873751246</v>
      </c>
      <c r="BS84" s="21">
        <v>186.506539847955</v>
      </c>
      <c r="BT84" s="21">
        <v>190.56654504115122</v>
      </c>
      <c r="BU84" s="21">
        <v>179.83628288240413</v>
      </c>
      <c r="BV84" s="21">
        <v>191.84127580959643</v>
      </c>
      <c r="BW84" s="21">
        <v>207.95713299171857</v>
      </c>
      <c r="BX84" s="21">
        <v>191.42716949913248</v>
      </c>
      <c r="BY84" s="21">
        <v>191.36261741941865</v>
      </c>
      <c r="BZ84" s="21">
        <v>156.43771494765534</v>
      </c>
      <c r="CA84" s="21">
        <v>160.94019343199298</v>
      </c>
      <c r="CB84" s="21">
        <v>174.3724426790269</v>
      </c>
      <c r="CC84" s="21">
        <v>195.42617688065198</v>
      </c>
      <c r="CD84" s="21">
        <v>194.57255892067946</v>
      </c>
      <c r="CE84" s="21">
        <v>183.14470957833322</v>
      </c>
      <c r="CF84" s="197">
        <v>181.56518384551973</v>
      </c>
      <c r="CG84" s="197">
        <v>194.69017574205881</v>
      </c>
      <c r="CH84" s="197">
        <v>180.16810650070656</v>
      </c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</row>
    <row r="85" spans="1:99" x14ac:dyDescent="0.2">
      <c r="A85" s="8" t="str">
        <f t="shared" si="3"/>
        <v>EFHgL_QU_3</v>
      </c>
      <c r="B85" s="7" t="s">
        <v>3736</v>
      </c>
      <c r="C85" s="7" t="s">
        <v>654</v>
      </c>
      <c r="D85" s="7">
        <v>3</v>
      </c>
      <c r="E85" s="45">
        <v>100</v>
      </c>
      <c r="F85" s="21">
        <v>101.04472056990332</v>
      </c>
      <c r="G85" s="21">
        <v>104.80995448849053</v>
      </c>
      <c r="H85" s="21">
        <v>103.88896510946211</v>
      </c>
      <c r="I85" s="21">
        <v>115.72735973139075</v>
      </c>
      <c r="J85" s="21">
        <v>112.73551673999572</v>
      </c>
      <c r="K85" s="21">
        <v>115.78495831913136</v>
      </c>
      <c r="L85" s="21">
        <v>112.51618159376599</v>
      </c>
      <c r="M85" s="21">
        <v>110.15257043173069</v>
      </c>
      <c r="N85" s="21">
        <v>104.9903554937198</v>
      </c>
      <c r="O85" s="21">
        <v>106.92687865184737</v>
      </c>
      <c r="P85" s="21">
        <v>103.28064020499319</v>
      </c>
      <c r="Q85" s="21">
        <v>106.4980691483465</v>
      </c>
      <c r="R85" s="21">
        <v>106.52824755494588</v>
      </c>
      <c r="S85" s="21">
        <v>103.76256482722495</v>
      </c>
      <c r="T85" s="21">
        <v>104.07570249337066</v>
      </c>
      <c r="U85" s="21">
        <v>104.56410509613565</v>
      </c>
      <c r="V85" s="21">
        <v>110.00384356712041</v>
      </c>
      <c r="W85" s="21">
        <v>112.11632368029399</v>
      </c>
      <c r="X85" s="21">
        <v>117.9459784834072</v>
      </c>
      <c r="Y85" s="21">
        <v>129.986426541599</v>
      </c>
      <c r="Z85" s="21">
        <v>148.35216119207703</v>
      </c>
      <c r="AA85" s="21">
        <v>163.40812433365915</v>
      </c>
      <c r="AB85" s="21">
        <v>166.23487609734991</v>
      </c>
      <c r="AC85" s="21">
        <v>180.80130802090628</v>
      </c>
      <c r="AD85" s="21">
        <v>179.39189342929643</v>
      </c>
      <c r="AE85" s="21">
        <v>183.55245947539686</v>
      </c>
      <c r="AF85" s="21">
        <v>177.44093026351689</v>
      </c>
      <c r="AG85" s="21">
        <v>193.31576543008742</v>
      </c>
      <c r="AH85" s="21">
        <v>191.07342499873317</v>
      </c>
      <c r="AI85" s="21">
        <v>175.3133825131635</v>
      </c>
      <c r="AJ85" s="21">
        <v>168.69104242928211</v>
      </c>
      <c r="AK85" s="21">
        <v>165.11271094916793</v>
      </c>
      <c r="AL85" s="21">
        <v>164.07863575049629</v>
      </c>
      <c r="AM85" s="21">
        <v>161.17012413334962</v>
      </c>
      <c r="AN85" s="21">
        <v>161.72378109281235</v>
      </c>
      <c r="AO85" s="21">
        <v>169.29794866558493</v>
      </c>
      <c r="AP85" s="21">
        <v>163.42239679885196</v>
      </c>
      <c r="AQ85" s="21">
        <v>161.39050589309849</v>
      </c>
      <c r="AR85" s="21">
        <v>160.60619497270378</v>
      </c>
      <c r="AS85" s="21">
        <v>177.76275789848512</v>
      </c>
      <c r="AT85" s="21">
        <v>204.56661027035068</v>
      </c>
      <c r="AU85" s="21">
        <v>221.96500682880037</v>
      </c>
      <c r="AV85" s="21">
        <v>195.80222304992461</v>
      </c>
      <c r="AW85" s="21">
        <v>225.17802263424275</v>
      </c>
      <c r="AX85" s="21">
        <v>214.98994109602617</v>
      </c>
      <c r="AY85" s="21">
        <v>218.75490667946886</v>
      </c>
      <c r="AZ85" s="21">
        <v>230.22964119848521</v>
      </c>
      <c r="BA85" s="21">
        <v>237.51645462495418</v>
      </c>
      <c r="BB85" s="21">
        <v>257.66203445143776</v>
      </c>
      <c r="BC85" s="21">
        <v>310.78025601106521</v>
      </c>
      <c r="BD85" s="21">
        <v>288.59242085394186</v>
      </c>
      <c r="BE85" s="21">
        <v>338.05228460406249</v>
      </c>
      <c r="BF85" s="21">
        <v>317.90845139387437</v>
      </c>
      <c r="BG85" s="21">
        <v>351.16155630679941</v>
      </c>
      <c r="BH85" s="21">
        <v>378.0820597530456</v>
      </c>
      <c r="BI85" s="21">
        <v>338.47756344030358</v>
      </c>
      <c r="BJ85" s="21">
        <v>339.30034969477913</v>
      </c>
      <c r="BK85" s="21">
        <v>295.78483295017139</v>
      </c>
      <c r="BL85" s="21">
        <v>342.526296516792</v>
      </c>
      <c r="BM85" s="21">
        <v>320.55200638296202</v>
      </c>
      <c r="BN85" s="21">
        <v>341.98474228656153</v>
      </c>
      <c r="BO85" s="21">
        <v>327.04476665600117</v>
      </c>
      <c r="BP85" s="21">
        <v>338.41539120294016</v>
      </c>
      <c r="BQ85" s="21">
        <v>344.79912642820983</v>
      </c>
      <c r="BR85" s="21">
        <v>370.03916711636566</v>
      </c>
      <c r="BS85" s="21">
        <v>332.79396060213787</v>
      </c>
      <c r="BT85" s="21">
        <v>326.87012487666834</v>
      </c>
      <c r="BU85" s="21">
        <v>293.29508011629639</v>
      </c>
      <c r="BV85" s="21">
        <v>311.24447682203663</v>
      </c>
      <c r="BW85" s="21">
        <v>351.85414837573222</v>
      </c>
      <c r="BX85" s="21">
        <v>319.77480017958533</v>
      </c>
      <c r="BY85" s="21">
        <v>326.48564427852256</v>
      </c>
      <c r="BZ85" s="21">
        <v>265.86678564195171</v>
      </c>
      <c r="CA85" s="21">
        <v>284.5173148798284</v>
      </c>
      <c r="CB85" s="21">
        <v>306.6616501450535</v>
      </c>
      <c r="CC85" s="21">
        <v>340.90470027909714</v>
      </c>
      <c r="CD85" s="21">
        <v>334.13640017740056</v>
      </c>
      <c r="CE85" s="21">
        <v>301.35584389611893</v>
      </c>
      <c r="CF85" s="197">
        <v>315.11629210696441</v>
      </c>
      <c r="CG85" s="197">
        <v>349.19127517417519</v>
      </c>
      <c r="CH85" s="197">
        <v>341.57187324403696</v>
      </c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</row>
    <row r="86" spans="1:99" x14ac:dyDescent="0.2">
      <c r="A86" s="8" t="str">
        <f t="shared" si="3"/>
        <v>EFHgL_QU_4</v>
      </c>
      <c r="B86" s="7" t="s">
        <v>3736</v>
      </c>
      <c r="C86" s="7" t="s">
        <v>654</v>
      </c>
      <c r="D86" s="7">
        <v>4</v>
      </c>
      <c r="E86" s="45">
        <v>100</v>
      </c>
      <c r="F86" s="21">
        <v>100.35559029315462</v>
      </c>
      <c r="G86" s="21">
        <v>107.86816843233315</v>
      </c>
      <c r="H86" s="21">
        <v>109.27912449701849</v>
      </c>
      <c r="I86" s="21">
        <v>121.61150117803776</v>
      </c>
      <c r="J86" s="21">
        <v>118.51019315667735</v>
      </c>
      <c r="K86" s="21">
        <v>123.95185814857848</v>
      </c>
      <c r="L86" s="21">
        <v>122.78905584956665</v>
      </c>
      <c r="M86" s="21">
        <v>115.80492066270756</v>
      </c>
      <c r="N86" s="21">
        <v>106.40891590583112</v>
      </c>
      <c r="O86" s="21">
        <v>106.79432568459322</v>
      </c>
      <c r="P86" s="21">
        <v>102.29071437029924</v>
      </c>
      <c r="Q86" s="21">
        <v>104.26870997707674</v>
      </c>
      <c r="R86" s="21">
        <v>109.69303191238329</v>
      </c>
      <c r="S86" s="21">
        <v>110.13715040724243</v>
      </c>
      <c r="T86" s="21">
        <v>105.16091351513748</v>
      </c>
      <c r="U86" s="21">
        <v>112.86273283939946</v>
      </c>
      <c r="V86" s="21">
        <v>111.57553838114109</v>
      </c>
      <c r="W86" s="21">
        <v>120.47489161350518</v>
      </c>
      <c r="X86" s="21">
        <v>122.52866179279516</v>
      </c>
      <c r="Y86" s="21">
        <v>139.87578500847974</v>
      </c>
      <c r="Z86" s="21">
        <v>158.85722763325089</v>
      </c>
      <c r="AA86" s="21">
        <v>181.34688843238982</v>
      </c>
      <c r="AB86" s="21">
        <v>187.81186628214158</v>
      </c>
      <c r="AC86" s="21">
        <v>204.06152748647014</v>
      </c>
      <c r="AD86" s="21">
        <v>199.26323122095491</v>
      </c>
      <c r="AE86" s="21">
        <v>200.80666229059975</v>
      </c>
      <c r="AF86" s="21">
        <v>200.97107330948432</v>
      </c>
      <c r="AG86" s="21">
        <v>219.009046888059</v>
      </c>
      <c r="AH86" s="21">
        <v>220.37665504849647</v>
      </c>
      <c r="AI86" s="21">
        <v>199.8285806204145</v>
      </c>
      <c r="AJ86" s="21">
        <v>195.50544838654562</v>
      </c>
      <c r="AK86" s="21">
        <v>199.04173021144243</v>
      </c>
      <c r="AL86" s="21">
        <v>192.58305676073465</v>
      </c>
      <c r="AM86" s="21">
        <v>192.18239185253128</v>
      </c>
      <c r="AN86" s="21">
        <v>193.87256893914312</v>
      </c>
      <c r="AO86" s="21">
        <v>186.12771792986695</v>
      </c>
      <c r="AP86" s="21">
        <v>187.78832024796702</v>
      </c>
      <c r="AQ86" s="21">
        <v>180.93494538405187</v>
      </c>
      <c r="AR86" s="21">
        <v>178.38491020426036</v>
      </c>
      <c r="AS86" s="21">
        <v>202.42641605635399</v>
      </c>
      <c r="AT86" s="21">
        <v>220.32222765406817</v>
      </c>
      <c r="AU86" s="21">
        <v>225.01592852409985</v>
      </c>
      <c r="AV86" s="21">
        <v>205.84341876542459</v>
      </c>
      <c r="AW86" s="21">
        <v>229.24195897068546</v>
      </c>
      <c r="AX86" s="21">
        <v>225.7974665302327</v>
      </c>
      <c r="AY86" s="21">
        <v>232.15912080169349</v>
      </c>
      <c r="AZ86" s="21">
        <v>232.97192096129521</v>
      </c>
      <c r="BA86" s="21">
        <v>237.15257689401761</v>
      </c>
      <c r="BB86" s="21">
        <v>258.44440387748938</v>
      </c>
      <c r="BC86" s="21">
        <v>288.54923791820613</v>
      </c>
      <c r="BD86" s="21">
        <v>273.24667826049097</v>
      </c>
      <c r="BE86" s="21">
        <v>291.86839398992623</v>
      </c>
      <c r="BF86" s="21">
        <v>267.78907259698042</v>
      </c>
      <c r="BG86" s="21">
        <v>293.47690448049639</v>
      </c>
      <c r="BH86" s="21">
        <v>296.95610810841072</v>
      </c>
      <c r="BI86" s="21">
        <v>278.21593777029301</v>
      </c>
      <c r="BJ86" s="21">
        <v>284.54312723755925</v>
      </c>
      <c r="BK86" s="21">
        <v>263.56903385003812</v>
      </c>
      <c r="BL86" s="21">
        <v>294.23096174576727</v>
      </c>
      <c r="BM86" s="21">
        <v>284.80748224371382</v>
      </c>
      <c r="BN86" s="21">
        <v>291.34215765615153</v>
      </c>
      <c r="BO86" s="21">
        <v>288.43457707588789</v>
      </c>
      <c r="BP86" s="21">
        <v>284.03068504982087</v>
      </c>
      <c r="BQ86" s="21">
        <v>279.7794622073759</v>
      </c>
      <c r="BR86" s="21">
        <v>294.73377328201713</v>
      </c>
      <c r="BS86" s="21">
        <v>269.01134681589537</v>
      </c>
      <c r="BT86" s="21">
        <v>280.89615955952877</v>
      </c>
      <c r="BU86" s="21">
        <v>255.54251530187079</v>
      </c>
      <c r="BV86" s="21">
        <v>266.5954233522711</v>
      </c>
      <c r="BW86" s="21">
        <v>285.22904335312899</v>
      </c>
      <c r="BX86" s="21">
        <v>266.74598409741463</v>
      </c>
      <c r="BY86" s="21">
        <v>271.29572526956423</v>
      </c>
      <c r="BZ86" s="21">
        <v>238.79434369857671</v>
      </c>
      <c r="CA86" s="21">
        <v>251.32813449786718</v>
      </c>
      <c r="CB86" s="21">
        <v>267.57902731281541</v>
      </c>
      <c r="CC86" s="21">
        <v>278.8299646206188</v>
      </c>
      <c r="CD86" s="21">
        <v>284.21520707913311</v>
      </c>
      <c r="CE86" s="21">
        <v>278.45534115325603</v>
      </c>
      <c r="CF86" s="197">
        <v>289.28191443360475</v>
      </c>
      <c r="CG86" s="197">
        <v>299.79059773057963</v>
      </c>
      <c r="CH86" s="197">
        <v>290.95309374751815</v>
      </c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</row>
    <row r="87" spans="1:99" x14ac:dyDescent="0.2">
      <c r="A87" s="8" t="str">
        <f t="shared" si="3"/>
        <v>EFHgL_QU_5</v>
      </c>
      <c r="B87" s="7" t="s">
        <v>3736</v>
      </c>
      <c r="C87" s="7" t="s">
        <v>654</v>
      </c>
      <c r="D87" s="7">
        <v>5</v>
      </c>
      <c r="E87" s="45">
        <v>100</v>
      </c>
      <c r="F87" s="21">
        <v>101.00078721546882</v>
      </c>
      <c r="G87" s="21">
        <v>108.19971320668427</v>
      </c>
      <c r="H87" s="21">
        <v>111.96556777288949</v>
      </c>
      <c r="I87" s="21">
        <v>127.06383932463714</v>
      </c>
      <c r="J87" s="21">
        <v>125.04684728541193</v>
      </c>
      <c r="K87" s="21">
        <v>129.94726259966728</v>
      </c>
      <c r="L87" s="21">
        <v>127.58829577272932</v>
      </c>
      <c r="M87" s="21">
        <v>124.70368385354406</v>
      </c>
      <c r="N87" s="21">
        <v>114.94276454184333</v>
      </c>
      <c r="O87" s="21">
        <v>115.97129183073062</v>
      </c>
      <c r="P87" s="21">
        <v>111.1665231147462</v>
      </c>
      <c r="Q87" s="21">
        <v>117.46547906654324</v>
      </c>
      <c r="R87" s="21">
        <v>118.41389995947242</v>
      </c>
      <c r="S87" s="21">
        <v>118.66175640619619</v>
      </c>
      <c r="T87" s="21">
        <v>112.85872225298846</v>
      </c>
      <c r="U87" s="21">
        <v>116.4261415789329</v>
      </c>
      <c r="V87" s="21">
        <v>116.87518728819045</v>
      </c>
      <c r="W87" s="21">
        <v>127.32924301519569</v>
      </c>
      <c r="X87" s="21">
        <v>134.23887219678772</v>
      </c>
      <c r="Y87" s="21">
        <v>150.31724014007236</v>
      </c>
      <c r="Z87" s="21">
        <v>173.26330134802456</v>
      </c>
      <c r="AA87" s="21">
        <v>187.31282909638881</v>
      </c>
      <c r="AB87" s="21">
        <v>192.58455962476202</v>
      </c>
      <c r="AC87" s="21">
        <v>209.98474891877828</v>
      </c>
      <c r="AD87" s="21">
        <v>211.35386190518406</v>
      </c>
      <c r="AE87" s="21">
        <v>211.09211977232783</v>
      </c>
      <c r="AF87" s="21">
        <v>215.47977165272675</v>
      </c>
      <c r="AG87" s="21">
        <v>231.03954721058497</v>
      </c>
      <c r="AH87" s="21">
        <v>234.7095719381397</v>
      </c>
      <c r="AI87" s="21">
        <v>222.05154514268409</v>
      </c>
      <c r="AJ87" s="21">
        <v>223.64626561698211</v>
      </c>
      <c r="AK87" s="21">
        <v>226.58196730085476</v>
      </c>
      <c r="AL87" s="21">
        <v>231.18051623636094</v>
      </c>
      <c r="AM87" s="21">
        <v>233.62974234373914</v>
      </c>
      <c r="AN87" s="21">
        <v>228.76295058267385</v>
      </c>
      <c r="AO87" s="21">
        <v>227.26493063893841</v>
      </c>
      <c r="AP87" s="21">
        <v>220.56923322059063</v>
      </c>
      <c r="AQ87" s="21">
        <v>220.32107410665947</v>
      </c>
      <c r="AR87" s="21">
        <v>217.2229972935948</v>
      </c>
      <c r="AS87" s="21">
        <v>239.77286919301437</v>
      </c>
      <c r="AT87" s="21">
        <v>269.48311758091813</v>
      </c>
      <c r="AU87" s="21">
        <v>290.04273803354943</v>
      </c>
      <c r="AV87" s="21">
        <v>262.99810522568021</v>
      </c>
      <c r="AW87" s="21">
        <v>284.96200611540729</v>
      </c>
      <c r="AX87" s="21">
        <v>281.92570358724885</v>
      </c>
      <c r="AY87" s="21">
        <v>289.92440333682327</v>
      </c>
      <c r="AZ87" s="21">
        <v>298.94026896845463</v>
      </c>
      <c r="BA87" s="21">
        <v>306.17679891556497</v>
      </c>
      <c r="BB87" s="21">
        <v>314.44958486638421</v>
      </c>
      <c r="BC87" s="21">
        <v>350.83652907696506</v>
      </c>
      <c r="BD87" s="21">
        <v>339.29357122055177</v>
      </c>
      <c r="BE87" s="21">
        <v>374.65227161794769</v>
      </c>
      <c r="BF87" s="21">
        <v>360.08430742613029</v>
      </c>
      <c r="BG87" s="21">
        <v>374.14892035469637</v>
      </c>
      <c r="BH87" s="21">
        <v>388.18780487501971</v>
      </c>
      <c r="BI87" s="21">
        <v>367.84305417273032</v>
      </c>
      <c r="BJ87" s="21">
        <v>373.51425807601066</v>
      </c>
      <c r="BK87" s="21">
        <v>340.96122351183834</v>
      </c>
      <c r="BL87" s="21">
        <v>363.18479492635839</v>
      </c>
      <c r="BM87" s="21">
        <v>359.58237032188936</v>
      </c>
      <c r="BN87" s="21">
        <v>372.76726828935529</v>
      </c>
      <c r="BO87" s="21">
        <v>361.98519479398283</v>
      </c>
      <c r="BP87" s="21">
        <v>361.73711272461327</v>
      </c>
      <c r="BQ87" s="21">
        <v>369.21267788400922</v>
      </c>
      <c r="BR87" s="21">
        <v>377.54393009412985</v>
      </c>
      <c r="BS87" s="21">
        <v>352.23633272274139</v>
      </c>
      <c r="BT87" s="21">
        <v>371.12315566612682</v>
      </c>
      <c r="BU87" s="21">
        <v>344.13593968823909</v>
      </c>
      <c r="BV87" s="21">
        <v>349.88058727992228</v>
      </c>
      <c r="BW87" s="21">
        <v>373.96122200189313</v>
      </c>
      <c r="BX87" s="21">
        <v>355.9553390285555</v>
      </c>
      <c r="BY87" s="21">
        <v>358.26592614851643</v>
      </c>
      <c r="BZ87" s="21">
        <v>318.32952546058453</v>
      </c>
      <c r="CA87" s="21">
        <v>336.97772966975208</v>
      </c>
      <c r="CB87" s="21">
        <v>358.63621308730569</v>
      </c>
      <c r="CC87" s="21">
        <v>374.41686527161397</v>
      </c>
      <c r="CD87" s="21">
        <v>374.07299962976845</v>
      </c>
      <c r="CE87" s="21">
        <v>358.22491120315743</v>
      </c>
      <c r="CF87" s="197">
        <v>369.97146298960388</v>
      </c>
      <c r="CG87" s="197">
        <v>397.83642870010499</v>
      </c>
      <c r="CH87" s="197">
        <v>396.40764511922976</v>
      </c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</row>
    <row r="88" spans="1:99" x14ac:dyDescent="0.2">
      <c r="A88" s="8" t="str">
        <f t="shared" si="3"/>
        <v>EFHgL_QU_6</v>
      </c>
      <c r="B88" s="7" t="s">
        <v>3736</v>
      </c>
      <c r="C88" s="7" t="s">
        <v>654</v>
      </c>
      <c r="D88" s="7">
        <v>6</v>
      </c>
      <c r="E88" s="45">
        <v>100</v>
      </c>
      <c r="F88" s="21">
        <v>100.75851552630395</v>
      </c>
      <c r="G88" s="21">
        <v>105.15152015498077</v>
      </c>
      <c r="H88" s="21">
        <v>105.49076044249803</v>
      </c>
      <c r="I88" s="21">
        <v>116.45365873309177</v>
      </c>
      <c r="J88" s="21">
        <v>111.32392423057908</v>
      </c>
      <c r="K88" s="21">
        <v>114.42845634600604</v>
      </c>
      <c r="L88" s="21">
        <v>112.67062582179</v>
      </c>
      <c r="M88" s="21">
        <v>107.42768715833589</v>
      </c>
      <c r="N88" s="21">
        <v>101.28248647004902</v>
      </c>
      <c r="O88" s="21">
        <v>100.82842366514242</v>
      </c>
      <c r="P88" s="21">
        <v>97.681073821613325</v>
      </c>
      <c r="Q88" s="21">
        <v>98.859108584851072</v>
      </c>
      <c r="R88" s="21">
        <v>99.220860638470427</v>
      </c>
      <c r="S88" s="21">
        <v>98.139343526689686</v>
      </c>
      <c r="T88" s="21">
        <v>96.400010816672378</v>
      </c>
      <c r="U88" s="21">
        <v>99.073019413721525</v>
      </c>
      <c r="V88" s="21">
        <v>102.09966807618915</v>
      </c>
      <c r="W88" s="21">
        <v>105.05718043263934</v>
      </c>
      <c r="X88" s="21">
        <v>110.15545782378288</v>
      </c>
      <c r="Y88" s="21">
        <v>115.46900256218031</v>
      </c>
      <c r="Z88" s="21">
        <v>136.2634557937084</v>
      </c>
      <c r="AA88" s="21">
        <v>150.32543346776771</v>
      </c>
      <c r="AB88" s="21">
        <v>162.32281721959191</v>
      </c>
      <c r="AC88" s="21">
        <v>171.46051209064709</v>
      </c>
      <c r="AD88" s="21">
        <v>172.81586469182596</v>
      </c>
      <c r="AE88" s="21">
        <v>188.10501708312731</v>
      </c>
      <c r="AF88" s="21">
        <v>186.89125286589791</v>
      </c>
      <c r="AG88" s="21">
        <v>208.96274946535169</v>
      </c>
      <c r="AH88" s="21">
        <v>194.80447836706841</v>
      </c>
      <c r="AI88" s="21">
        <v>182.1401589022301</v>
      </c>
      <c r="AJ88" s="21">
        <v>170.86946879001482</v>
      </c>
      <c r="AK88" s="21">
        <v>161.485457371016</v>
      </c>
      <c r="AL88" s="21">
        <v>158.95930164678137</v>
      </c>
      <c r="AM88" s="21">
        <v>151.79250514958261</v>
      </c>
      <c r="AN88" s="21">
        <v>147.4889274629962</v>
      </c>
      <c r="AO88" s="21">
        <v>146.6227861384715</v>
      </c>
      <c r="AP88" s="21">
        <v>149.14785521982293</v>
      </c>
      <c r="AQ88" s="21">
        <v>147.4629272553895</v>
      </c>
      <c r="AR88" s="21">
        <v>144.59063656773529</v>
      </c>
      <c r="AS88" s="21">
        <v>161.7773613919033</v>
      </c>
      <c r="AT88" s="21">
        <v>187.27929651218975</v>
      </c>
      <c r="AU88" s="21">
        <v>199.08440259560723</v>
      </c>
      <c r="AV88" s="21">
        <v>176.18920189337638</v>
      </c>
      <c r="AW88" s="21">
        <v>201.73255265451107</v>
      </c>
      <c r="AX88" s="21">
        <v>212.98327631583481</v>
      </c>
      <c r="AY88" s="21">
        <v>208.79030324245318</v>
      </c>
      <c r="AZ88" s="21">
        <v>212.80233598248026</v>
      </c>
      <c r="BA88" s="21">
        <v>240.62331072628669</v>
      </c>
      <c r="BB88" s="21">
        <v>255.6195068360438</v>
      </c>
      <c r="BC88" s="21">
        <v>307.27304143153509</v>
      </c>
      <c r="BD88" s="21">
        <v>287.18403195620215</v>
      </c>
      <c r="BE88" s="21">
        <v>332.59106829950889</v>
      </c>
      <c r="BF88" s="21">
        <v>308.14005554846278</v>
      </c>
      <c r="BG88" s="21">
        <v>356.44395085273356</v>
      </c>
      <c r="BH88" s="21">
        <v>382.74551961363369</v>
      </c>
      <c r="BI88" s="21">
        <v>355.35363719939977</v>
      </c>
      <c r="BJ88" s="21">
        <v>377.43854745095666</v>
      </c>
      <c r="BK88" s="21">
        <v>327.76162982951075</v>
      </c>
      <c r="BL88" s="21">
        <v>385.43841446036259</v>
      </c>
      <c r="BM88" s="21">
        <v>378.5285584458469</v>
      </c>
      <c r="BN88" s="21">
        <v>395.26314574752394</v>
      </c>
      <c r="BO88" s="21">
        <v>365.28863087079498</v>
      </c>
      <c r="BP88" s="21">
        <v>378.44332492959785</v>
      </c>
      <c r="BQ88" s="21">
        <v>400.82126279715158</v>
      </c>
      <c r="BR88" s="21">
        <v>419.34700712996778</v>
      </c>
      <c r="BS88" s="21">
        <v>382.30659284354209</v>
      </c>
      <c r="BT88" s="21">
        <v>386.93624350821057</v>
      </c>
      <c r="BU88" s="21">
        <v>358.8132493863643</v>
      </c>
      <c r="BV88" s="21">
        <v>388.84842602426954</v>
      </c>
      <c r="BW88" s="21">
        <v>437.58696303516712</v>
      </c>
      <c r="BX88" s="21">
        <v>402.95448670010512</v>
      </c>
      <c r="BY88" s="21">
        <v>399.01115177551236</v>
      </c>
      <c r="BZ88" s="21">
        <v>315.18987490422438</v>
      </c>
      <c r="CA88" s="21">
        <v>327.83843123090992</v>
      </c>
      <c r="CB88" s="21">
        <v>367.97281245141431</v>
      </c>
      <c r="CC88" s="21">
        <v>404.58078119213161</v>
      </c>
      <c r="CD88" s="21">
        <v>405.65764558110226</v>
      </c>
      <c r="CE88" s="21">
        <v>375.62061731785667</v>
      </c>
      <c r="CF88" s="197">
        <v>392.04100239916528</v>
      </c>
      <c r="CG88" s="197">
        <v>428.50014038996454</v>
      </c>
      <c r="CH88" s="197">
        <v>412.16460712260147</v>
      </c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</row>
    <row r="89" spans="1:99" x14ac:dyDescent="0.2">
      <c r="A89" s="8" t="str">
        <f t="shared" si="3"/>
        <v>EFHgL_QU_7</v>
      </c>
      <c r="B89" s="7" t="s">
        <v>3736</v>
      </c>
      <c r="C89" s="7" t="s">
        <v>654</v>
      </c>
      <c r="D89" s="7">
        <v>7</v>
      </c>
      <c r="E89" s="45">
        <v>100</v>
      </c>
      <c r="F89" s="21">
        <v>99.661533466241494</v>
      </c>
      <c r="G89" s="21">
        <v>100.56130072390097</v>
      </c>
      <c r="H89" s="21">
        <v>96.560572734028767</v>
      </c>
      <c r="I89" s="21">
        <v>101.78055906935883</v>
      </c>
      <c r="J89" s="21">
        <v>100.05796906902565</v>
      </c>
      <c r="K89" s="21">
        <v>102.24179994002284</v>
      </c>
      <c r="L89" s="21">
        <v>103.45809988168611</v>
      </c>
      <c r="M89" s="21">
        <v>105.39538448697829</v>
      </c>
      <c r="N89" s="21">
        <v>102.64719030264213</v>
      </c>
      <c r="O89" s="21">
        <v>101.03403154438799</v>
      </c>
      <c r="P89" s="21">
        <v>98.444814847685763</v>
      </c>
      <c r="Q89" s="21">
        <v>104.98149086183194</v>
      </c>
      <c r="R89" s="21">
        <v>106.91909690436596</v>
      </c>
      <c r="S89" s="21">
        <v>106.66187596590373</v>
      </c>
      <c r="T89" s="21">
        <v>105.46143770204135</v>
      </c>
      <c r="U89" s="21">
        <v>105.56410478145624</v>
      </c>
      <c r="V89" s="21">
        <v>108.43097537474837</v>
      </c>
      <c r="W89" s="21">
        <v>110.07798857562669</v>
      </c>
      <c r="X89" s="21">
        <v>112.35252686471824</v>
      </c>
      <c r="Y89" s="21">
        <v>125.15426152958979</v>
      </c>
      <c r="Z89" s="21">
        <v>138.04338364106115</v>
      </c>
      <c r="AA89" s="21">
        <v>150.91567439138521</v>
      </c>
      <c r="AB89" s="21">
        <v>158.71898304803099</v>
      </c>
      <c r="AC89" s="21">
        <v>178.94022810911841</v>
      </c>
      <c r="AD89" s="21">
        <v>185.42609318613304</v>
      </c>
      <c r="AE89" s="21">
        <v>189.84404957595896</v>
      </c>
      <c r="AF89" s="21">
        <v>191.18775595798593</v>
      </c>
      <c r="AG89" s="21">
        <v>206.1734981756608</v>
      </c>
      <c r="AH89" s="21">
        <v>208.70349472344091</v>
      </c>
      <c r="AI89" s="21">
        <v>198.08110139287834</v>
      </c>
      <c r="AJ89" s="21">
        <v>196.44364969048439</v>
      </c>
      <c r="AK89" s="21">
        <v>204.84713675804622</v>
      </c>
      <c r="AL89" s="21">
        <v>199.5124939921125</v>
      </c>
      <c r="AM89" s="21">
        <v>197.11253903944214</v>
      </c>
      <c r="AN89" s="21">
        <v>183.949439123459</v>
      </c>
      <c r="AO89" s="21">
        <v>185.54016749658598</v>
      </c>
      <c r="AP89" s="21">
        <v>179.51319011636662</v>
      </c>
      <c r="AQ89" s="21">
        <v>180.31148920601294</v>
      </c>
      <c r="AR89" s="21">
        <v>181.66011235930355</v>
      </c>
      <c r="AS89" s="21">
        <v>207.63151837099878</v>
      </c>
      <c r="AT89" s="21">
        <v>239.34664019990396</v>
      </c>
      <c r="AU89" s="21">
        <v>259.88094852320955</v>
      </c>
      <c r="AV89" s="21">
        <v>242.17385392917618</v>
      </c>
      <c r="AW89" s="21">
        <v>266.19615372716072</v>
      </c>
      <c r="AX89" s="21">
        <v>266.45385380812735</v>
      </c>
      <c r="AY89" s="21">
        <v>263.37041624980429</v>
      </c>
      <c r="AZ89" s="21">
        <v>274.02002603810234</v>
      </c>
      <c r="BA89" s="21">
        <v>278.31862604964084</v>
      </c>
      <c r="BB89" s="21">
        <v>285.5652644078026</v>
      </c>
      <c r="BC89" s="21">
        <v>325.13849345902503</v>
      </c>
      <c r="BD89" s="21">
        <v>299.88236318454443</v>
      </c>
      <c r="BE89" s="21">
        <v>339.97194619626401</v>
      </c>
      <c r="BF89" s="21">
        <v>327.37567997303347</v>
      </c>
      <c r="BG89" s="21">
        <v>346.79464272967499</v>
      </c>
      <c r="BH89" s="21">
        <v>367.52244128782525</v>
      </c>
      <c r="BI89" s="21">
        <v>336.7920366444643</v>
      </c>
      <c r="BJ89" s="21">
        <v>361.4538066019046</v>
      </c>
      <c r="BK89" s="21">
        <v>309.92113098591062</v>
      </c>
      <c r="BL89" s="21">
        <v>357.08407892287653</v>
      </c>
      <c r="BM89" s="21">
        <v>336.06356830647212</v>
      </c>
      <c r="BN89" s="21">
        <v>342.67605962926797</v>
      </c>
      <c r="BO89" s="21">
        <v>331.94186476393145</v>
      </c>
      <c r="BP89" s="21">
        <v>344.29934072944059</v>
      </c>
      <c r="BQ89" s="21">
        <v>368.53537895168597</v>
      </c>
      <c r="BR89" s="21">
        <v>373.07839898497366</v>
      </c>
      <c r="BS89" s="21">
        <v>329.88088748118821</v>
      </c>
      <c r="BT89" s="21">
        <v>326.23777668955654</v>
      </c>
      <c r="BU89" s="21">
        <v>299.60838214500365</v>
      </c>
      <c r="BV89" s="21">
        <v>297.11948365757013</v>
      </c>
      <c r="BW89" s="21">
        <v>319.94437679098519</v>
      </c>
      <c r="BX89" s="21">
        <v>296.00363074702682</v>
      </c>
      <c r="BY89" s="21">
        <v>290.10637832205106</v>
      </c>
      <c r="BZ89" s="21">
        <v>241.22145435468383</v>
      </c>
      <c r="CA89" s="21">
        <v>236.29806747595751</v>
      </c>
      <c r="CB89" s="21">
        <v>260.16252225315998</v>
      </c>
      <c r="CC89" s="21">
        <v>281.54951788444737</v>
      </c>
      <c r="CD89" s="21">
        <v>276.45532627750708</v>
      </c>
      <c r="CE89" s="21">
        <v>263.09754307788592</v>
      </c>
      <c r="CF89" s="197">
        <v>274.40929301052262</v>
      </c>
      <c r="CG89" s="197">
        <v>310.89809408887248</v>
      </c>
      <c r="CH89" s="197">
        <v>298.4276265438728</v>
      </c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</row>
    <row r="90" spans="1:99" x14ac:dyDescent="0.2">
      <c r="A90" s="8" t="str">
        <f t="shared" si="3"/>
        <v>EFHgL_QU_8</v>
      </c>
      <c r="B90" s="7" t="s">
        <v>3736</v>
      </c>
      <c r="C90" s="7" t="s">
        <v>654</v>
      </c>
      <c r="D90" s="7">
        <v>8</v>
      </c>
      <c r="E90" s="45">
        <v>100</v>
      </c>
      <c r="F90" s="21">
        <v>91.057497667195776</v>
      </c>
      <c r="G90" s="21">
        <v>88.315687890637363</v>
      </c>
      <c r="H90" s="21">
        <v>83.706702423120007</v>
      </c>
      <c r="I90" s="21">
        <v>93.762574309904394</v>
      </c>
      <c r="J90" s="21">
        <v>92.47401759818348</v>
      </c>
      <c r="K90" s="21">
        <v>98.037912970212133</v>
      </c>
      <c r="L90" s="21">
        <v>98.966027372051954</v>
      </c>
      <c r="M90" s="21">
        <v>98.617673345703992</v>
      </c>
      <c r="N90" s="21">
        <v>91.819465360775411</v>
      </c>
      <c r="O90" s="21">
        <v>85.073893108736826</v>
      </c>
      <c r="P90" s="21">
        <v>89.344028583726285</v>
      </c>
      <c r="Q90" s="21">
        <v>96.075027456151503</v>
      </c>
      <c r="R90" s="21">
        <v>93.13582668739592</v>
      </c>
      <c r="S90" s="21">
        <v>112.83596561781877</v>
      </c>
      <c r="T90" s="21">
        <v>81.813399522523468</v>
      </c>
      <c r="U90" s="21">
        <v>97.026078268277061</v>
      </c>
      <c r="V90" s="21">
        <v>98.511529171770391</v>
      </c>
      <c r="W90" s="21">
        <v>107.79364440692376</v>
      </c>
      <c r="X90" s="21">
        <v>116.78127983316699</v>
      </c>
      <c r="Y90" s="21">
        <v>124.72569639190473</v>
      </c>
      <c r="Z90" s="21">
        <v>150.59101302428638</v>
      </c>
      <c r="AA90" s="21">
        <v>164.0214865230613</v>
      </c>
      <c r="AB90" s="21">
        <v>174.31032846341881</v>
      </c>
      <c r="AC90" s="21">
        <v>181.78136962842046</v>
      </c>
      <c r="AD90" s="21">
        <v>193.13239102350448</v>
      </c>
      <c r="AE90" s="21">
        <v>195.24900351620354</v>
      </c>
      <c r="AF90" s="21">
        <v>202.84735749174055</v>
      </c>
      <c r="AG90" s="21">
        <v>206.78208270853736</v>
      </c>
      <c r="AH90" s="21">
        <v>213.93891080609851</v>
      </c>
      <c r="AI90" s="21">
        <v>203.63064164495492</v>
      </c>
      <c r="AJ90" s="21">
        <v>198.5060490608204</v>
      </c>
      <c r="AK90" s="21">
        <v>204.57784920808572</v>
      </c>
      <c r="AL90" s="21">
        <v>204.33657333156435</v>
      </c>
      <c r="AM90" s="21">
        <v>201.44586291385531</v>
      </c>
      <c r="AN90" s="21">
        <v>198.137846144408</v>
      </c>
      <c r="AO90" s="21">
        <v>197.94619797419202</v>
      </c>
      <c r="AP90" s="21">
        <v>186.57177058342643</v>
      </c>
      <c r="AQ90" s="21">
        <v>193.39444306651151</v>
      </c>
      <c r="AR90" s="21">
        <v>201.3612490853204</v>
      </c>
      <c r="AS90" s="21">
        <v>213.23678332246155</v>
      </c>
      <c r="AT90" s="21">
        <v>246.7657755863427</v>
      </c>
      <c r="AU90" s="21">
        <v>268.99890231275651</v>
      </c>
      <c r="AV90" s="21">
        <v>265.73896882068652</v>
      </c>
      <c r="AW90" s="21">
        <v>281.93183980427835</v>
      </c>
      <c r="AX90" s="21">
        <v>275.43060438378524</v>
      </c>
      <c r="AY90" s="21">
        <v>264.71697628855367</v>
      </c>
      <c r="AZ90" s="21">
        <v>265.64956332309737</v>
      </c>
      <c r="BA90" s="21">
        <v>269.27406264288248</v>
      </c>
      <c r="BB90" s="21">
        <v>283.01590959609399</v>
      </c>
      <c r="BC90" s="21">
        <v>336.71460524326972</v>
      </c>
      <c r="BD90" s="21">
        <v>314.39814998006938</v>
      </c>
      <c r="BE90" s="21">
        <v>383.89641581143542</v>
      </c>
      <c r="BF90" s="21">
        <v>365.67437447603157</v>
      </c>
      <c r="BG90" s="21">
        <v>380.59515066341726</v>
      </c>
      <c r="BH90" s="21">
        <v>383.33204711252876</v>
      </c>
      <c r="BI90" s="21">
        <v>338.8361430024321</v>
      </c>
      <c r="BJ90" s="21">
        <v>353.77261512204603</v>
      </c>
      <c r="BK90" s="21">
        <v>321.43336947168916</v>
      </c>
      <c r="BL90" s="21">
        <v>345.08102455118438</v>
      </c>
      <c r="BM90" s="21">
        <v>357.10905734881618</v>
      </c>
      <c r="BN90" s="21">
        <v>374.38917015238434</v>
      </c>
      <c r="BO90" s="21">
        <v>349.0013187588853</v>
      </c>
      <c r="BP90" s="21">
        <v>354.15832814363699</v>
      </c>
      <c r="BQ90" s="21">
        <v>361.61276831653595</v>
      </c>
      <c r="BR90" s="21">
        <v>357.40398402346369</v>
      </c>
      <c r="BS90" s="21">
        <v>317.60495573646449</v>
      </c>
      <c r="BT90" s="21">
        <v>328.54813194773112</v>
      </c>
      <c r="BU90" s="21">
        <v>293.45103668499746</v>
      </c>
      <c r="BV90" s="21">
        <v>311.51293518173458</v>
      </c>
      <c r="BW90" s="21">
        <v>352.27304348773515</v>
      </c>
      <c r="BX90" s="21">
        <v>318.81386120355347</v>
      </c>
      <c r="BY90" s="21">
        <v>331.42019032226295</v>
      </c>
      <c r="BZ90" s="21">
        <v>257.99755123936501</v>
      </c>
      <c r="CA90" s="21">
        <v>282.17319187057581</v>
      </c>
      <c r="CB90" s="21">
        <v>301.73741269990381</v>
      </c>
      <c r="CC90" s="21">
        <v>328.19700440668186</v>
      </c>
      <c r="CD90" s="21">
        <v>305.0524506394737</v>
      </c>
      <c r="CE90" s="21">
        <v>281.07325584552734</v>
      </c>
      <c r="CF90" s="197">
        <v>284.9683395709481</v>
      </c>
      <c r="CG90" s="197">
        <v>293.5418139314595</v>
      </c>
      <c r="CH90" s="197">
        <v>277.82558147558325</v>
      </c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</row>
    <row r="91" spans="1:99" x14ac:dyDescent="0.2">
      <c r="A91" s="8" t="str">
        <f t="shared" si="3"/>
        <v>EFHtL_QU_1</v>
      </c>
      <c r="B91" s="7" t="s">
        <v>3737</v>
      </c>
      <c r="C91" s="7" t="s">
        <v>654</v>
      </c>
      <c r="D91" s="7">
        <v>1</v>
      </c>
      <c r="E91" s="45">
        <v>100</v>
      </c>
      <c r="F91" s="21">
        <v>100.84126205864709</v>
      </c>
      <c r="G91" s="21">
        <v>109.90363566096268</v>
      </c>
      <c r="H91" s="21">
        <v>108.65552444542909</v>
      </c>
      <c r="I91" s="21">
        <v>108.77428635200492</v>
      </c>
      <c r="J91" s="21">
        <v>118.10536696667518</v>
      </c>
      <c r="K91" s="21">
        <v>118.93251771811582</v>
      </c>
      <c r="L91" s="21">
        <v>126.06536121846787</v>
      </c>
      <c r="M91" s="21">
        <v>117.63444495991277</v>
      </c>
      <c r="N91" s="21">
        <v>122.11357731449513</v>
      </c>
      <c r="O91" s="21">
        <v>124.22872003620577</v>
      </c>
      <c r="P91" s="21">
        <v>126.29573477807428</v>
      </c>
      <c r="Q91" s="21">
        <v>141.1978705455692</v>
      </c>
      <c r="R91" s="21">
        <v>132.0169872426703</v>
      </c>
      <c r="S91" s="21">
        <v>136.40286994686613</v>
      </c>
      <c r="T91" s="21">
        <v>142.06943323349498</v>
      </c>
      <c r="U91" s="21">
        <v>140.27933034545669</v>
      </c>
      <c r="V91" s="21">
        <v>142.27336917221353</v>
      </c>
      <c r="W91" s="21">
        <v>158.38817732001087</v>
      </c>
      <c r="X91" s="21">
        <v>162.60159255299959</v>
      </c>
      <c r="Y91" s="21">
        <v>177.91536997006762</v>
      </c>
      <c r="Z91" s="21">
        <v>188.12167988875782</v>
      </c>
      <c r="AA91" s="21">
        <v>209.14618010146748</v>
      </c>
      <c r="AB91" s="21">
        <v>212.25910862564663</v>
      </c>
      <c r="AC91" s="21">
        <v>215.9862435224766</v>
      </c>
      <c r="AD91" s="21">
        <v>221.35913933637391</v>
      </c>
      <c r="AE91" s="21">
        <v>242.27824310144834</v>
      </c>
      <c r="AF91" s="21">
        <v>241.24418034142258</v>
      </c>
      <c r="AG91" s="21">
        <v>254.8120559984869</v>
      </c>
      <c r="AH91" s="21">
        <v>260.92496066852192</v>
      </c>
      <c r="AI91" s="21">
        <v>266.34161929436198</v>
      </c>
      <c r="AJ91" s="21">
        <v>269.43433846830646</v>
      </c>
      <c r="AK91" s="21">
        <v>280.20184245356228</v>
      </c>
      <c r="AL91" s="21">
        <v>294.92895798202102</v>
      </c>
      <c r="AM91" s="21">
        <v>311.45389878001612</v>
      </c>
      <c r="AN91" s="21">
        <v>321.02882762865408</v>
      </c>
      <c r="AO91" s="21">
        <v>318.0217472499719</v>
      </c>
      <c r="AP91" s="21">
        <v>318.54442037718837</v>
      </c>
      <c r="AQ91" s="21">
        <v>310.72828964727609</v>
      </c>
      <c r="AR91" s="21">
        <v>320.52023708473149</v>
      </c>
      <c r="AS91" s="21">
        <v>346.1781371152664</v>
      </c>
      <c r="AT91" s="21">
        <v>370.77274130042048</v>
      </c>
      <c r="AU91" s="21">
        <v>404.47740851554749</v>
      </c>
      <c r="AV91" s="21">
        <v>405.40729546282489</v>
      </c>
      <c r="AW91" s="21">
        <v>426.25721687381491</v>
      </c>
      <c r="AX91" s="21">
        <v>435.79886379579006</v>
      </c>
      <c r="AY91" s="21">
        <v>441.40003587809753</v>
      </c>
      <c r="AZ91" s="21">
        <v>442.29384859878172</v>
      </c>
      <c r="BA91" s="21">
        <v>449.60652295270506</v>
      </c>
      <c r="BB91" s="21">
        <v>464.29567586857121</v>
      </c>
      <c r="BC91" s="21">
        <v>489.93755512795997</v>
      </c>
      <c r="BD91" s="21">
        <v>468.84985451284768</v>
      </c>
      <c r="BE91" s="21">
        <v>515.13367369436992</v>
      </c>
      <c r="BF91" s="21">
        <v>519.24432530470165</v>
      </c>
      <c r="BG91" s="21">
        <v>515.88141661365876</v>
      </c>
      <c r="BH91" s="21">
        <v>520.49929164899584</v>
      </c>
      <c r="BI91" s="21">
        <v>532.29614904652362</v>
      </c>
      <c r="BJ91" s="21">
        <v>510.98054753344718</v>
      </c>
      <c r="BK91" s="21">
        <v>495.81815136651403</v>
      </c>
      <c r="BL91" s="21">
        <v>499.51468902047384</v>
      </c>
      <c r="BM91" s="21">
        <v>489.93253954866719</v>
      </c>
      <c r="BN91" s="21">
        <v>503.26992352619999</v>
      </c>
      <c r="BO91" s="21">
        <v>515.98959183961404</v>
      </c>
      <c r="BP91" s="21">
        <v>497.89814586593195</v>
      </c>
      <c r="BQ91" s="21">
        <v>498.53238499597978</v>
      </c>
      <c r="BR91" s="21">
        <v>496.55879637225252</v>
      </c>
      <c r="BS91" s="21">
        <v>454.64481815860654</v>
      </c>
      <c r="BT91" s="21">
        <v>457.56318097756122</v>
      </c>
      <c r="BU91" s="21">
        <v>430.94010860600679</v>
      </c>
      <c r="BV91" s="21">
        <v>443.5393149176839</v>
      </c>
      <c r="BW91" s="21">
        <v>463.7753858979101</v>
      </c>
      <c r="BX91" s="21">
        <v>455.1116799954815</v>
      </c>
      <c r="BY91" s="21">
        <v>466.99876373304517</v>
      </c>
      <c r="BZ91" s="21">
        <v>447.28668430258898</v>
      </c>
      <c r="CA91" s="21">
        <v>462.39487273795532</v>
      </c>
      <c r="CB91" s="21">
        <v>474.56021864168935</v>
      </c>
      <c r="CC91" s="21">
        <v>486.94609228117116</v>
      </c>
      <c r="CD91" s="21">
        <v>498.67374280214045</v>
      </c>
      <c r="CE91" s="21">
        <v>481.0433991053431</v>
      </c>
      <c r="CF91" s="197">
        <v>496.49378917224902</v>
      </c>
      <c r="CG91" s="197">
        <v>518.08018920256234</v>
      </c>
      <c r="CH91" s="197">
        <v>518.70453062820809</v>
      </c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</row>
    <row r="92" spans="1:99" x14ac:dyDescent="0.2">
      <c r="A92" s="8" t="str">
        <f t="shared" si="3"/>
        <v>EFHtL_QU_2</v>
      </c>
      <c r="B92" s="7" t="s">
        <v>3737</v>
      </c>
      <c r="C92" s="7" t="s">
        <v>654</v>
      </c>
      <c r="D92" s="7">
        <v>2</v>
      </c>
      <c r="E92" s="45">
        <v>100</v>
      </c>
      <c r="F92" s="21">
        <v>98.622326665103458</v>
      </c>
      <c r="G92" s="21">
        <v>99.069758719295052</v>
      </c>
      <c r="H92" s="21">
        <v>98.654174773643419</v>
      </c>
      <c r="I92" s="21">
        <v>100.97182481517713</v>
      </c>
      <c r="J92" s="21">
        <v>99.631619779532102</v>
      </c>
      <c r="K92" s="21">
        <v>101.18707396458879</v>
      </c>
      <c r="L92" s="21">
        <v>100.36580313147057</v>
      </c>
      <c r="M92" s="21">
        <v>100.66872472866389</v>
      </c>
      <c r="N92" s="21">
        <v>99.469636823595579</v>
      </c>
      <c r="O92" s="21">
        <v>100.18997018881764</v>
      </c>
      <c r="P92" s="21">
        <v>99.877775502866555</v>
      </c>
      <c r="Q92" s="21">
        <v>101.92777566909643</v>
      </c>
      <c r="R92" s="21">
        <v>103.22035400276171</v>
      </c>
      <c r="S92" s="21">
        <v>104.66021721901684</v>
      </c>
      <c r="T92" s="21">
        <v>103.75755186933242</v>
      </c>
      <c r="U92" s="21">
        <v>105.22618158403223</v>
      </c>
      <c r="V92" s="21">
        <v>106.26001885588465</v>
      </c>
      <c r="W92" s="21">
        <v>107.98031189283421</v>
      </c>
      <c r="X92" s="21">
        <v>113.74204297821235</v>
      </c>
      <c r="Y92" s="21">
        <v>112.87699760796708</v>
      </c>
      <c r="Z92" s="21">
        <v>116.49565715859718</v>
      </c>
      <c r="AA92" s="21">
        <v>120.10846866504498</v>
      </c>
      <c r="AB92" s="21">
        <v>120.45066886817236</v>
      </c>
      <c r="AC92" s="21">
        <v>121.32977503283723</v>
      </c>
      <c r="AD92" s="21">
        <v>121.03012292042905</v>
      </c>
      <c r="AE92" s="21">
        <v>122.28810588439872</v>
      </c>
      <c r="AF92" s="21">
        <v>117.47612219041569</v>
      </c>
      <c r="AG92" s="21">
        <v>122.76068694055556</v>
      </c>
      <c r="AH92" s="21">
        <v>122.88173344599163</v>
      </c>
      <c r="AI92" s="21">
        <v>120.92233562269192</v>
      </c>
      <c r="AJ92" s="21">
        <v>120.33356904412543</v>
      </c>
      <c r="AK92" s="21">
        <v>124.60898732279036</v>
      </c>
      <c r="AL92" s="21">
        <v>122.61760727039162</v>
      </c>
      <c r="AM92" s="21">
        <v>122.00082981208358</v>
      </c>
      <c r="AN92" s="21">
        <v>124.28669648525369</v>
      </c>
      <c r="AO92" s="21">
        <v>128.41538399965725</v>
      </c>
      <c r="AP92" s="21">
        <v>127.90055391415966</v>
      </c>
      <c r="AQ92" s="21">
        <v>124.89424347430851</v>
      </c>
      <c r="AR92" s="21">
        <v>126.32571563121458</v>
      </c>
      <c r="AS92" s="21">
        <v>130.45555784057879</v>
      </c>
      <c r="AT92" s="21">
        <v>148.48696764809841</v>
      </c>
      <c r="AU92" s="21">
        <v>164.05398987144918</v>
      </c>
      <c r="AV92" s="21">
        <v>160.35686815618052</v>
      </c>
      <c r="AW92" s="21">
        <v>166.9469248998102</v>
      </c>
      <c r="AX92" s="21">
        <v>168.07156025452764</v>
      </c>
      <c r="AY92" s="21">
        <v>165.71953709271068</v>
      </c>
      <c r="AZ92" s="21">
        <v>165.39876271683775</v>
      </c>
      <c r="BA92" s="21">
        <v>178.69356998589083</v>
      </c>
      <c r="BB92" s="21">
        <v>181.37198044777443</v>
      </c>
      <c r="BC92" s="21">
        <v>188.47223253321746</v>
      </c>
      <c r="BD92" s="21">
        <v>182.55054763932307</v>
      </c>
      <c r="BE92" s="21">
        <v>202.45404296087978</v>
      </c>
      <c r="BF92" s="21">
        <v>204.0056610662829</v>
      </c>
      <c r="BG92" s="21">
        <v>201.59869418220663</v>
      </c>
      <c r="BH92" s="21">
        <v>222.71611784714946</v>
      </c>
      <c r="BI92" s="21">
        <v>224.25705875379896</v>
      </c>
      <c r="BJ92" s="21">
        <v>232.06374771582725</v>
      </c>
      <c r="BK92" s="21">
        <v>217.44912668612</v>
      </c>
      <c r="BL92" s="21">
        <v>219.81259975689557</v>
      </c>
      <c r="BM92" s="21">
        <v>230.6234846751542</v>
      </c>
      <c r="BN92" s="21">
        <v>239.51693000131584</v>
      </c>
      <c r="BO92" s="21">
        <v>249.20685190656337</v>
      </c>
      <c r="BP92" s="21">
        <v>242.51335626942588</v>
      </c>
      <c r="BQ92" s="21">
        <v>243.79982012946607</v>
      </c>
      <c r="BR92" s="21">
        <v>239.54115692578904</v>
      </c>
      <c r="BS92" s="21">
        <v>221.61328452868668</v>
      </c>
      <c r="BT92" s="21">
        <v>229.84101118169824</v>
      </c>
      <c r="BU92" s="21">
        <v>213.19363982416863</v>
      </c>
      <c r="BV92" s="21">
        <v>230.17098111305108</v>
      </c>
      <c r="BW92" s="21">
        <v>238.77329246143901</v>
      </c>
      <c r="BX92" s="21">
        <v>224.02727819733354</v>
      </c>
      <c r="BY92" s="21">
        <v>234.25490857165389</v>
      </c>
      <c r="BZ92" s="21">
        <v>221.05679678023535</v>
      </c>
      <c r="CA92" s="21">
        <v>227.08185830215686</v>
      </c>
      <c r="CB92" s="21">
        <v>242.19046778365148</v>
      </c>
      <c r="CC92" s="21">
        <v>258.13498024437882</v>
      </c>
      <c r="CD92" s="21">
        <v>261.76173558160502</v>
      </c>
      <c r="CE92" s="21">
        <v>250.0426380357552</v>
      </c>
      <c r="CF92" s="197">
        <v>243.27535869527216</v>
      </c>
      <c r="CG92" s="197">
        <v>257.63796059248006</v>
      </c>
      <c r="CH92" s="197">
        <v>257.87286998720663</v>
      </c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</row>
    <row r="93" spans="1:99" x14ac:dyDescent="0.2">
      <c r="A93" s="8" t="str">
        <f t="shared" si="3"/>
        <v>EFHtL_QU_3</v>
      </c>
      <c r="B93" s="7" t="s">
        <v>3737</v>
      </c>
      <c r="C93" s="7" t="s">
        <v>654</v>
      </c>
      <c r="D93" s="7">
        <v>3</v>
      </c>
      <c r="E93" s="45">
        <v>100</v>
      </c>
      <c r="F93" s="21">
        <v>94.290308669138554</v>
      </c>
      <c r="G93" s="21">
        <v>94.083558235902814</v>
      </c>
      <c r="H93" s="21">
        <v>89.195789085919557</v>
      </c>
      <c r="I93" s="21">
        <v>96.475021256743915</v>
      </c>
      <c r="J93" s="21">
        <v>92.330635982493419</v>
      </c>
      <c r="K93" s="21">
        <v>94.456466902709607</v>
      </c>
      <c r="L93" s="21">
        <v>93.437397435327995</v>
      </c>
      <c r="M93" s="21">
        <v>93.509471899410926</v>
      </c>
      <c r="N93" s="21">
        <v>89.520145428766057</v>
      </c>
      <c r="O93" s="21">
        <v>93.519155214283202</v>
      </c>
      <c r="P93" s="21">
        <v>92.04786530267225</v>
      </c>
      <c r="Q93" s="21">
        <v>97.089515803985179</v>
      </c>
      <c r="R93" s="21">
        <v>101.20478810221805</v>
      </c>
      <c r="S93" s="21">
        <v>102.29817800313623</v>
      </c>
      <c r="T93" s="21">
        <v>104.19552232086744</v>
      </c>
      <c r="U93" s="21">
        <v>100.04950959424801</v>
      </c>
      <c r="V93" s="21">
        <v>103.04872830617981</v>
      </c>
      <c r="W93" s="21">
        <v>103.48239477415034</v>
      </c>
      <c r="X93" s="21">
        <v>105.4213721786432</v>
      </c>
      <c r="Y93" s="21">
        <v>107.97574708722497</v>
      </c>
      <c r="Z93" s="21">
        <v>112.33585919740052</v>
      </c>
      <c r="AA93" s="21">
        <v>116.55725225103946</v>
      </c>
      <c r="AB93" s="21">
        <v>115.83591937991025</v>
      </c>
      <c r="AC93" s="21">
        <v>119.93844439237009</v>
      </c>
      <c r="AD93" s="21">
        <v>117.35181424180547</v>
      </c>
      <c r="AE93" s="21">
        <v>120.55419752232208</v>
      </c>
      <c r="AF93" s="21">
        <v>116.69264356970331</v>
      </c>
      <c r="AG93" s="21">
        <v>126.18188789361122</v>
      </c>
      <c r="AH93" s="21">
        <v>126.59474949279603</v>
      </c>
      <c r="AI93" s="21">
        <v>122.41802412442173</v>
      </c>
      <c r="AJ93" s="21">
        <v>119.94392832793037</v>
      </c>
      <c r="AK93" s="21">
        <v>119.64967712526742</v>
      </c>
      <c r="AL93" s="21">
        <v>116.42333797789772</v>
      </c>
      <c r="AM93" s="21">
        <v>115.48973964661906</v>
      </c>
      <c r="AN93" s="21">
        <v>119.73388631973678</v>
      </c>
      <c r="AO93" s="21">
        <v>130.5236805594069</v>
      </c>
      <c r="AP93" s="21">
        <v>131.90866714237711</v>
      </c>
      <c r="AQ93" s="21">
        <v>130.28774306499244</v>
      </c>
      <c r="AR93" s="21">
        <v>136.94090639376157</v>
      </c>
      <c r="AS93" s="21">
        <v>144.28809617776014</v>
      </c>
      <c r="AT93" s="21">
        <v>161.09212665926469</v>
      </c>
      <c r="AU93" s="21">
        <v>182.22533901587622</v>
      </c>
      <c r="AV93" s="21">
        <v>172.38491814841953</v>
      </c>
      <c r="AW93" s="21">
        <v>188.98381615293417</v>
      </c>
      <c r="AX93" s="21">
        <v>179.86454228443026</v>
      </c>
      <c r="AY93" s="21">
        <v>172.55657813251509</v>
      </c>
      <c r="AZ93" s="21">
        <v>176.23493223536227</v>
      </c>
      <c r="BA93" s="21">
        <v>182.85400873742438</v>
      </c>
      <c r="BB93" s="21">
        <v>195.4632356906321</v>
      </c>
      <c r="BC93" s="21">
        <v>209.26765057064847</v>
      </c>
      <c r="BD93" s="21">
        <v>204.77256766161585</v>
      </c>
      <c r="BE93" s="21">
        <v>242.27444990466438</v>
      </c>
      <c r="BF93" s="21">
        <v>236.64004808039607</v>
      </c>
      <c r="BG93" s="21">
        <v>242.87171446105737</v>
      </c>
      <c r="BH93" s="21">
        <v>261.48308699420204</v>
      </c>
      <c r="BI93" s="21">
        <v>259.685544737231</v>
      </c>
      <c r="BJ93" s="21">
        <v>268.86322134642103</v>
      </c>
      <c r="BK93" s="21">
        <v>257.45915547284466</v>
      </c>
      <c r="BL93" s="21">
        <v>268.91943602497736</v>
      </c>
      <c r="BM93" s="21">
        <v>257.40837222049834</v>
      </c>
      <c r="BN93" s="21">
        <v>274.08337554213853</v>
      </c>
      <c r="BO93" s="21">
        <v>278.98160725869354</v>
      </c>
      <c r="BP93" s="21">
        <v>275.93145951857434</v>
      </c>
      <c r="BQ93" s="21">
        <v>280.56294662639567</v>
      </c>
      <c r="BR93" s="21">
        <v>297.64518126381654</v>
      </c>
      <c r="BS93" s="21">
        <v>278.95005246812457</v>
      </c>
      <c r="BT93" s="21">
        <v>279.26408810982036</v>
      </c>
      <c r="BU93" s="21">
        <v>253.00888124625129</v>
      </c>
      <c r="BV93" s="21">
        <v>263.6784562856995</v>
      </c>
      <c r="BW93" s="21">
        <v>281.40756746557486</v>
      </c>
      <c r="BX93" s="21">
        <v>268.62955287906772</v>
      </c>
      <c r="BY93" s="21">
        <v>287.46254524929822</v>
      </c>
      <c r="BZ93" s="21">
        <v>279.48781284847689</v>
      </c>
      <c r="CA93" s="21">
        <v>293.75679827621212</v>
      </c>
      <c r="CB93" s="21">
        <v>301.32789068607252</v>
      </c>
      <c r="CC93" s="21">
        <v>315.22685753115076</v>
      </c>
      <c r="CD93" s="21">
        <v>316.60311697766201</v>
      </c>
      <c r="CE93" s="21">
        <v>300.11645779552271</v>
      </c>
      <c r="CF93" s="197">
        <v>305.16160408600035</v>
      </c>
      <c r="CG93" s="197">
        <v>323.14254247723932</v>
      </c>
      <c r="CH93" s="197">
        <v>335.78523343531026</v>
      </c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</row>
    <row r="94" spans="1:99" x14ac:dyDescent="0.2">
      <c r="A94" s="8" t="str">
        <f t="shared" si="3"/>
        <v>EFHtL_QU_4</v>
      </c>
      <c r="B94" s="7" t="s">
        <v>3737</v>
      </c>
      <c r="C94" s="7" t="s">
        <v>654</v>
      </c>
      <c r="D94" s="7">
        <v>4</v>
      </c>
      <c r="E94" s="45">
        <v>100</v>
      </c>
      <c r="F94" s="21">
        <v>94.214314445227856</v>
      </c>
      <c r="G94" s="21">
        <v>94.802215442795273</v>
      </c>
      <c r="H94" s="21">
        <v>91.101255265665813</v>
      </c>
      <c r="I94" s="21">
        <v>96.98058443167254</v>
      </c>
      <c r="J94" s="21">
        <v>94.274335399153458</v>
      </c>
      <c r="K94" s="21">
        <v>97.876980273960939</v>
      </c>
      <c r="L94" s="21">
        <v>98.661999311775787</v>
      </c>
      <c r="M94" s="21">
        <v>95.850560853268277</v>
      </c>
      <c r="N94" s="21">
        <v>90.653919118165021</v>
      </c>
      <c r="O94" s="21">
        <v>93.545913479229341</v>
      </c>
      <c r="P94" s="21">
        <v>92.342306259500774</v>
      </c>
      <c r="Q94" s="21">
        <v>96.37817013934567</v>
      </c>
      <c r="R94" s="21">
        <v>102.81677519588173</v>
      </c>
      <c r="S94" s="21">
        <v>107.13862465658401</v>
      </c>
      <c r="T94" s="21">
        <v>104.42435238139109</v>
      </c>
      <c r="U94" s="21">
        <v>107.2309297381117</v>
      </c>
      <c r="V94" s="21">
        <v>102.93693843137844</v>
      </c>
      <c r="W94" s="21">
        <v>108.09932669061635</v>
      </c>
      <c r="X94" s="21">
        <v>105.34645158625231</v>
      </c>
      <c r="Y94" s="21">
        <v>110.84188518172033</v>
      </c>
      <c r="Z94" s="21">
        <v>115.49472621249876</v>
      </c>
      <c r="AA94" s="21">
        <v>124.82047955357768</v>
      </c>
      <c r="AB94" s="21">
        <v>126.78423297356312</v>
      </c>
      <c r="AC94" s="21">
        <v>132.80298126538446</v>
      </c>
      <c r="AD94" s="21">
        <v>128.33552558288099</v>
      </c>
      <c r="AE94" s="21">
        <v>129.89894765801608</v>
      </c>
      <c r="AF94" s="21">
        <v>129.32112304256225</v>
      </c>
      <c r="AG94" s="21">
        <v>140.76446843588607</v>
      </c>
      <c r="AH94" s="21">
        <v>143.15467348345572</v>
      </c>
      <c r="AI94" s="21">
        <v>135.50022330074259</v>
      </c>
      <c r="AJ94" s="21">
        <v>134.81031424993293</v>
      </c>
      <c r="AK94" s="21">
        <v>139.2509112398842</v>
      </c>
      <c r="AL94" s="21">
        <v>131.88268779224458</v>
      </c>
      <c r="AM94" s="21">
        <v>132.01563586860152</v>
      </c>
      <c r="AN94" s="21">
        <v>135.91946009563611</v>
      </c>
      <c r="AO94" s="21">
        <v>135.15220710148037</v>
      </c>
      <c r="AP94" s="21">
        <v>140.76074106646197</v>
      </c>
      <c r="AQ94" s="21">
        <v>136.44244705043945</v>
      </c>
      <c r="AR94" s="21">
        <v>140.07253614495571</v>
      </c>
      <c r="AS94" s="21">
        <v>151.80698993423846</v>
      </c>
      <c r="AT94" s="21">
        <v>163.27314042315828</v>
      </c>
      <c r="AU94" s="21">
        <v>172.22853317168</v>
      </c>
      <c r="AV94" s="21">
        <v>165.18238384978815</v>
      </c>
      <c r="AW94" s="21">
        <v>177.6666340650942</v>
      </c>
      <c r="AX94" s="21">
        <v>174.17881765674207</v>
      </c>
      <c r="AY94" s="21">
        <v>171.25976784830354</v>
      </c>
      <c r="AZ94" s="21">
        <v>168.89689716065922</v>
      </c>
      <c r="BA94" s="21">
        <v>172.95640083198836</v>
      </c>
      <c r="BB94" s="21">
        <v>186.90903469057434</v>
      </c>
      <c r="BC94" s="21">
        <v>192.76764645867669</v>
      </c>
      <c r="BD94" s="21">
        <v>189.31946289920776</v>
      </c>
      <c r="BE94" s="21">
        <v>206.09026419148231</v>
      </c>
      <c r="BF94" s="21">
        <v>195.54480379871939</v>
      </c>
      <c r="BG94" s="21">
        <v>201.60467977132063</v>
      </c>
      <c r="BH94" s="21">
        <v>205.55382362376892</v>
      </c>
      <c r="BI94" s="21">
        <v>208.1674634559914</v>
      </c>
      <c r="BJ94" s="21">
        <v>217.31318207741634</v>
      </c>
      <c r="BK94" s="21">
        <v>214.3424579511711</v>
      </c>
      <c r="BL94" s="21">
        <v>221.98548772282902</v>
      </c>
      <c r="BM94" s="21">
        <v>217.35574746242264</v>
      </c>
      <c r="BN94" s="21">
        <v>223.2892495732309</v>
      </c>
      <c r="BO94" s="21">
        <v>230.98070020329538</v>
      </c>
      <c r="BP94" s="21">
        <v>220.86591941553451</v>
      </c>
      <c r="BQ94" s="21">
        <v>218.63175861095851</v>
      </c>
      <c r="BR94" s="21">
        <v>229.52275545387954</v>
      </c>
      <c r="BS94" s="21">
        <v>216.2282290108779</v>
      </c>
      <c r="BT94" s="21">
        <v>227.31280745129911</v>
      </c>
      <c r="BU94" s="21">
        <v>207.44083695595234</v>
      </c>
      <c r="BV94" s="21">
        <v>213.76688973860323</v>
      </c>
      <c r="BW94" s="21">
        <v>220.46775868976565</v>
      </c>
      <c r="BX94" s="21">
        <v>214.03944868074953</v>
      </c>
      <c r="BY94" s="21">
        <v>226.47709122016769</v>
      </c>
      <c r="BZ94" s="21">
        <v>226.16882229183693</v>
      </c>
      <c r="CA94" s="21">
        <v>234.88482154547961</v>
      </c>
      <c r="CB94" s="21">
        <v>241.16932196593032</v>
      </c>
      <c r="CC94" s="21">
        <v>242.9304086970364</v>
      </c>
      <c r="CD94" s="21">
        <v>250.05451159900551</v>
      </c>
      <c r="CE94" s="21">
        <v>250.15456489729257</v>
      </c>
      <c r="CF94" s="197">
        <v>254.12131736638611</v>
      </c>
      <c r="CG94" s="197">
        <v>258.52591077043445</v>
      </c>
      <c r="CH94" s="197">
        <v>264.73529219009106</v>
      </c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</row>
    <row r="95" spans="1:99" x14ac:dyDescent="0.2">
      <c r="A95" s="8" t="str">
        <f t="shared" si="3"/>
        <v>EFHtL_QU_5</v>
      </c>
      <c r="B95" s="7" t="s">
        <v>3737</v>
      </c>
      <c r="C95" s="7" t="s">
        <v>654</v>
      </c>
      <c r="D95" s="7">
        <v>5</v>
      </c>
      <c r="E95" s="45">
        <v>100</v>
      </c>
      <c r="F95" s="21">
        <v>95.057635257798665</v>
      </c>
      <c r="G95" s="21">
        <v>95.829003621337648</v>
      </c>
      <c r="H95" s="21">
        <v>94.21321934723683</v>
      </c>
      <c r="I95" s="21">
        <v>102.38460060920156</v>
      </c>
      <c r="J95" s="21">
        <v>100.27856449815698</v>
      </c>
      <c r="K95" s="21">
        <v>103.44504971271785</v>
      </c>
      <c r="L95" s="21">
        <v>102.84231899921406</v>
      </c>
      <c r="M95" s="21">
        <v>103.07372291924244</v>
      </c>
      <c r="N95" s="21">
        <v>97.383467879204602</v>
      </c>
      <c r="O95" s="21">
        <v>100.50589285210944</v>
      </c>
      <c r="P95" s="21">
        <v>98.968781175295049</v>
      </c>
      <c r="Q95" s="21">
        <v>106.26956335392896</v>
      </c>
      <c r="R95" s="21">
        <v>109.3345636995396</v>
      </c>
      <c r="S95" s="21">
        <v>113.31177019985232</v>
      </c>
      <c r="T95" s="21">
        <v>110.16164696810149</v>
      </c>
      <c r="U95" s="21">
        <v>109.75694987288942</v>
      </c>
      <c r="V95" s="21">
        <v>107.56638555809666</v>
      </c>
      <c r="W95" s="21">
        <v>113.38908354130608</v>
      </c>
      <c r="X95" s="21">
        <v>114.50141066538508</v>
      </c>
      <c r="Y95" s="21">
        <v>119.34697882420866</v>
      </c>
      <c r="Z95" s="21">
        <v>127.53920944145094</v>
      </c>
      <c r="AA95" s="21">
        <v>132.28142389058777</v>
      </c>
      <c r="AB95" s="21">
        <v>133.85770857855951</v>
      </c>
      <c r="AC95" s="21">
        <v>141.12168852145302</v>
      </c>
      <c r="AD95" s="21">
        <v>140.64348963145395</v>
      </c>
      <c r="AE95" s="21">
        <v>140.70194866093709</v>
      </c>
      <c r="AF95" s="21">
        <v>143.37396104006314</v>
      </c>
      <c r="AG95" s="21">
        <v>153.15122449615009</v>
      </c>
      <c r="AH95" s="21">
        <v>157.04742635302352</v>
      </c>
      <c r="AI95" s="21">
        <v>153.36645975054444</v>
      </c>
      <c r="AJ95" s="21">
        <v>156.01560571802378</v>
      </c>
      <c r="AK95" s="21">
        <v>159.58629732303376</v>
      </c>
      <c r="AL95" s="21">
        <v>159.84622624344232</v>
      </c>
      <c r="AM95" s="21">
        <v>161.53017006410309</v>
      </c>
      <c r="AN95" s="21">
        <v>161.33241598820663</v>
      </c>
      <c r="AO95" s="21">
        <v>164.57586124336129</v>
      </c>
      <c r="AP95" s="21">
        <v>165.01686205128101</v>
      </c>
      <c r="AQ95" s="21">
        <v>165.0819902749958</v>
      </c>
      <c r="AR95" s="21">
        <v>168.19669269675262</v>
      </c>
      <c r="AS95" s="21">
        <v>179.82017775168785</v>
      </c>
      <c r="AT95" s="21">
        <v>198.58529937879374</v>
      </c>
      <c r="AU95" s="21">
        <v>219.21900394169805</v>
      </c>
      <c r="AV95" s="21">
        <v>206.14292587083037</v>
      </c>
      <c r="AW95" s="21">
        <v>218.88895464878027</v>
      </c>
      <c r="AX95" s="21">
        <v>214.78274838486956</v>
      </c>
      <c r="AY95" s="21">
        <v>212.84624697697896</v>
      </c>
      <c r="AZ95" s="21">
        <v>215.9380602450002</v>
      </c>
      <c r="BA95" s="21">
        <v>222.15271817151719</v>
      </c>
      <c r="BB95" s="21">
        <v>228.28106263851006</v>
      </c>
      <c r="BC95" s="21">
        <v>239.11391749673561</v>
      </c>
      <c r="BD95" s="21">
        <v>237.84094429887043</v>
      </c>
      <c r="BE95" s="21">
        <v>266.1826885971908</v>
      </c>
      <c r="BF95" s="21">
        <v>261.64287895023881</v>
      </c>
      <c r="BG95" s="21">
        <v>260.73367427025295</v>
      </c>
      <c r="BH95" s="21">
        <v>271.92829559916623</v>
      </c>
      <c r="BI95" s="21">
        <v>273.86528384723164</v>
      </c>
      <c r="BJ95" s="21">
        <v>283.70700967028222</v>
      </c>
      <c r="BK95" s="21">
        <v>272.78059314720133</v>
      </c>
      <c r="BL95" s="21">
        <v>275.4307704688589</v>
      </c>
      <c r="BM95" s="21">
        <v>275.25332546864496</v>
      </c>
      <c r="BN95" s="21">
        <v>286.54854746279625</v>
      </c>
      <c r="BO95" s="21">
        <v>288.79691001967325</v>
      </c>
      <c r="BP95" s="21">
        <v>281.41471457278652</v>
      </c>
      <c r="BQ95" s="21">
        <v>286.75327661058117</v>
      </c>
      <c r="BR95" s="21">
        <v>293.11111327830116</v>
      </c>
      <c r="BS95" s="21">
        <v>278.99545447886481</v>
      </c>
      <c r="BT95" s="21">
        <v>295.59958151114597</v>
      </c>
      <c r="BU95" s="21">
        <v>273.39008755427534</v>
      </c>
      <c r="BV95" s="21">
        <v>277.34015719965282</v>
      </c>
      <c r="BW95" s="21">
        <v>288.02293613535261</v>
      </c>
      <c r="BX95" s="21">
        <v>281.9370103245061</v>
      </c>
      <c r="BY95" s="21">
        <v>293.7568425320294</v>
      </c>
      <c r="BZ95" s="21">
        <v>288.02092613946775</v>
      </c>
      <c r="CA95" s="21">
        <v>302.18056251735692</v>
      </c>
      <c r="CB95" s="21">
        <v>312.12772607358391</v>
      </c>
      <c r="CC95" s="21">
        <v>317.19709328559702</v>
      </c>
      <c r="CD95" s="21">
        <v>321.07813246928447</v>
      </c>
      <c r="CE95" s="21">
        <v>313.45044434144</v>
      </c>
      <c r="CF95" s="197">
        <v>318.85980290149882</v>
      </c>
      <c r="CG95" s="197">
        <v>335.46433799201225</v>
      </c>
      <c r="CH95" s="197">
        <v>347.61897524129972</v>
      </c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</row>
    <row r="96" spans="1:99" x14ac:dyDescent="0.2">
      <c r="A96" s="8" t="str">
        <f t="shared" si="3"/>
        <v>EFHtL_QU_6</v>
      </c>
      <c r="B96" s="7" t="s">
        <v>3737</v>
      </c>
      <c r="C96" s="7" t="s">
        <v>654</v>
      </c>
      <c r="D96" s="7">
        <v>6</v>
      </c>
      <c r="E96" s="45">
        <v>100</v>
      </c>
      <c r="F96" s="21">
        <v>94.793867907015624</v>
      </c>
      <c r="G96" s="21">
        <v>95.007789914203471</v>
      </c>
      <c r="H96" s="21">
        <v>90.899021571264399</v>
      </c>
      <c r="I96" s="21">
        <v>96.760280358342555</v>
      </c>
      <c r="J96" s="21">
        <v>90.666286709468494</v>
      </c>
      <c r="K96" s="21">
        <v>92.670474723789098</v>
      </c>
      <c r="L96" s="21">
        <v>92.688013308496878</v>
      </c>
      <c r="M96" s="21">
        <v>89.51824639242875</v>
      </c>
      <c r="N96" s="21">
        <v>84.42272970316543</v>
      </c>
      <c r="O96" s="21">
        <v>86.817387938896985</v>
      </c>
      <c r="P96" s="21">
        <v>85.6051779017032</v>
      </c>
      <c r="Q96" s="21">
        <v>90.858983142964533</v>
      </c>
      <c r="R96" s="21">
        <v>93.514296512447743</v>
      </c>
      <c r="S96" s="21">
        <v>97.815741464187937</v>
      </c>
      <c r="T96" s="21">
        <v>95.049991197395116</v>
      </c>
      <c r="U96" s="21">
        <v>93.02347849497859</v>
      </c>
      <c r="V96" s="21">
        <v>92.710202397768342</v>
      </c>
      <c r="W96" s="21">
        <v>92.800481397686625</v>
      </c>
      <c r="X96" s="21">
        <v>94.443398196045507</v>
      </c>
      <c r="Y96" s="21">
        <v>94.108235553264024</v>
      </c>
      <c r="Z96" s="21">
        <v>101.5022872316065</v>
      </c>
      <c r="AA96" s="21">
        <v>105.08729356634004</v>
      </c>
      <c r="AB96" s="21">
        <v>109.6091705759668</v>
      </c>
      <c r="AC96" s="21">
        <v>110.3636946642202</v>
      </c>
      <c r="AD96" s="21">
        <v>109.36776909456592</v>
      </c>
      <c r="AE96" s="21">
        <v>118.32411282803079</v>
      </c>
      <c r="AF96" s="21">
        <v>117.5473778363795</v>
      </c>
      <c r="AG96" s="21">
        <v>129.81371359342984</v>
      </c>
      <c r="AH96" s="21">
        <v>123.89889928304092</v>
      </c>
      <c r="AI96" s="21">
        <v>122.75966244667167</v>
      </c>
      <c r="AJ96" s="21">
        <v>118.02030980318325</v>
      </c>
      <c r="AK96" s="21">
        <v>115.05460262179885</v>
      </c>
      <c r="AL96" s="21">
        <v>110.36434234595322</v>
      </c>
      <c r="AM96" s="21">
        <v>106.77778803678903</v>
      </c>
      <c r="AN96" s="21">
        <v>107.08566399974553</v>
      </c>
      <c r="AO96" s="21">
        <v>112.1472610222775</v>
      </c>
      <c r="AP96" s="21">
        <v>118.79139241181795</v>
      </c>
      <c r="AQ96" s="21">
        <v>114.98038251183206</v>
      </c>
      <c r="AR96" s="21">
        <v>121.72150206259511</v>
      </c>
      <c r="AS96" s="21">
        <v>129.73438695410871</v>
      </c>
      <c r="AT96" s="21">
        <v>145.40395003265004</v>
      </c>
      <c r="AU96" s="21">
        <v>160.53626143349496</v>
      </c>
      <c r="AV96" s="21">
        <v>152.69539663668721</v>
      </c>
      <c r="AW96" s="21">
        <v>165.8873776007481</v>
      </c>
      <c r="AX96" s="21">
        <v>170.11056971478592</v>
      </c>
      <c r="AY96" s="21">
        <v>158.71061904409478</v>
      </c>
      <c r="AZ96" s="21">
        <v>157.70717880082711</v>
      </c>
      <c r="BA96" s="21">
        <v>175.64904142257805</v>
      </c>
      <c r="BB96" s="21">
        <v>184.83614406882577</v>
      </c>
      <c r="BC96" s="21">
        <v>196.59445922424032</v>
      </c>
      <c r="BD96" s="21">
        <v>193.83543246159408</v>
      </c>
      <c r="BE96" s="21">
        <v>226.57597675918595</v>
      </c>
      <c r="BF96" s="21">
        <v>218.36352857439491</v>
      </c>
      <c r="BG96" s="21">
        <v>233.07903202896546</v>
      </c>
      <c r="BH96" s="21">
        <v>250.22778636050737</v>
      </c>
      <c r="BI96" s="21">
        <v>255.70915000079322</v>
      </c>
      <c r="BJ96" s="21">
        <v>277.13856295011141</v>
      </c>
      <c r="BK96" s="21">
        <v>262.88886225448147</v>
      </c>
      <c r="BL96" s="21">
        <v>278.8176853233013</v>
      </c>
      <c r="BM96" s="21">
        <v>277.89803694386251</v>
      </c>
      <c r="BN96" s="21">
        <v>290.78979189744337</v>
      </c>
      <c r="BO96" s="21">
        <v>286.10471052762614</v>
      </c>
      <c r="BP96" s="21">
        <v>283.73906970938827</v>
      </c>
      <c r="BQ96" s="21">
        <v>296.99823168731069</v>
      </c>
      <c r="BR96" s="21">
        <v>308.65645360980704</v>
      </c>
      <c r="BS96" s="21">
        <v>291.62914560713182</v>
      </c>
      <c r="BT96" s="21">
        <v>298.10447082220173</v>
      </c>
      <c r="BU96" s="21">
        <v>277.17513268975574</v>
      </c>
      <c r="BV96" s="21">
        <v>294.87695203048156</v>
      </c>
      <c r="BW96" s="21">
        <v>316.23174438870211</v>
      </c>
      <c r="BX96" s="21">
        <v>304.05241076319697</v>
      </c>
      <c r="BY96" s="21">
        <v>316.12460252842806</v>
      </c>
      <c r="BZ96" s="21">
        <v>297.04248318231043</v>
      </c>
      <c r="CA96" s="21">
        <v>305.4434757443355</v>
      </c>
      <c r="CB96" s="21">
        <v>323.34021536471016</v>
      </c>
      <c r="CC96" s="21">
        <v>336.63711449613828</v>
      </c>
      <c r="CD96" s="21">
        <v>343.398913049508</v>
      </c>
      <c r="CE96" s="21">
        <v>330.23219243713345</v>
      </c>
      <c r="CF96" s="197">
        <v>335.44837665420357</v>
      </c>
      <c r="CG96" s="197">
        <v>352.7767640236745</v>
      </c>
      <c r="CH96" s="197">
        <v>360.44266812023005</v>
      </c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</row>
    <row r="97" spans="1:99" x14ac:dyDescent="0.2">
      <c r="A97" s="8" t="str">
        <f t="shared" si="3"/>
        <v>EFHtL_QU_7</v>
      </c>
      <c r="B97" s="7" t="s">
        <v>3737</v>
      </c>
      <c r="C97" s="7" t="s">
        <v>654</v>
      </c>
      <c r="D97" s="7">
        <v>7</v>
      </c>
      <c r="E97" s="45">
        <v>100</v>
      </c>
      <c r="F97" s="21">
        <v>94.415374278121689</v>
      </c>
      <c r="G97" s="21">
        <v>92.957213069370994</v>
      </c>
      <c r="H97" s="21">
        <v>86.051399871717905</v>
      </c>
      <c r="I97" s="21">
        <v>90.70579968722754</v>
      </c>
      <c r="J97" s="21">
        <v>87.693755384109181</v>
      </c>
      <c r="K97" s="21">
        <v>89.822581180833311</v>
      </c>
      <c r="L97" s="21">
        <v>91.698052665819773</v>
      </c>
      <c r="M97" s="21">
        <v>95.153654371183478</v>
      </c>
      <c r="N97" s="21">
        <v>92.853497346106565</v>
      </c>
      <c r="O97" s="21">
        <v>92.902010152564941</v>
      </c>
      <c r="P97" s="21">
        <v>91.166951435511962</v>
      </c>
      <c r="Q97" s="21">
        <v>99.742329680439752</v>
      </c>
      <c r="R97" s="21">
        <v>103.9927295313057</v>
      </c>
      <c r="S97" s="21">
        <v>107.1257725051405</v>
      </c>
      <c r="T97" s="21">
        <v>106.85212810772843</v>
      </c>
      <c r="U97" s="21">
        <v>103.63741262728226</v>
      </c>
      <c r="V97" s="21">
        <v>105.12120817017816</v>
      </c>
      <c r="W97" s="21">
        <v>106.00904729028446</v>
      </c>
      <c r="X97" s="21">
        <v>105.6524975319108</v>
      </c>
      <c r="Y97" s="21">
        <v>111.58629160417195</v>
      </c>
      <c r="Z97" s="21">
        <v>116.04396697032659</v>
      </c>
      <c r="AA97" s="21">
        <v>122.08099061448267</v>
      </c>
      <c r="AB97" s="21">
        <v>126.26098682658495</v>
      </c>
      <c r="AC97" s="21">
        <v>137.25513332716451</v>
      </c>
      <c r="AD97" s="21">
        <v>140.29549755099879</v>
      </c>
      <c r="AE97" s="21">
        <v>144.31818262489955</v>
      </c>
      <c r="AF97" s="21">
        <v>144.83202976562032</v>
      </c>
      <c r="AG97" s="21">
        <v>155.20134163387664</v>
      </c>
      <c r="AH97" s="21">
        <v>158.5225472841916</v>
      </c>
      <c r="AI97" s="21">
        <v>155.82534579595421</v>
      </c>
      <c r="AJ97" s="21">
        <v>156.00913283473201</v>
      </c>
      <c r="AK97" s="21">
        <v>164.39778979010683</v>
      </c>
      <c r="AL97" s="21">
        <v>157.92979545546376</v>
      </c>
      <c r="AM97" s="21">
        <v>156.73767238776333</v>
      </c>
      <c r="AN97" s="21">
        <v>150.14696939266625</v>
      </c>
      <c r="AO97" s="21">
        <v>155.8323836720958</v>
      </c>
      <c r="AP97" s="21">
        <v>156.55572406465711</v>
      </c>
      <c r="AQ97" s="21">
        <v>155.81568769940174</v>
      </c>
      <c r="AR97" s="21">
        <v>163.27251866002578</v>
      </c>
      <c r="AS97" s="21">
        <v>179.75873191037576</v>
      </c>
      <c r="AT97" s="21">
        <v>204.54605890560384</v>
      </c>
      <c r="AU97" s="21">
        <v>231.26984131785133</v>
      </c>
      <c r="AV97" s="21">
        <v>223.69772404239842</v>
      </c>
      <c r="AW97" s="21">
        <v>242.2342897460681</v>
      </c>
      <c r="AX97" s="21">
        <v>239.62010840985576</v>
      </c>
      <c r="AY97" s="21">
        <v>225.29486669328261</v>
      </c>
      <c r="AZ97" s="21">
        <v>230.58690863441939</v>
      </c>
      <c r="BA97" s="21">
        <v>236.03026116809124</v>
      </c>
      <c r="BB97" s="21">
        <v>242.68590717363443</v>
      </c>
      <c r="BC97" s="21">
        <v>252.86741538821752</v>
      </c>
      <c r="BD97" s="21">
        <v>242.59558919908022</v>
      </c>
      <c r="BE97" s="21">
        <v>280.98578272641737</v>
      </c>
      <c r="BF97" s="21">
        <v>279.41119960734699</v>
      </c>
      <c r="BG97" s="21">
        <v>280.00579010785117</v>
      </c>
      <c r="BH97" s="21">
        <v>298.84146878251732</v>
      </c>
      <c r="BI97" s="21">
        <v>299.56253379961009</v>
      </c>
      <c r="BJ97" s="21">
        <v>331.01045243954263</v>
      </c>
      <c r="BK97" s="21">
        <v>306.9214510192827</v>
      </c>
      <c r="BL97" s="21">
        <v>323.83372579028827</v>
      </c>
      <c r="BM97" s="21">
        <v>309.9944770332803</v>
      </c>
      <c r="BN97" s="21">
        <v>317.27782911099524</v>
      </c>
      <c r="BO97" s="21">
        <v>322.90935611390813</v>
      </c>
      <c r="BP97" s="21">
        <v>321.81870692431272</v>
      </c>
      <c r="BQ97" s="21">
        <v>343.17491621886671</v>
      </c>
      <c r="BR97" s="21">
        <v>347.43419337744189</v>
      </c>
      <c r="BS97" s="21">
        <v>317.54293664250588</v>
      </c>
      <c r="BT97" s="21">
        <v>318.96155662709486</v>
      </c>
      <c r="BU97" s="21">
        <v>292.30942796368379</v>
      </c>
      <c r="BV97" s="21">
        <v>290.56047558712675</v>
      </c>
      <c r="BW97" s="21">
        <v>300.62745963169021</v>
      </c>
      <c r="BX97" s="21">
        <v>288.61039288846524</v>
      </c>
      <c r="BY97" s="21">
        <v>297.90475883255829</v>
      </c>
      <c r="BZ97" s="21">
        <v>288.02455903221005</v>
      </c>
      <c r="CA97" s="21">
        <v>284.26747445127063</v>
      </c>
      <c r="CB97" s="21">
        <v>302.6535082328927</v>
      </c>
      <c r="CC97" s="21">
        <v>313.30751442783151</v>
      </c>
      <c r="CD97" s="21">
        <v>316.75919766640146</v>
      </c>
      <c r="CE97" s="21">
        <v>309.21647144540145</v>
      </c>
      <c r="CF97" s="197">
        <v>313.7418666401208</v>
      </c>
      <c r="CG97" s="197">
        <v>340.61782035610901</v>
      </c>
      <c r="CH97" s="197">
        <v>347.2226086982526</v>
      </c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</row>
    <row r="98" spans="1:99" x14ac:dyDescent="0.2">
      <c r="A98" s="8" t="str">
        <f t="shared" si="3"/>
        <v>EFHtL_QU_8</v>
      </c>
      <c r="B98" s="7" t="s">
        <v>3737</v>
      </c>
      <c r="C98" s="7" t="s">
        <v>654</v>
      </c>
      <c r="D98" s="7">
        <v>8</v>
      </c>
      <c r="E98" s="45">
        <v>100</v>
      </c>
      <c r="F98" s="21">
        <v>86.74593819280193</v>
      </c>
      <c r="G98" s="21">
        <v>80.007295323758072</v>
      </c>
      <c r="H98" s="21">
        <v>71.921578431973458</v>
      </c>
      <c r="I98" s="21">
        <v>76.764257048463165</v>
      </c>
      <c r="J98" s="21">
        <v>74.787327897944664</v>
      </c>
      <c r="K98" s="21">
        <v>78.863187408337666</v>
      </c>
      <c r="L98" s="21">
        <v>80.929927794441156</v>
      </c>
      <c r="M98" s="21">
        <v>82.782258977607597</v>
      </c>
      <c r="N98" s="21">
        <v>78.882080285953123</v>
      </c>
      <c r="O98" s="21">
        <v>75.983707030103119</v>
      </c>
      <c r="P98" s="21">
        <v>80.811490536971547</v>
      </c>
      <c r="Q98" s="21">
        <v>89.179307759782034</v>
      </c>
      <c r="R98" s="21">
        <v>90.135416448993624</v>
      </c>
      <c r="S98" s="21">
        <v>108.34882855035326</v>
      </c>
      <c r="T98" s="21">
        <v>86.462394718858036</v>
      </c>
      <c r="U98" s="21">
        <v>96.600890242318741</v>
      </c>
      <c r="V98" s="21">
        <v>95.300978524376944</v>
      </c>
      <c r="W98" s="21">
        <v>100.19002881721629</v>
      </c>
      <c r="X98" s="21">
        <v>102.59150154503456</v>
      </c>
      <c r="Y98" s="21">
        <v>101.51027689982595</v>
      </c>
      <c r="Z98" s="21">
        <v>110.54639824885257</v>
      </c>
      <c r="AA98" s="21">
        <v>114.37178558544964</v>
      </c>
      <c r="AB98" s="21">
        <v>118.65193139332565</v>
      </c>
      <c r="AC98" s="21">
        <v>119.45591753474251</v>
      </c>
      <c r="AD98" s="21">
        <v>124.731771150621</v>
      </c>
      <c r="AE98" s="21">
        <v>126.60214078150578</v>
      </c>
      <c r="AF98" s="21">
        <v>131.25476725753308</v>
      </c>
      <c r="AG98" s="21">
        <v>133.51829927237904</v>
      </c>
      <c r="AH98" s="21">
        <v>139.22611870723787</v>
      </c>
      <c r="AI98" s="21">
        <v>137.62755503468961</v>
      </c>
      <c r="AJ98" s="21">
        <v>136.06298305594541</v>
      </c>
      <c r="AK98" s="21">
        <v>141.76959349046365</v>
      </c>
      <c r="AL98" s="21">
        <v>138.91144987720503</v>
      </c>
      <c r="AM98" s="21">
        <v>137.39896341018721</v>
      </c>
      <c r="AN98" s="21">
        <v>138.66486027339815</v>
      </c>
      <c r="AO98" s="21">
        <v>143.00744538406727</v>
      </c>
      <c r="AP98" s="21">
        <v>140.59490286206122</v>
      </c>
      <c r="AQ98" s="21">
        <v>144.60566227205808</v>
      </c>
      <c r="AR98" s="21">
        <v>155.05620630822861</v>
      </c>
      <c r="AS98" s="21">
        <v>158.47293786793409</v>
      </c>
      <c r="AT98" s="21">
        <v>178.86067682709765</v>
      </c>
      <c r="AU98" s="21">
        <v>201.32847479580991</v>
      </c>
      <c r="AV98" s="21">
        <v>205.4303982374436</v>
      </c>
      <c r="AW98" s="21">
        <v>213.45805292178306</v>
      </c>
      <c r="AX98" s="21">
        <v>206.89070839092008</v>
      </c>
      <c r="AY98" s="21">
        <v>191.78200008329119</v>
      </c>
      <c r="AZ98" s="21">
        <v>189.50494792885834</v>
      </c>
      <c r="BA98" s="21">
        <v>193.24053671773683</v>
      </c>
      <c r="BB98" s="21">
        <v>202.85110376160819</v>
      </c>
      <c r="BC98" s="21">
        <v>222.30322111988565</v>
      </c>
      <c r="BD98" s="21">
        <v>214.94910679265601</v>
      </c>
      <c r="BE98" s="21">
        <v>264.59623523289571</v>
      </c>
      <c r="BF98" s="21">
        <v>258.76142120957206</v>
      </c>
      <c r="BG98" s="21">
        <v>256.72591478357356</v>
      </c>
      <c r="BH98" s="21">
        <v>260.31409346202412</v>
      </c>
      <c r="BI98" s="21">
        <v>249.01207395045805</v>
      </c>
      <c r="BJ98" s="21">
        <v>266.1472949119393</v>
      </c>
      <c r="BK98" s="21">
        <v>257.07010433328816</v>
      </c>
      <c r="BL98" s="21">
        <v>258.80629554313947</v>
      </c>
      <c r="BM98" s="21">
        <v>268.17883116829273</v>
      </c>
      <c r="BN98" s="21">
        <v>281.17415386552324</v>
      </c>
      <c r="BO98" s="21">
        <v>274.9219368404805</v>
      </c>
      <c r="BP98" s="21">
        <v>270.62560673989913</v>
      </c>
      <c r="BQ98" s="21">
        <v>276.42318357189839</v>
      </c>
      <c r="BR98" s="21">
        <v>274.34949179627051</v>
      </c>
      <c r="BS98" s="21">
        <v>251.47110692645086</v>
      </c>
      <c r="BT98" s="21">
        <v>262.57135826472222</v>
      </c>
      <c r="BU98" s="21">
        <v>236.9078161847375</v>
      </c>
      <c r="BV98" s="21">
        <v>248.86716805257615</v>
      </c>
      <c r="BW98" s="21">
        <v>269.85468999928798</v>
      </c>
      <c r="BX98" s="21">
        <v>253.68075345642595</v>
      </c>
      <c r="BY98" s="21">
        <v>273.25714853530968</v>
      </c>
      <c r="BZ98" s="21">
        <v>246.45364883139743</v>
      </c>
      <c r="CA98" s="21">
        <v>264.59838829464906</v>
      </c>
      <c r="CB98" s="21">
        <v>271.26080251852358</v>
      </c>
      <c r="CC98" s="21">
        <v>282.63203034206259</v>
      </c>
      <c r="CD98" s="21">
        <v>270.83610747598829</v>
      </c>
      <c r="CE98" s="21">
        <v>256.95044729389781</v>
      </c>
      <c r="CF98" s="197">
        <v>254.540360268764</v>
      </c>
      <c r="CG98" s="197">
        <v>255.44610505257845</v>
      </c>
      <c r="CH98" s="197">
        <v>255.65104470830403</v>
      </c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</row>
    <row r="99" spans="1:99" x14ac:dyDescent="0.2">
      <c r="A99" s="8" t="str">
        <f t="shared" si="3"/>
        <v>EFHmL_QU_1</v>
      </c>
      <c r="B99" s="7" t="s">
        <v>3738</v>
      </c>
      <c r="C99" s="7" t="s">
        <v>654</v>
      </c>
      <c r="D99" s="7">
        <v>1</v>
      </c>
      <c r="E99" s="45">
        <v>100</v>
      </c>
      <c r="F99" s="21">
        <v>103.4796468827998</v>
      </c>
      <c r="G99" s="21">
        <v>112.02810173263211</v>
      </c>
      <c r="H99" s="21">
        <v>110.77034601952991</v>
      </c>
      <c r="I99" s="21">
        <v>110.7379084044879</v>
      </c>
      <c r="J99" s="21">
        <v>116.92501682324259</v>
      </c>
      <c r="K99" s="21">
        <v>116.95732461547242</v>
      </c>
      <c r="L99" s="21">
        <v>123.00612873684165</v>
      </c>
      <c r="M99" s="21">
        <v>117.01134554371191</v>
      </c>
      <c r="N99" s="21">
        <v>121.56302456778837</v>
      </c>
      <c r="O99" s="21">
        <v>123.94053481276987</v>
      </c>
      <c r="P99" s="21">
        <v>125.82960759415747</v>
      </c>
      <c r="Q99" s="21">
        <v>138.45037315234202</v>
      </c>
      <c r="R99" s="21">
        <v>129.76435223471833</v>
      </c>
      <c r="S99" s="21">
        <v>131.68069218638865</v>
      </c>
      <c r="T99" s="21">
        <v>135.73880348939608</v>
      </c>
      <c r="U99" s="21">
        <v>131.82458085882973</v>
      </c>
      <c r="V99" s="21">
        <v>131.17381859974779</v>
      </c>
      <c r="W99" s="21">
        <v>144.13502217031149</v>
      </c>
      <c r="X99" s="21">
        <v>145.74374461439018</v>
      </c>
      <c r="Y99" s="21">
        <v>155.29143225564627</v>
      </c>
      <c r="Z99" s="21">
        <v>159.73299871891345</v>
      </c>
      <c r="AA99" s="21">
        <v>173.50956256860675</v>
      </c>
      <c r="AB99" s="21">
        <v>175.03232348312162</v>
      </c>
      <c r="AC99" s="21">
        <v>176.10849278799361</v>
      </c>
      <c r="AD99" s="21">
        <v>179.46525198702417</v>
      </c>
      <c r="AE99" s="21">
        <v>195.45693186172684</v>
      </c>
      <c r="AF99" s="21">
        <v>194.42587715804797</v>
      </c>
      <c r="AG99" s="21">
        <v>205.94804110733236</v>
      </c>
      <c r="AH99" s="21">
        <v>212.09758694336352</v>
      </c>
      <c r="AI99" s="21">
        <v>219.71158818804463</v>
      </c>
      <c r="AJ99" s="21">
        <v>222.37078532495266</v>
      </c>
      <c r="AK99" s="21">
        <v>231.56682848091995</v>
      </c>
      <c r="AL99" s="21">
        <v>240.77527266280282</v>
      </c>
      <c r="AM99" s="21">
        <v>254.10015201485123</v>
      </c>
      <c r="AN99" s="21">
        <v>262.95048391320142</v>
      </c>
      <c r="AO99" s="21">
        <v>264.34984650657742</v>
      </c>
      <c r="AP99" s="21">
        <v>269.21029903016347</v>
      </c>
      <c r="AQ99" s="21">
        <v>263.75932597885924</v>
      </c>
      <c r="AR99" s="21">
        <v>276.17781159554005</v>
      </c>
      <c r="AS99" s="21">
        <v>295.82584007689252</v>
      </c>
      <c r="AT99" s="21">
        <v>316.08948927146469</v>
      </c>
      <c r="AU99" s="21">
        <v>326.71245422531337</v>
      </c>
      <c r="AV99" s="21">
        <v>333.72672169233357</v>
      </c>
      <c r="AW99" s="21">
        <v>345.87482291475186</v>
      </c>
      <c r="AX99" s="21">
        <v>356.93443252797027</v>
      </c>
      <c r="AY99" s="21">
        <v>361.41507661078873</v>
      </c>
      <c r="AZ99" s="21">
        <v>363.83468409631502</v>
      </c>
      <c r="BA99" s="21">
        <v>370.98531244832395</v>
      </c>
      <c r="BB99" s="21">
        <v>379.03388060287631</v>
      </c>
      <c r="BC99" s="21">
        <v>387.34706699897293</v>
      </c>
      <c r="BD99" s="21">
        <v>380.29151848975118</v>
      </c>
      <c r="BE99" s="21">
        <v>413.57035547597718</v>
      </c>
      <c r="BF99" s="21">
        <v>422.16399617735823</v>
      </c>
      <c r="BG99" s="21">
        <v>410.3186511284859</v>
      </c>
      <c r="BH99" s="21">
        <v>413.41332941085938</v>
      </c>
      <c r="BI99" s="21">
        <v>429.04544800781252</v>
      </c>
      <c r="BJ99" s="21">
        <v>410.72011969493747</v>
      </c>
      <c r="BK99" s="21">
        <v>405.77458582739655</v>
      </c>
      <c r="BL99" s="21">
        <v>399.54136937731255</v>
      </c>
      <c r="BM99" s="21">
        <v>401.46216408175519</v>
      </c>
      <c r="BN99" s="21">
        <v>414.14834557797792</v>
      </c>
      <c r="BO99" s="21">
        <v>429.2699159508943</v>
      </c>
      <c r="BP99" s="21">
        <v>407.91303745383908</v>
      </c>
      <c r="BQ99" s="21">
        <v>400.80813051508829</v>
      </c>
      <c r="BR99" s="21">
        <v>401.54535755346279</v>
      </c>
      <c r="BS99" s="21">
        <v>374.08201049342568</v>
      </c>
      <c r="BT99" s="21">
        <v>377.66455310853672</v>
      </c>
      <c r="BU99" s="21">
        <v>347.46777030528813</v>
      </c>
      <c r="BV99" s="21">
        <v>357.44535610196095</v>
      </c>
      <c r="BW99" s="21">
        <v>370.91542772317598</v>
      </c>
      <c r="BX99" s="21">
        <v>370.021455193105</v>
      </c>
      <c r="BY99" s="21">
        <v>385.31765366527128</v>
      </c>
      <c r="BZ99" s="21">
        <v>384.47758926113102</v>
      </c>
      <c r="CA99" s="21">
        <v>391.53432460233284</v>
      </c>
      <c r="CB99" s="21">
        <v>399.4937793837247</v>
      </c>
      <c r="CC99" s="21">
        <v>401.84768255579917</v>
      </c>
      <c r="CD99" s="21">
        <v>411.59521557852037</v>
      </c>
      <c r="CE99" s="21">
        <v>399.80690424464399</v>
      </c>
      <c r="CF99" s="197">
        <v>412.8172769388529</v>
      </c>
      <c r="CG99" s="197">
        <v>428.3376401158626</v>
      </c>
      <c r="CH99" s="197">
        <v>436.96190221681297</v>
      </c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</row>
    <row r="100" spans="1:99" x14ac:dyDescent="0.2">
      <c r="A100" s="8" t="str">
        <f t="shared" si="3"/>
        <v>EFHmL_QU_2</v>
      </c>
      <c r="B100" s="7" t="s">
        <v>3738</v>
      </c>
      <c r="C100" s="7" t="s">
        <v>654</v>
      </c>
      <c r="D100" s="7">
        <v>2</v>
      </c>
      <c r="E100" s="45">
        <v>100</v>
      </c>
      <c r="F100" s="21">
        <v>98.840086508226833</v>
      </c>
      <c r="G100" s="21">
        <v>100.27903053243443</v>
      </c>
      <c r="H100" s="21">
        <v>99.361735600349419</v>
      </c>
      <c r="I100" s="21">
        <v>104.35762928699785</v>
      </c>
      <c r="J100" s="21">
        <v>101.34663496707594</v>
      </c>
      <c r="K100" s="21">
        <v>103.95619692477315</v>
      </c>
      <c r="L100" s="21">
        <v>102.42449320572142</v>
      </c>
      <c r="M100" s="21">
        <v>102.38157143167621</v>
      </c>
      <c r="N100" s="21">
        <v>100.2409727650724</v>
      </c>
      <c r="O100" s="21">
        <v>101.6657715550689</v>
      </c>
      <c r="P100" s="21">
        <v>100.99132625154171</v>
      </c>
      <c r="Q100" s="21">
        <v>104.81145073702302</v>
      </c>
      <c r="R100" s="21">
        <v>106.26676316188318</v>
      </c>
      <c r="S100" s="21">
        <v>107.63178260358688</v>
      </c>
      <c r="T100" s="21">
        <v>105.34684528147567</v>
      </c>
      <c r="U100" s="21">
        <v>106.77971011255268</v>
      </c>
      <c r="V100" s="21">
        <v>107.65660796157907</v>
      </c>
      <c r="W100" s="21">
        <v>109.89635223310286</v>
      </c>
      <c r="X100" s="21">
        <v>115.94878571219769</v>
      </c>
      <c r="Y100" s="21">
        <v>114.56890484261213</v>
      </c>
      <c r="Z100" s="21">
        <v>117.24775678031303</v>
      </c>
      <c r="AA100" s="21">
        <v>120.15735908624308</v>
      </c>
      <c r="AB100" s="21">
        <v>120.14343729307231</v>
      </c>
      <c r="AC100" s="21">
        <v>120.38246934993364</v>
      </c>
      <c r="AD100" s="21">
        <v>119.65994411035379</v>
      </c>
      <c r="AE100" s="21">
        <v>121.26642448079559</v>
      </c>
      <c r="AF100" s="21">
        <v>116.98214155247419</v>
      </c>
      <c r="AG100" s="21">
        <v>123.12136797339359</v>
      </c>
      <c r="AH100" s="21">
        <v>122.82766388028644</v>
      </c>
      <c r="AI100" s="21">
        <v>121.95317400183256</v>
      </c>
      <c r="AJ100" s="21">
        <v>121.45238764886062</v>
      </c>
      <c r="AK100" s="21">
        <v>125.95498651414042</v>
      </c>
      <c r="AL100" s="21">
        <v>123.62391851490142</v>
      </c>
      <c r="AM100" s="21">
        <v>122.88875840966934</v>
      </c>
      <c r="AN100" s="21">
        <v>125.69199095893026</v>
      </c>
      <c r="AO100" s="21">
        <v>131.73983148732879</v>
      </c>
      <c r="AP100" s="21">
        <v>133.33648073160705</v>
      </c>
      <c r="AQ100" s="21">
        <v>130.18425265231656</v>
      </c>
      <c r="AR100" s="21">
        <v>133.24144230803327</v>
      </c>
      <c r="AS100" s="21">
        <v>139.78342310676038</v>
      </c>
      <c r="AT100" s="21">
        <v>158.13031964757752</v>
      </c>
      <c r="AU100" s="21">
        <v>166.07961440678073</v>
      </c>
      <c r="AV100" s="21">
        <v>164.46932021369537</v>
      </c>
      <c r="AW100" s="21">
        <v>171.99215927588406</v>
      </c>
      <c r="AX100" s="21">
        <v>175.04672733617764</v>
      </c>
      <c r="AY100" s="21">
        <v>172.7524733511539</v>
      </c>
      <c r="AZ100" s="21">
        <v>173.91217179837642</v>
      </c>
      <c r="BA100" s="21">
        <v>188.28577638920675</v>
      </c>
      <c r="BB100" s="21">
        <v>191.19867701749209</v>
      </c>
      <c r="BC100" s="21">
        <v>191.00971947342492</v>
      </c>
      <c r="BD100" s="21">
        <v>190.1276559012251</v>
      </c>
      <c r="BE100" s="21">
        <v>210.17182854792921</v>
      </c>
      <c r="BF100" s="21">
        <v>214.96606921790286</v>
      </c>
      <c r="BG100" s="21">
        <v>207.41995878214931</v>
      </c>
      <c r="BH100" s="21">
        <v>228.89533240215832</v>
      </c>
      <c r="BI100" s="21">
        <v>234.99132449228304</v>
      </c>
      <c r="BJ100" s="21">
        <v>244.25656352665436</v>
      </c>
      <c r="BK100" s="21">
        <v>230.38620251658824</v>
      </c>
      <c r="BL100" s="21">
        <v>226.9285599544765</v>
      </c>
      <c r="BM100" s="21">
        <v>245.0818857828383</v>
      </c>
      <c r="BN100" s="21">
        <v>255.00751084830404</v>
      </c>
      <c r="BO100" s="21">
        <v>266.61605959250983</v>
      </c>
      <c r="BP100" s="21">
        <v>255.6497795862719</v>
      </c>
      <c r="BQ100" s="21">
        <v>250.63280152750673</v>
      </c>
      <c r="BR100" s="21">
        <v>248.75376588044301</v>
      </c>
      <c r="BS100" s="21">
        <v>234.50915389171337</v>
      </c>
      <c r="BT100" s="21">
        <v>243.50999507835903</v>
      </c>
      <c r="BU100" s="21">
        <v>216.68117860142351</v>
      </c>
      <c r="BV100" s="21">
        <v>235.65076208276196</v>
      </c>
      <c r="BW100" s="21">
        <v>242.93868983648599</v>
      </c>
      <c r="BX100" s="21">
        <v>229.91328563680145</v>
      </c>
      <c r="BY100" s="21">
        <v>243.22419536501539</v>
      </c>
      <c r="BZ100" s="21">
        <v>240.42357699415984</v>
      </c>
      <c r="CA100" s="21">
        <v>242.49666443256936</v>
      </c>
      <c r="CB100" s="21">
        <v>259.30978149285619</v>
      </c>
      <c r="CC100" s="21">
        <v>268.15291089938182</v>
      </c>
      <c r="CD100" s="21">
        <v>271.79284167981888</v>
      </c>
      <c r="CE100" s="21">
        <v>260.49974635956494</v>
      </c>
      <c r="CF100" s="197">
        <v>255.1195664231706</v>
      </c>
      <c r="CG100" s="197">
        <v>269.81269951480613</v>
      </c>
      <c r="CH100" s="197">
        <v>276.76139392054074</v>
      </c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</row>
    <row r="101" spans="1:99" x14ac:dyDescent="0.2">
      <c r="A101" s="8" t="str">
        <f t="shared" si="3"/>
        <v>EFHmL_QU_3</v>
      </c>
      <c r="B101" s="7" t="s">
        <v>3738</v>
      </c>
      <c r="C101" s="7" t="s">
        <v>654</v>
      </c>
      <c r="D101" s="7">
        <v>3</v>
      </c>
      <c r="E101" s="45">
        <v>100</v>
      </c>
      <c r="F101" s="21">
        <v>97.947891226078013</v>
      </c>
      <c r="G101" s="21">
        <v>99.188310501512035</v>
      </c>
      <c r="H101" s="21">
        <v>94.155342212644726</v>
      </c>
      <c r="I101" s="21">
        <v>100.85925551380528</v>
      </c>
      <c r="J101" s="21">
        <v>94.790771971898451</v>
      </c>
      <c r="K101" s="21">
        <v>96.135838204070623</v>
      </c>
      <c r="L101" s="21">
        <v>95.529420370269946</v>
      </c>
      <c r="M101" s="21">
        <v>96.304754115966475</v>
      </c>
      <c r="N101" s="21">
        <v>92.444746585989435</v>
      </c>
      <c r="O101" s="21">
        <v>96.562778772394879</v>
      </c>
      <c r="P101" s="21">
        <v>95.070067980118679</v>
      </c>
      <c r="Q101" s="21">
        <v>100.06602452347053</v>
      </c>
      <c r="R101" s="21">
        <v>103.23328231624312</v>
      </c>
      <c r="S101" s="21">
        <v>102.50392935880639</v>
      </c>
      <c r="T101" s="21">
        <v>102.95197433491772</v>
      </c>
      <c r="U101" s="21">
        <v>97.101083295832197</v>
      </c>
      <c r="V101" s="21">
        <v>98.93029831951965</v>
      </c>
      <c r="W101" s="21">
        <v>98.956947041783735</v>
      </c>
      <c r="X101" s="21">
        <v>99.738396185230556</v>
      </c>
      <c r="Y101" s="21">
        <v>100.69869982734897</v>
      </c>
      <c r="Z101" s="21">
        <v>101.64287765900086</v>
      </c>
      <c r="AA101" s="21">
        <v>103.23484941479863</v>
      </c>
      <c r="AB101" s="21">
        <v>101.93913277674014</v>
      </c>
      <c r="AC101" s="21">
        <v>103.43068376563365</v>
      </c>
      <c r="AD101" s="21">
        <v>101.02024339696867</v>
      </c>
      <c r="AE101" s="21">
        <v>103.8047922890929</v>
      </c>
      <c r="AF101" s="21">
        <v>101.26993163717582</v>
      </c>
      <c r="AG101" s="21">
        <v>109.04042873486888</v>
      </c>
      <c r="AH101" s="21">
        <v>109.97157367182191</v>
      </c>
      <c r="AI101" s="21">
        <v>109.32341167299069</v>
      </c>
      <c r="AJ101" s="21">
        <v>107.51723059371348</v>
      </c>
      <c r="AK101" s="21">
        <v>107.59643123241777</v>
      </c>
      <c r="AL101" s="21">
        <v>104.00825097754954</v>
      </c>
      <c r="AM101" s="21">
        <v>104.28859594411277</v>
      </c>
      <c r="AN101" s="21">
        <v>108.99641669136835</v>
      </c>
      <c r="AO101" s="21">
        <v>120.25431440525934</v>
      </c>
      <c r="AP101" s="21">
        <v>124.01412442955792</v>
      </c>
      <c r="AQ101" s="21">
        <v>122.62325969085002</v>
      </c>
      <c r="AR101" s="21">
        <v>131.63536085384669</v>
      </c>
      <c r="AS101" s="21">
        <v>138.14609726234085</v>
      </c>
      <c r="AT101" s="21">
        <v>152.32579416337884</v>
      </c>
      <c r="AU101" s="21">
        <v>156.58830066633064</v>
      </c>
      <c r="AV101" s="21">
        <v>153.60537288743291</v>
      </c>
      <c r="AW101" s="21">
        <v>163.90450571469063</v>
      </c>
      <c r="AX101" s="21">
        <v>159.9624252432055</v>
      </c>
      <c r="AY101" s="21">
        <v>155.30847686553329</v>
      </c>
      <c r="AZ101" s="21">
        <v>159.37837110649559</v>
      </c>
      <c r="BA101" s="21">
        <v>165.13443928722572</v>
      </c>
      <c r="BB101" s="21">
        <v>172.3314561389316</v>
      </c>
      <c r="BC101" s="21">
        <v>175.20924233647648</v>
      </c>
      <c r="BD101" s="21">
        <v>178.61620063529693</v>
      </c>
      <c r="BE101" s="21">
        <v>204.93797249058611</v>
      </c>
      <c r="BF101" s="21">
        <v>204.73469383529425</v>
      </c>
      <c r="BG101" s="21">
        <v>202.7535696432634</v>
      </c>
      <c r="BH101" s="21">
        <v>215.55669330604465</v>
      </c>
      <c r="BI101" s="21">
        <v>219.13730116342998</v>
      </c>
      <c r="BJ101" s="21">
        <v>223.51739869798681</v>
      </c>
      <c r="BK101" s="21">
        <v>219.89539564712334</v>
      </c>
      <c r="BL101" s="21">
        <v>222.12435532555492</v>
      </c>
      <c r="BM101" s="21">
        <v>220.43351634727256</v>
      </c>
      <c r="BN101" s="21">
        <v>234.55777724203676</v>
      </c>
      <c r="BO101" s="21">
        <v>242.7750679880281</v>
      </c>
      <c r="BP101" s="21">
        <v>235.02434017477603</v>
      </c>
      <c r="BQ101" s="21">
        <v>232.86042812917032</v>
      </c>
      <c r="BR101" s="21">
        <v>247.04122116092577</v>
      </c>
      <c r="BS101" s="21">
        <v>236.75842913888485</v>
      </c>
      <c r="BT101" s="21">
        <v>237.97289921988886</v>
      </c>
      <c r="BU101" s="21">
        <v>210.38081360168434</v>
      </c>
      <c r="BV101" s="21">
        <v>218.39871492929262</v>
      </c>
      <c r="BW101" s="21">
        <v>230.27533960023584</v>
      </c>
      <c r="BX101" s="21">
        <v>224.59270702171975</v>
      </c>
      <c r="BY101" s="21">
        <v>242.90233508353333</v>
      </c>
      <c r="BZ101" s="21">
        <v>247.91818302998107</v>
      </c>
      <c r="CA101" s="21">
        <v>254.99799053020104</v>
      </c>
      <c r="CB101" s="21">
        <v>259.4260368165734</v>
      </c>
      <c r="CC101" s="21">
        <v>263.46190525468114</v>
      </c>
      <c r="CD101" s="21">
        <v>265.36869324088588</v>
      </c>
      <c r="CE101" s="21">
        <v>254.50626449887199</v>
      </c>
      <c r="CF101" s="197">
        <v>259.55722929712647</v>
      </c>
      <c r="CG101" s="197">
        <v>272.01620708322707</v>
      </c>
      <c r="CH101" s="197">
        <v>287.30365388579651</v>
      </c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</row>
    <row r="102" spans="1:99" x14ac:dyDescent="0.2">
      <c r="A102" s="8" t="str">
        <f t="shared" si="3"/>
        <v>EFHmL_QU_4</v>
      </c>
      <c r="B102" s="7" t="s">
        <v>3738</v>
      </c>
      <c r="C102" s="7" t="s">
        <v>654</v>
      </c>
      <c r="D102" s="7">
        <v>4</v>
      </c>
      <c r="E102" s="45">
        <v>100</v>
      </c>
      <c r="F102" s="21">
        <v>97.562002773258101</v>
      </c>
      <c r="G102" s="21">
        <v>98.675041332489684</v>
      </c>
      <c r="H102" s="21">
        <v>95.23669158558566</v>
      </c>
      <c r="I102" s="21">
        <v>99.193392113965345</v>
      </c>
      <c r="J102" s="21">
        <v>96.309466862930677</v>
      </c>
      <c r="K102" s="21">
        <v>98.534949446341699</v>
      </c>
      <c r="L102" s="21">
        <v>99.614052438601746</v>
      </c>
      <c r="M102" s="21">
        <v>97.805619267568787</v>
      </c>
      <c r="N102" s="21">
        <v>94.431671771984455</v>
      </c>
      <c r="O102" s="21">
        <v>97.034674231275233</v>
      </c>
      <c r="P102" s="21">
        <v>96.072142080169272</v>
      </c>
      <c r="Q102" s="21">
        <v>99.177438446189967</v>
      </c>
      <c r="R102" s="21">
        <v>103.61233980199138</v>
      </c>
      <c r="S102" s="21">
        <v>105.91339804189488</v>
      </c>
      <c r="T102" s="21">
        <v>103.02701199638176</v>
      </c>
      <c r="U102" s="21">
        <v>103.86992667426244</v>
      </c>
      <c r="V102" s="21">
        <v>98.81353339753035</v>
      </c>
      <c r="W102" s="21">
        <v>102.66827082230921</v>
      </c>
      <c r="X102" s="21">
        <v>99.43015718562566</v>
      </c>
      <c r="Y102" s="21">
        <v>101.6632843251831</v>
      </c>
      <c r="Z102" s="21">
        <v>102.9708326019867</v>
      </c>
      <c r="AA102" s="21">
        <v>108.23743829446227</v>
      </c>
      <c r="AB102" s="21">
        <v>109.16802629166587</v>
      </c>
      <c r="AC102" s="21">
        <v>112.45401455218682</v>
      </c>
      <c r="AD102" s="21">
        <v>108.63128104954183</v>
      </c>
      <c r="AE102" s="21">
        <v>110.18764592397521</v>
      </c>
      <c r="AF102" s="21">
        <v>109.29293100836104</v>
      </c>
      <c r="AG102" s="21">
        <v>119.32182319719189</v>
      </c>
      <c r="AH102" s="21">
        <v>121.86067705495861</v>
      </c>
      <c r="AI102" s="21">
        <v>118.65971777402437</v>
      </c>
      <c r="AJ102" s="21">
        <v>119.00513289574035</v>
      </c>
      <c r="AK102" s="21">
        <v>123.28388502132334</v>
      </c>
      <c r="AL102" s="21">
        <v>115.33388706471746</v>
      </c>
      <c r="AM102" s="21">
        <v>115.87744995805286</v>
      </c>
      <c r="AN102" s="21">
        <v>119.3376198865792</v>
      </c>
      <c r="AO102" s="21">
        <v>120.48861528985589</v>
      </c>
      <c r="AP102" s="21">
        <v>127.2906738974376</v>
      </c>
      <c r="AQ102" s="21">
        <v>124.1273570153854</v>
      </c>
      <c r="AR102" s="21">
        <v>129.76698012308191</v>
      </c>
      <c r="AS102" s="21">
        <v>138.26270100234564</v>
      </c>
      <c r="AT102" s="21">
        <v>148.83703199202793</v>
      </c>
      <c r="AU102" s="21">
        <v>147.58805179361855</v>
      </c>
      <c r="AV102" s="21">
        <v>144.9053610457249</v>
      </c>
      <c r="AW102" s="21">
        <v>152.93549090866736</v>
      </c>
      <c r="AX102" s="21">
        <v>152.79261010163029</v>
      </c>
      <c r="AY102" s="21">
        <v>150.50778129890443</v>
      </c>
      <c r="AZ102" s="21">
        <v>149.07236429126129</v>
      </c>
      <c r="BA102" s="21">
        <v>152.77792440139143</v>
      </c>
      <c r="BB102" s="21">
        <v>162.83046218226914</v>
      </c>
      <c r="BC102" s="21">
        <v>162.31746866274938</v>
      </c>
      <c r="BD102" s="21">
        <v>163.62008475864258</v>
      </c>
      <c r="BE102" s="21">
        <v>176.65362216439269</v>
      </c>
      <c r="BF102" s="21">
        <v>171.39922813657532</v>
      </c>
      <c r="BG102" s="21">
        <v>170.85027018434144</v>
      </c>
      <c r="BH102" s="21">
        <v>174.38065703411581</v>
      </c>
      <c r="BI102" s="21">
        <v>179.86330154442706</v>
      </c>
      <c r="BJ102" s="21">
        <v>185.32577327148249</v>
      </c>
      <c r="BK102" s="21">
        <v>186.07872277373139</v>
      </c>
      <c r="BL102" s="21">
        <v>187.5913897295041</v>
      </c>
      <c r="BM102" s="21">
        <v>187.84390521231651</v>
      </c>
      <c r="BN102" s="21">
        <v>193.23757135059799</v>
      </c>
      <c r="BO102" s="21">
        <v>202.46676258831639</v>
      </c>
      <c r="BP102" s="21">
        <v>190.53549318991662</v>
      </c>
      <c r="BQ102" s="21">
        <v>186.01514076128902</v>
      </c>
      <c r="BR102" s="21">
        <v>196.07443600946462</v>
      </c>
      <c r="BS102" s="21">
        <v>188.45963497680344</v>
      </c>
      <c r="BT102" s="21">
        <v>198.09896193266297</v>
      </c>
      <c r="BU102" s="21">
        <v>177.33803704463449</v>
      </c>
      <c r="BV102" s="21">
        <v>181.90291024492313</v>
      </c>
      <c r="BW102" s="21">
        <v>185.99622146007576</v>
      </c>
      <c r="BX102" s="21">
        <v>184.12767207307806</v>
      </c>
      <c r="BY102" s="21">
        <v>196.89698597198287</v>
      </c>
      <c r="BZ102" s="21">
        <v>204.2230439589857</v>
      </c>
      <c r="CA102" s="21">
        <v>208.54108843828425</v>
      </c>
      <c r="CB102" s="21">
        <v>212.81939567993621</v>
      </c>
      <c r="CC102" s="21">
        <v>211.13789124361543</v>
      </c>
      <c r="CD102" s="21">
        <v>216.7288422436167</v>
      </c>
      <c r="CE102" s="21">
        <v>217.17784754882095</v>
      </c>
      <c r="CF102" s="197">
        <v>220.27812897667016</v>
      </c>
      <c r="CG102" s="197">
        <v>223.63450939209741</v>
      </c>
      <c r="CH102" s="197">
        <v>233.25034161403178</v>
      </c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</row>
    <row r="103" spans="1:99" x14ac:dyDescent="0.2">
      <c r="A103" s="8" t="str">
        <f t="shared" si="3"/>
        <v>EFHmL_QU_5</v>
      </c>
      <c r="B103" s="7" t="s">
        <v>3738</v>
      </c>
      <c r="C103" s="7" t="s">
        <v>654</v>
      </c>
      <c r="D103" s="7">
        <v>5</v>
      </c>
      <c r="E103" s="45">
        <v>100</v>
      </c>
      <c r="F103" s="21">
        <v>98.016323174714088</v>
      </c>
      <c r="G103" s="21">
        <v>99.100200025549881</v>
      </c>
      <c r="H103" s="21">
        <v>97.417543016595303</v>
      </c>
      <c r="I103" s="21">
        <v>103.30859598722186</v>
      </c>
      <c r="J103" s="21">
        <v>100.49192126267678</v>
      </c>
      <c r="K103" s="21">
        <v>102.24612942750969</v>
      </c>
      <c r="L103" s="21">
        <v>101.86980560019781</v>
      </c>
      <c r="M103" s="21">
        <v>103.04850776780299</v>
      </c>
      <c r="N103" s="21">
        <v>99.300245458880639</v>
      </c>
      <c r="O103" s="21">
        <v>102.14306870283335</v>
      </c>
      <c r="P103" s="21">
        <v>100.94874174663772</v>
      </c>
      <c r="Q103" s="21">
        <v>107.16489152376502</v>
      </c>
      <c r="R103" s="21">
        <v>108.52401244752483</v>
      </c>
      <c r="S103" s="21">
        <v>110.96222793496054</v>
      </c>
      <c r="T103" s="21">
        <v>107.48379592543043</v>
      </c>
      <c r="U103" s="21">
        <v>105.31842728361151</v>
      </c>
      <c r="V103" s="21">
        <v>102.24862082401715</v>
      </c>
      <c r="W103" s="21">
        <v>106.424819133052</v>
      </c>
      <c r="X103" s="21">
        <v>105.49820652067825</v>
      </c>
      <c r="Y103" s="21">
        <v>107.36147776610775</v>
      </c>
      <c r="Z103" s="21">
        <v>110.95258805368134</v>
      </c>
      <c r="AA103" s="21">
        <v>112.65157228077226</v>
      </c>
      <c r="AB103" s="21">
        <v>113.26684381379737</v>
      </c>
      <c r="AC103" s="21">
        <v>117.37034975702623</v>
      </c>
      <c r="AD103" s="21">
        <v>116.56019633019329</v>
      </c>
      <c r="AE103" s="21">
        <v>116.67082469745627</v>
      </c>
      <c r="AF103" s="21">
        <v>118.76021048883545</v>
      </c>
      <c r="AG103" s="21">
        <v>126.74957429819412</v>
      </c>
      <c r="AH103" s="21">
        <v>130.61718688237028</v>
      </c>
      <c r="AI103" s="21">
        <v>130.30542141279503</v>
      </c>
      <c r="AJ103" s="21">
        <v>132.86803557387609</v>
      </c>
      <c r="AK103" s="21">
        <v>135.76510655261004</v>
      </c>
      <c r="AL103" s="21">
        <v>134.63715512877394</v>
      </c>
      <c r="AM103" s="21">
        <v>136.34501838986861</v>
      </c>
      <c r="AN103" s="21">
        <v>136.97989972215021</v>
      </c>
      <c r="AO103" s="21">
        <v>141.49995145061848</v>
      </c>
      <c r="AP103" s="21">
        <v>144.77562687371136</v>
      </c>
      <c r="AQ103" s="21">
        <v>145.40372498286897</v>
      </c>
      <c r="AR103" s="21">
        <v>150.45031843666931</v>
      </c>
      <c r="AS103" s="21">
        <v>159.71933833113627</v>
      </c>
      <c r="AT103" s="21">
        <v>174.7299106733613</v>
      </c>
      <c r="AU103" s="21">
        <v>182.15902601709263</v>
      </c>
      <c r="AV103" s="21">
        <v>175.42203507920701</v>
      </c>
      <c r="AW103" s="21">
        <v>183.99447329022689</v>
      </c>
      <c r="AX103" s="21">
        <v>182.3733036779293</v>
      </c>
      <c r="AY103" s="21">
        <v>180.82813995855324</v>
      </c>
      <c r="AZ103" s="21">
        <v>183.92240917359004</v>
      </c>
      <c r="BA103" s="21">
        <v>189.81166564212478</v>
      </c>
      <c r="BB103" s="21">
        <v>193.23085101604104</v>
      </c>
      <c r="BC103" s="21">
        <v>196.01723082788124</v>
      </c>
      <c r="BD103" s="21">
        <v>200.31210432165548</v>
      </c>
      <c r="BE103" s="21">
        <v>221.40004778582784</v>
      </c>
      <c r="BF103" s="21">
        <v>221.21470691575959</v>
      </c>
      <c r="BG103" s="21">
        <v>215.51487781092672</v>
      </c>
      <c r="BH103" s="21">
        <v>224.14703385218471</v>
      </c>
      <c r="BI103" s="21">
        <v>229.58450767277876</v>
      </c>
      <c r="BJ103" s="21">
        <v>236.08615722304194</v>
      </c>
      <c r="BK103" s="21">
        <v>231.54206192626737</v>
      </c>
      <c r="BL103" s="21">
        <v>228.55872933889964</v>
      </c>
      <c r="BM103" s="21">
        <v>233.73720049525483</v>
      </c>
      <c r="BN103" s="21">
        <v>244.1156741800547</v>
      </c>
      <c r="BO103" s="21">
        <v>249.17094614543478</v>
      </c>
      <c r="BP103" s="21">
        <v>239.31828346625309</v>
      </c>
      <c r="BQ103" s="21">
        <v>239.18323539808898</v>
      </c>
      <c r="BR103" s="21">
        <v>245.48499850476801</v>
      </c>
      <c r="BS103" s="21">
        <v>237.03876534979491</v>
      </c>
      <c r="BT103" s="21">
        <v>251.25913899618917</v>
      </c>
      <c r="BU103" s="21">
        <v>227.32866572496459</v>
      </c>
      <c r="BV103" s="21">
        <v>231.13321266733303</v>
      </c>
      <c r="BW103" s="21">
        <v>238.20371229012557</v>
      </c>
      <c r="BX103" s="21">
        <v>236.69999528924436</v>
      </c>
      <c r="BY103" s="21">
        <v>249.60836473053746</v>
      </c>
      <c r="BZ103" s="21">
        <v>253.91977653345532</v>
      </c>
      <c r="CA103" s="21">
        <v>262.39896162152462</v>
      </c>
      <c r="CB103" s="21">
        <v>269.31714037077728</v>
      </c>
      <c r="CC103" s="21">
        <v>268.83289807766823</v>
      </c>
      <c r="CD103" s="21">
        <v>272.38338078143698</v>
      </c>
      <c r="CE103" s="21">
        <v>267.33067639609214</v>
      </c>
      <c r="CF103" s="197">
        <v>271.87180473632674</v>
      </c>
      <c r="CG103" s="197">
        <v>284.49912132904382</v>
      </c>
      <c r="CH103" s="197">
        <v>299.3848678964506</v>
      </c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</row>
    <row r="104" spans="1:99" x14ac:dyDescent="0.2">
      <c r="A104" s="8" t="str">
        <f t="shared" si="3"/>
        <v>EFHmL_QU_6</v>
      </c>
      <c r="B104" s="7" t="s">
        <v>3738</v>
      </c>
      <c r="C104" s="7" t="s">
        <v>654</v>
      </c>
      <c r="D104" s="7">
        <v>6</v>
      </c>
      <c r="E104" s="45">
        <v>100</v>
      </c>
      <c r="F104" s="21">
        <v>98.623944940877777</v>
      </c>
      <c r="G104" s="21">
        <v>100.0363127273487</v>
      </c>
      <c r="H104" s="21">
        <v>95.441081459940023</v>
      </c>
      <c r="I104" s="21">
        <v>100.26035800863218</v>
      </c>
      <c r="J104" s="21">
        <v>92.276082219749739</v>
      </c>
      <c r="K104" s="21">
        <v>93.633745057689296</v>
      </c>
      <c r="L104" s="21">
        <v>93.962404376665518</v>
      </c>
      <c r="M104" s="21">
        <v>90.619900131628455</v>
      </c>
      <c r="N104" s="21">
        <v>85.305606812246353</v>
      </c>
      <c r="O104" s="21">
        <v>88.585988431176673</v>
      </c>
      <c r="P104" s="21">
        <v>87.549946377694027</v>
      </c>
      <c r="Q104" s="21">
        <v>93.900596141889608</v>
      </c>
      <c r="R104" s="21">
        <v>95.531085307569938</v>
      </c>
      <c r="S104" s="21">
        <v>98.586102250593143</v>
      </c>
      <c r="T104" s="21">
        <v>94.256743583563548</v>
      </c>
      <c r="U104" s="21">
        <v>90.483875686398946</v>
      </c>
      <c r="V104" s="21">
        <v>88.938818776921806</v>
      </c>
      <c r="W104" s="21">
        <v>88.225134592829335</v>
      </c>
      <c r="X104" s="21">
        <v>88.492272162074997</v>
      </c>
      <c r="Y104" s="21">
        <v>87.541158116376877</v>
      </c>
      <c r="Z104" s="21">
        <v>91.187145789710641</v>
      </c>
      <c r="AA104" s="21">
        <v>92.106557194682978</v>
      </c>
      <c r="AB104" s="21">
        <v>94.697089186698548</v>
      </c>
      <c r="AC104" s="21">
        <v>93.36115609898215</v>
      </c>
      <c r="AD104" s="21">
        <v>92.187215305153032</v>
      </c>
      <c r="AE104" s="21">
        <v>99.209265912256399</v>
      </c>
      <c r="AF104" s="21">
        <v>98.584006691041537</v>
      </c>
      <c r="AG104" s="21">
        <v>107.76300663007017</v>
      </c>
      <c r="AH104" s="21">
        <v>104.3468186147815</v>
      </c>
      <c r="AI104" s="21">
        <v>107.02203922419302</v>
      </c>
      <c r="AJ104" s="21">
        <v>103.66168657300383</v>
      </c>
      <c r="AK104" s="21">
        <v>102.15395649324907</v>
      </c>
      <c r="AL104" s="21">
        <v>97.179370031930574</v>
      </c>
      <c r="AM104" s="21">
        <v>95.309357842779178</v>
      </c>
      <c r="AN104" s="21">
        <v>96.296672439050553</v>
      </c>
      <c r="AO104" s="21">
        <v>103.34309641240378</v>
      </c>
      <c r="AP104" s="21">
        <v>111.12357154009736</v>
      </c>
      <c r="AQ104" s="21">
        <v>106.84719725105876</v>
      </c>
      <c r="AR104" s="21">
        <v>116.72865174733073</v>
      </c>
      <c r="AS104" s="21">
        <v>122.90088361403015</v>
      </c>
      <c r="AT104" s="21">
        <v>135.97306721043958</v>
      </c>
      <c r="AU104" s="21">
        <v>137.14502810117929</v>
      </c>
      <c r="AV104" s="21">
        <v>135.62907621421883</v>
      </c>
      <c r="AW104" s="21">
        <v>143.33407303188756</v>
      </c>
      <c r="AX104" s="21">
        <v>148.47990139573594</v>
      </c>
      <c r="AY104" s="21">
        <v>140.09947575309525</v>
      </c>
      <c r="AZ104" s="21">
        <v>140.6364624144141</v>
      </c>
      <c r="BA104" s="21">
        <v>153.92887093170978</v>
      </c>
      <c r="BB104" s="21">
        <v>158.74378967488394</v>
      </c>
      <c r="BC104" s="21">
        <v>159.68519682931566</v>
      </c>
      <c r="BD104" s="21">
        <v>163.89570697571679</v>
      </c>
      <c r="BE104" s="21">
        <v>185.91531538209321</v>
      </c>
      <c r="BF104" s="21">
        <v>184.15328018759092</v>
      </c>
      <c r="BG104" s="21">
        <v>187.6683401446987</v>
      </c>
      <c r="BH104" s="21">
        <v>199.20750559235293</v>
      </c>
      <c r="BI104" s="21">
        <v>208.44297813885393</v>
      </c>
      <c r="BJ104" s="21">
        <v>222.42805617524618</v>
      </c>
      <c r="BK104" s="21">
        <v>218.2180778891524</v>
      </c>
      <c r="BL104" s="21">
        <v>222.73734275979606</v>
      </c>
      <c r="BM104" s="21">
        <v>228.2196035674302</v>
      </c>
      <c r="BN104" s="21">
        <v>238.68243843056143</v>
      </c>
      <c r="BO104" s="21">
        <v>240.43906976717287</v>
      </c>
      <c r="BP104" s="21">
        <v>232.51311640818102</v>
      </c>
      <c r="BQ104" s="21">
        <v>236.71881170729256</v>
      </c>
      <c r="BR104" s="21">
        <v>246.60531474956383</v>
      </c>
      <c r="BS104" s="21">
        <v>238.24822663472207</v>
      </c>
      <c r="BT104" s="21">
        <v>244.04427014818367</v>
      </c>
      <c r="BU104" s="21">
        <v>221.48384201619029</v>
      </c>
      <c r="BV104" s="21">
        <v>233.98305002514149</v>
      </c>
      <c r="BW104" s="21">
        <v>247.34545400713435</v>
      </c>
      <c r="BX104" s="21">
        <v>243.03217964791227</v>
      </c>
      <c r="BY104" s="21">
        <v>256.99198348607041</v>
      </c>
      <c r="BZ104" s="21">
        <v>256.52088013287118</v>
      </c>
      <c r="CA104" s="21">
        <v>258.88852997106324</v>
      </c>
      <c r="CB104" s="21">
        <v>270.16123349170891</v>
      </c>
      <c r="CC104" s="21">
        <v>272.19463043481005</v>
      </c>
      <c r="CD104" s="21">
        <v>278.30714708228953</v>
      </c>
      <c r="CE104" s="21">
        <v>271.39716329917331</v>
      </c>
      <c r="CF104" s="197">
        <v>275.3346116782543</v>
      </c>
      <c r="CG104" s="197">
        <v>286.21545293681288</v>
      </c>
      <c r="CH104" s="197">
        <v>298.64012257135607</v>
      </c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</row>
    <row r="105" spans="1:99" x14ac:dyDescent="0.2">
      <c r="A105" s="8" t="str">
        <f t="shared" si="3"/>
        <v>EFHmL_QU_7</v>
      </c>
      <c r="B105" s="7" t="s">
        <v>3738</v>
      </c>
      <c r="C105" s="7" t="s">
        <v>654</v>
      </c>
      <c r="D105" s="7">
        <v>7</v>
      </c>
      <c r="E105" s="45">
        <v>100</v>
      </c>
      <c r="F105" s="21">
        <v>95.995276205840455</v>
      </c>
      <c r="G105" s="21">
        <v>95.256991280307304</v>
      </c>
      <c r="H105" s="21">
        <v>86.843718504308328</v>
      </c>
      <c r="I105" s="21">
        <v>92.633619711268963</v>
      </c>
      <c r="J105" s="21">
        <v>87.464028368401785</v>
      </c>
      <c r="K105" s="21">
        <v>89.69200646497616</v>
      </c>
      <c r="L105" s="21">
        <v>91.922342596826354</v>
      </c>
      <c r="M105" s="21">
        <v>96.664824882268888</v>
      </c>
      <c r="N105" s="21">
        <v>94.335666961679621</v>
      </c>
      <c r="O105" s="21">
        <v>94.72271437770479</v>
      </c>
      <c r="P105" s="21">
        <v>92.68613891929165</v>
      </c>
      <c r="Q105" s="21">
        <v>101.85187124293284</v>
      </c>
      <c r="R105" s="21">
        <v>105.37765377671538</v>
      </c>
      <c r="S105" s="21">
        <v>107.56741822837768</v>
      </c>
      <c r="T105" s="21">
        <v>106.22373085192382</v>
      </c>
      <c r="U105" s="21">
        <v>101.35544984985181</v>
      </c>
      <c r="V105" s="21">
        <v>102.07748599167914</v>
      </c>
      <c r="W105" s="21">
        <v>102.83197755666957</v>
      </c>
      <c r="X105" s="21">
        <v>101.51007049275481</v>
      </c>
      <c r="Y105" s="21">
        <v>105.27210738511779</v>
      </c>
      <c r="Z105" s="21">
        <v>107.04683178147964</v>
      </c>
      <c r="AA105" s="21">
        <v>110.84511776276091</v>
      </c>
      <c r="AB105" s="21">
        <v>113.98548795119683</v>
      </c>
      <c r="AC105" s="21">
        <v>121.90152290487725</v>
      </c>
      <c r="AD105" s="21">
        <v>123.96666393290529</v>
      </c>
      <c r="AE105" s="21">
        <v>128.26025532511028</v>
      </c>
      <c r="AF105" s="21">
        <v>127.56424136192548</v>
      </c>
      <c r="AG105" s="21">
        <v>137.06923192165701</v>
      </c>
      <c r="AH105" s="21">
        <v>140.95608864870661</v>
      </c>
      <c r="AI105" s="21">
        <v>141.63781614350876</v>
      </c>
      <c r="AJ105" s="21">
        <v>141.98638148440111</v>
      </c>
      <c r="AK105" s="21">
        <v>149.78870683253396</v>
      </c>
      <c r="AL105" s="21">
        <v>143.39549683420941</v>
      </c>
      <c r="AM105" s="21">
        <v>143.20759889671842</v>
      </c>
      <c r="AN105" s="21">
        <v>138.90245492639977</v>
      </c>
      <c r="AO105" s="21">
        <v>146.1637247492539</v>
      </c>
      <c r="AP105" s="21">
        <v>150.04665762690888</v>
      </c>
      <c r="AQ105" s="21">
        <v>148.24124886603377</v>
      </c>
      <c r="AR105" s="21">
        <v>159.23132117479051</v>
      </c>
      <c r="AS105" s="21">
        <v>173.24778564770608</v>
      </c>
      <c r="AT105" s="21">
        <v>197.7882142835341</v>
      </c>
      <c r="AU105" s="21">
        <v>206.98659574920612</v>
      </c>
      <c r="AV105" s="21">
        <v>205.45188094799869</v>
      </c>
      <c r="AW105" s="21">
        <v>219.80190042675994</v>
      </c>
      <c r="AX105" s="21">
        <v>220.73325853699285</v>
      </c>
      <c r="AY105" s="21">
        <v>208.29990713409128</v>
      </c>
      <c r="AZ105" s="21">
        <v>215.13881405247864</v>
      </c>
      <c r="BA105" s="21">
        <v>220.60796128069416</v>
      </c>
      <c r="BB105" s="21">
        <v>224.51531156516441</v>
      </c>
      <c r="BC105" s="21">
        <v>224.75423707869493</v>
      </c>
      <c r="BD105" s="21">
        <v>223.72338683954877</v>
      </c>
      <c r="BE105" s="21">
        <v>255.05838850126315</v>
      </c>
      <c r="BF105" s="21">
        <v>258.96686106904849</v>
      </c>
      <c r="BG105" s="21">
        <v>252.53629697430893</v>
      </c>
      <c r="BH105" s="21">
        <v>267.51646070718181</v>
      </c>
      <c r="BI105" s="21">
        <v>272.90383667059029</v>
      </c>
      <c r="BJ105" s="21">
        <v>296.1666390126166</v>
      </c>
      <c r="BK105" s="21">
        <v>281.62525942198539</v>
      </c>
      <c r="BL105" s="21">
        <v>287.04744150896215</v>
      </c>
      <c r="BM105" s="21">
        <v>285.17882843351634</v>
      </c>
      <c r="BN105" s="21">
        <v>292.91952007543983</v>
      </c>
      <c r="BO105" s="21">
        <v>302.35843617841448</v>
      </c>
      <c r="BP105" s="21">
        <v>294.01702060466346</v>
      </c>
      <c r="BQ105" s="21">
        <v>303.93853302202285</v>
      </c>
      <c r="BR105" s="21">
        <v>309.92190847240613</v>
      </c>
      <c r="BS105" s="21">
        <v>289.05612016238609</v>
      </c>
      <c r="BT105" s="21">
        <v>291.5120773750499</v>
      </c>
      <c r="BU105" s="21">
        <v>259.2312850831363</v>
      </c>
      <c r="BV105" s="21">
        <v>259.22889357625922</v>
      </c>
      <c r="BW105" s="21">
        <v>266.69940562204766</v>
      </c>
      <c r="BX105" s="21">
        <v>261.09812155550821</v>
      </c>
      <c r="BY105" s="21">
        <v>273.56215584736947</v>
      </c>
      <c r="BZ105" s="21">
        <v>277.00245515288407</v>
      </c>
      <c r="CA105" s="21">
        <v>269.42313368848789</v>
      </c>
      <c r="CB105" s="21">
        <v>285.95933319456685</v>
      </c>
      <c r="CC105" s="21">
        <v>287.61155447868526</v>
      </c>
      <c r="CD105" s="21">
        <v>291.91131479848588</v>
      </c>
      <c r="CE105" s="21">
        <v>286.2200882857872</v>
      </c>
      <c r="CF105" s="197">
        <v>291.17035352204408</v>
      </c>
      <c r="CG105" s="197">
        <v>312.92700757816425</v>
      </c>
      <c r="CH105" s="197">
        <v>325.77914342976993</v>
      </c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</row>
    <row r="106" spans="1:99" x14ac:dyDescent="0.2">
      <c r="A106" s="8" t="str">
        <f t="shared" si="3"/>
        <v>EFHmL_QU_8</v>
      </c>
      <c r="B106" s="7" t="s">
        <v>3738</v>
      </c>
      <c r="C106" s="7" t="s">
        <v>654</v>
      </c>
      <c r="D106" s="7">
        <v>8</v>
      </c>
      <c r="E106" s="45">
        <v>100</v>
      </c>
      <c r="F106" s="21">
        <v>91.81522245640376</v>
      </c>
      <c r="G106" s="21">
        <v>86.695476304359943</v>
      </c>
      <c r="H106" s="21">
        <v>78.927162040733762</v>
      </c>
      <c r="I106" s="21">
        <v>82.165864028095257</v>
      </c>
      <c r="J106" s="21">
        <v>78.943396134485539</v>
      </c>
      <c r="K106" s="21">
        <v>82.160496459517248</v>
      </c>
      <c r="L106" s="21">
        <v>84.365431953128464</v>
      </c>
      <c r="M106" s="21">
        <v>86.80319778881443</v>
      </c>
      <c r="N106" s="21">
        <v>84.262704422392332</v>
      </c>
      <c r="O106" s="21">
        <v>81.769843411649276</v>
      </c>
      <c r="P106" s="21">
        <v>85.931783923137104</v>
      </c>
      <c r="Q106" s="21">
        <v>93.72418377149107</v>
      </c>
      <c r="R106" s="21">
        <v>93.717608058265114</v>
      </c>
      <c r="S106" s="21">
        <v>107.05775161426676</v>
      </c>
      <c r="T106" s="21">
        <v>88.460664288967337</v>
      </c>
      <c r="U106" s="21">
        <v>95.408248024110307</v>
      </c>
      <c r="V106" s="21">
        <v>93.256999418752699</v>
      </c>
      <c r="W106" s="21">
        <v>96.498183541596831</v>
      </c>
      <c r="X106" s="21">
        <v>96.808841239155456</v>
      </c>
      <c r="Y106" s="21">
        <v>94.379242251400612</v>
      </c>
      <c r="Z106" s="21">
        <v>98.484219979817851</v>
      </c>
      <c r="AA106" s="21">
        <v>99.595158158580745</v>
      </c>
      <c r="AB106" s="21">
        <v>102.03708071160634</v>
      </c>
      <c r="AC106" s="21">
        <v>101.44291356168114</v>
      </c>
      <c r="AD106" s="21">
        <v>104.81562148234296</v>
      </c>
      <c r="AE106" s="21">
        <v>106.46569524529154</v>
      </c>
      <c r="AF106" s="21">
        <v>110.18407346744252</v>
      </c>
      <c r="AG106" s="21">
        <v>112.40683730745651</v>
      </c>
      <c r="AH106" s="21">
        <v>117.20155807879252</v>
      </c>
      <c r="AI106" s="21">
        <v>118.54347660971084</v>
      </c>
      <c r="AJ106" s="21">
        <v>117.65518245461169</v>
      </c>
      <c r="AK106" s="21">
        <v>122.20887550345674</v>
      </c>
      <c r="AL106" s="21">
        <v>118.83768621685429</v>
      </c>
      <c r="AM106" s="21">
        <v>118.09271706038051</v>
      </c>
      <c r="AN106" s="21">
        <v>119.99422061223093</v>
      </c>
      <c r="AO106" s="21">
        <v>125.30551658875879</v>
      </c>
      <c r="AP106" s="21">
        <v>126.38525866587287</v>
      </c>
      <c r="AQ106" s="21">
        <v>129.37733306192834</v>
      </c>
      <c r="AR106" s="21">
        <v>139.72535949087285</v>
      </c>
      <c r="AS106" s="21">
        <v>142.31003736143802</v>
      </c>
      <c r="AT106" s="21">
        <v>158.29933067959323</v>
      </c>
      <c r="AU106" s="21">
        <v>165.91592042801722</v>
      </c>
      <c r="AV106" s="21">
        <v>172.99593974522415</v>
      </c>
      <c r="AW106" s="21">
        <v>177.53025879139537</v>
      </c>
      <c r="AX106" s="21">
        <v>174.63205096270315</v>
      </c>
      <c r="AY106" s="21">
        <v>163.47900509815375</v>
      </c>
      <c r="AZ106" s="21">
        <v>162.95806075389433</v>
      </c>
      <c r="BA106" s="21">
        <v>166.61631904939725</v>
      </c>
      <c r="BB106" s="21">
        <v>172.62104331898976</v>
      </c>
      <c r="BC106" s="21">
        <v>181.11937844239304</v>
      </c>
      <c r="BD106" s="21">
        <v>181.09289586912004</v>
      </c>
      <c r="BE106" s="21">
        <v>217.64730328564789</v>
      </c>
      <c r="BF106" s="21">
        <v>216.73784374750528</v>
      </c>
      <c r="BG106" s="21">
        <v>209.42834413523462</v>
      </c>
      <c r="BH106" s="21">
        <v>212.05388370669658</v>
      </c>
      <c r="BI106" s="21">
        <v>207.60617717186119</v>
      </c>
      <c r="BJ106" s="21">
        <v>218.94938278667522</v>
      </c>
      <c r="BK106" s="21">
        <v>216.03697708978115</v>
      </c>
      <c r="BL106" s="21">
        <v>212.41984547136747</v>
      </c>
      <c r="BM106" s="21">
        <v>224.67325607857424</v>
      </c>
      <c r="BN106" s="21">
        <v>235.57906377027962</v>
      </c>
      <c r="BO106" s="21">
        <v>234.44545496958099</v>
      </c>
      <c r="BP106" s="21">
        <v>226.58845372340895</v>
      </c>
      <c r="BQ106" s="21">
        <v>226.59522767410573</v>
      </c>
      <c r="BR106" s="21">
        <v>226.65372544154266</v>
      </c>
      <c r="BS106" s="21">
        <v>211.77139358886149</v>
      </c>
      <c r="BT106" s="21">
        <v>221.2715216856075</v>
      </c>
      <c r="BU106" s="21">
        <v>195.19964797591462</v>
      </c>
      <c r="BV106" s="21">
        <v>204.59802569125532</v>
      </c>
      <c r="BW106" s="21">
        <v>219.56617108253744</v>
      </c>
      <c r="BX106" s="21">
        <v>210.76802763419403</v>
      </c>
      <c r="BY106" s="21">
        <v>229.19561015723588</v>
      </c>
      <c r="BZ106" s="21">
        <v>217.85753745137751</v>
      </c>
      <c r="CA106" s="21">
        <v>228.80647992851704</v>
      </c>
      <c r="CB106" s="21">
        <v>232.91554294734144</v>
      </c>
      <c r="CC106" s="21">
        <v>236.50168543639154</v>
      </c>
      <c r="CD106" s="21">
        <v>228.33848469924729</v>
      </c>
      <c r="CE106" s="21">
        <v>218.47618276049857</v>
      </c>
      <c r="CF106" s="197">
        <v>216.77348218457885</v>
      </c>
      <c r="CG106" s="197">
        <v>216.48153319475293</v>
      </c>
      <c r="CH106" s="197">
        <v>221.30969784883857</v>
      </c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</row>
    <row r="107" spans="1:99" x14ac:dyDescent="0.2">
      <c r="A107" s="8" t="str">
        <f t="shared" si="3"/>
        <v>EFHuL_QU_1</v>
      </c>
      <c r="B107" s="7" t="s">
        <v>3739</v>
      </c>
      <c r="C107" s="7" t="s">
        <v>654</v>
      </c>
      <c r="D107" s="7">
        <v>1</v>
      </c>
      <c r="E107" s="45">
        <v>100</v>
      </c>
      <c r="F107" s="21">
        <v>91.499172052183383</v>
      </c>
      <c r="G107" s="21">
        <v>94.375484847610991</v>
      </c>
      <c r="H107" s="21">
        <v>88.651425232319468</v>
      </c>
      <c r="I107" s="21">
        <v>87.047158341127982</v>
      </c>
      <c r="J107" s="21">
        <v>96.344066531120092</v>
      </c>
      <c r="K107" s="21">
        <v>98.302100694031736</v>
      </c>
      <c r="L107" s="21">
        <v>106.22152226940267</v>
      </c>
      <c r="M107" s="21">
        <v>99.301954642535222</v>
      </c>
      <c r="N107" s="21">
        <v>103.37022230698831</v>
      </c>
      <c r="O107" s="21">
        <v>107.79526089198635</v>
      </c>
      <c r="P107" s="21">
        <v>112.3431965450028</v>
      </c>
      <c r="Q107" s="21">
        <v>129.41835897168053</v>
      </c>
      <c r="R107" s="21">
        <v>125.59932577500479</v>
      </c>
      <c r="S107" s="21">
        <v>136.01940934944909</v>
      </c>
      <c r="T107" s="21">
        <v>145.93062614878374</v>
      </c>
      <c r="U107" s="21">
        <v>143.25219379039297</v>
      </c>
      <c r="V107" s="21">
        <v>144.70814534028366</v>
      </c>
      <c r="W107" s="21">
        <v>159.37589748376342</v>
      </c>
      <c r="X107" s="21">
        <v>162.0574228123663</v>
      </c>
      <c r="Y107" s="21">
        <v>171.15439661674975</v>
      </c>
      <c r="Z107" s="21">
        <v>175.18550454415882</v>
      </c>
      <c r="AA107" s="21">
        <v>191.53790810750377</v>
      </c>
      <c r="AB107" s="21">
        <v>192.56286248815923</v>
      </c>
      <c r="AC107" s="21">
        <v>192.34511288291779</v>
      </c>
      <c r="AD107" s="21">
        <v>195.69517205281477</v>
      </c>
      <c r="AE107" s="21">
        <v>215.77539166335376</v>
      </c>
      <c r="AF107" s="21">
        <v>214.65116565132823</v>
      </c>
      <c r="AG107" s="21">
        <v>225.68528751354967</v>
      </c>
      <c r="AH107" s="21">
        <v>231.73967337652525</v>
      </c>
      <c r="AI107" s="21">
        <v>239.58673128673925</v>
      </c>
      <c r="AJ107" s="21">
        <v>244.54633417102167</v>
      </c>
      <c r="AK107" s="21">
        <v>256.60166066206341</v>
      </c>
      <c r="AL107" s="21">
        <v>268.97327365583823</v>
      </c>
      <c r="AM107" s="21">
        <v>284.07952297129685</v>
      </c>
      <c r="AN107" s="21">
        <v>297.28369727539479</v>
      </c>
      <c r="AO107" s="21">
        <v>297.43329028210701</v>
      </c>
      <c r="AP107" s="21">
        <v>300.51012142971615</v>
      </c>
      <c r="AQ107" s="21">
        <v>292.48430080907639</v>
      </c>
      <c r="AR107" s="21">
        <v>304.40128841871336</v>
      </c>
      <c r="AS107" s="21">
        <v>322.54215754435819</v>
      </c>
      <c r="AT107" s="21">
        <v>342.82905268908712</v>
      </c>
      <c r="AU107" s="21">
        <v>413.41704176522154</v>
      </c>
      <c r="AV107" s="21">
        <v>416.71364200033116</v>
      </c>
      <c r="AW107" s="21">
        <v>436.54941814647572</v>
      </c>
      <c r="AX107" s="21">
        <v>437.21409168158169</v>
      </c>
      <c r="AY107" s="21">
        <v>427.00100239080524</v>
      </c>
      <c r="AZ107" s="21">
        <v>419.00196638547857</v>
      </c>
      <c r="BA107" s="21">
        <v>427.11155979754113</v>
      </c>
      <c r="BB107" s="21">
        <v>446.21739923042333</v>
      </c>
      <c r="BC107" s="21">
        <v>457.81305239138811</v>
      </c>
      <c r="BD107" s="21">
        <v>438.30535200364278</v>
      </c>
      <c r="BE107" s="21">
        <v>495.84660837004247</v>
      </c>
      <c r="BF107" s="21">
        <v>501.89044101117332</v>
      </c>
      <c r="BG107" s="21">
        <v>490.66401186652229</v>
      </c>
      <c r="BH107" s="21">
        <v>499.14811499442482</v>
      </c>
      <c r="BI107" s="21">
        <v>534.39867620983023</v>
      </c>
      <c r="BJ107" s="21">
        <v>528.9213258822225</v>
      </c>
      <c r="BK107" s="21">
        <v>526.72773406080421</v>
      </c>
      <c r="BL107" s="21">
        <v>517.57119378651055</v>
      </c>
      <c r="BM107" s="21">
        <v>498.57871687345624</v>
      </c>
      <c r="BN107" s="21">
        <v>511.751395965835</v>
      </c>
      <c r="BO107" s="21">
        <v>535.3509207719934</v>
      </c>
      <c r="BP107" s="21">
        <v>514.01105661638451</v>
      </c>
      <c r="BQ107" s="21">
        <v>527.37218455467087</v>
      </c>
      <c r="BR107" s="21">
        <v>522.54185136633339</v>
      </c>
      <c r="BS107" s="21">
        <v>480.9228869149452</v>
      </c>
      <c r="BT107" s="21">
        <v>487.73641744159335</v>
      </c>
      <c r="BU107" s="21">
        <v>470.91995633772063</v>
      </c>
      <c r="BV107" s="21">
        <v>482.08402744063415</v>
      </c>
      <c r="BW107" s="21">
        <v>494.18231213088563</v>
      </c>
      <c r="BX107" s="21">
        <v>488.64265673899536</v>
      </c>
      <c r="BY107" s="21">
        <v>509.41430715723089</v>
      </c>
      <c r="BZ107" s="21">
        <v>507.956594916688</v>
      </c>
      <c r="CA107" s="21">
        <v>531.49228299648485</v>
      </c>
      <c r="CB107" s="21">
        <v>536.83175411876903</v>
      </c>
      <c r="CC107" s="21">
        <v>549.61747325820465</v>
      </c>
      <c r="CD107" s="21">
        <v>568.65531895196887</v>
      </c>
      <c r="CE107" s="21">
        <v>554.74505997657968</v>
      </c>
      <c r="CF107" s="197">
        <v>563.0292598242354</v>
      </c>
      <c r="CG107" s="197">
        <v>580.56952334977018</v>
      </c>
      <c r="CH107" s="197">
        <v>590.80443311045099</v>
      </c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</row>
    <row r="108" spans="1:99" x14ac:dyDescent="0.2">
      <c r="A108" s="8" t="str">
        <f t="shared" si="3"/>
        <v>EFHuL_QU_2</v>
      </c>
      <c r="B108" s="7" t="s">
        <v>3739</v>
      </c>
      <c r="C108" s="7" t="s">
        <v>654</v>
      </c>
      <c r="D108" s="7">
        <v>2</v>
      </c>
      <c r="E108" s="45">
        <v>100</v>
      </c>
      <c r="F108" s="21">
        <v>97.017132261116885</v>
      </c>
      <c r="G108" s="21">
        <v>96.583213136788686</v>
      </c>
      <c r="H108" s="21">
        <v>96.352574191068257</v>
      </c>
      <c r="I108" s="21">
        <v>96.920450968431453</v>
      </c>
      <c r="J108" s="21">
        <v>96.644786173517389</v>
      </c>
      <c r="K108" s="21">
        <v>97.617397148120546</v>
      </c>
      <c r="L108" s="21">
        <v>97.472661011361737</v>
      </c>
      <c r="M108" s="21">
        <v>98.13220179767589</v>
      </c>
      <c r="N108" s="21">
        <v>97.317483645425469</v>
      </c>
      <c r="O108" s="21">
        <v>97.929141497858879</v>
      </c>
      <c r="P108" s="21">
        <v>97.95265741020981</v>
      </c>
      <c r="Q108" s="21">
        <v>99.986785972751875</v>
      </c>
      <c r="R108" s="21">
        <v>102.28076308914744</v>
      </c>
      <c r="S108" s="21">
        <v>105.27141199899192</v>
      </c>
      <c r="T108" s="21">
        <v>105.29653557924898</v>
      </c>
      <c r="U108" s="21">
        <v>107.86077681237664</v>
      </c>
      <c r="V108" s="21">
        <v>108.90363551203275</v>
      </c>
      <c r="W108" s="21">
        <v>110.46080040230099</v>
      </c>
      <c r="X108" s="21">
        <v>116.30748323026221</v>
      </c>
      <c r="Y108" s="21">
        <v>113.18837984182279</v>
      </c>
      <c r="Z108" s="21">
        <v>114.84968482740983</v>
      </c>
      <c r="AA108" s="21">
        <v>116.7399852147575</v>
      </c>
      <c r="AB108" s="21">
        <v>116.25091394401024</v>
      </c>
      <c r="AC108" s="21">
        <v>115.35315572241684</v>
      </c>
      <c r="AD108" s="21">
        <v>114.43143012633223</v>
      </c>
      <c r="AE108" s="21">
        <v>115.55347865149224</v>
      </c>
      <c r="AF108" s="21">
        <v>110.82957604293765</v>
      </c>
      <c r="AG108" s="21">
        <v>114.6478621070485</v>
      </c>
      <c r="AH108" s="21">
        <v>115.85755383729588</v>
      </c>
      <c r="AI108" s="21">
        <v>115.50514714375169</v>
      </c>
      <c r="AJ108" s="21">
        <v>115.71670557902291</v>
      </c>
      <c r="AK108" s="21">
        <v>120.40482942625022</v>
      </c>
      <c r="AL108" s="21">
        <v>117.78441905669779</v>
      </c>
      <c r="AM108" s="21">
        <v>117.34125317728817</v>
      </c>
      <c r="AN108" s="21">
        <v>120.46118722156211</v>
      </c>
      <c r="AO108" s="21">
        <v>124.85943440433192</v>
      </c>
      <c r="AP108" s="21">
        <v>124.68885297893151</v>
      </c>
      <c r="AQ108" s="21">
        <v>121.71287824691213</v>
      </c>
      <c r="AR108" s="21">
        <v>123.53116457887319</v>
      </c>
      <c r="AS108" s="21">
        <v>124.55580472139911</v>
      </c>
      <c r="AT108" s="21">
        <v>141.17639945031956</v>
      </c>
      <c r="AU108" s="21">
        <v>172.07291466900114</v>
      </c>
      <c r="AV108" s="21">
        <v>168.65922867936865</v>
      </c>
      <c r="AW108" s="21">
        <v>175.27144617124432</v>
      </c>
      <c r="AX108" s="21">
        <v>172.17297067209969</v>
      </c>
      <c r="AY108" s="21">
        <v>163.67875246163689</v>
      </c>
      <c r="AZ108" s="21">
        <v>159.83648382714776</v>
      </c>
      <c r="BA108" s="21">
        <v>172.97235826908087</v>
      </c>
      <c r="BB108" s="21">
        <v>177.27454521176733</v>
      </c>
      <c r="BC108" s="21">
        <v>178.18866639104618</v>
      </c>
      <c r="BD108" s="21">
        <v>172.57475162405075</v>
      </c>
      <c r="BE108" s="21">
        <v>196.58338753128828</v>
      </c>
      <c r="BF108" s="21">
        <v>199.06818368643496</v>
      </c>
      <c r="BG108" s="21">
        <v>193.07098580175054</v>
      </c>
      <c r="BH108" s="21">
        <v>214.95110608120788</v>
      </c>
      <c r="BI108" s="21">
        <v>229.43232755435915</v>
      </c>
      <c r="BJ108" s="21">
        <v>247.11544958405094</v>
      </c>
      <c r="BK108" s="21">
        <v>239.09219186858203</v>
      </c>
      <c r="BL108" s="21">
        <v>234.88659903440831</v>
      </c>
      <c r="BM108" s="21">
        <v>238.64567710193847</v>
      </c>
      <c r="BN108" s="21">
        <v>247.68816672221809</v>
      </c>
      <c r="BO108" s="21">
        <v>263.99304525932536</v>
      </c>
      <c r="BP108" s="21">
        <v>256.00193806216549</v>
      </c>
      <c r="BQ108" s="21">
        <v>265.57420041067581</v>
      </c>
      <c r="BR108" s="21">
        <v>258.87402416874613</v>
      </c>
      <c r="BS108" s="21">
        <v>239.95947232589759</v>
      </c>
      <c r="BT108" s="21">
        <v>251.29591589721488</v>
      </c>
      <c r="BU108" s="21">
        <v>241.3926255678056</v>
      </c>
      <c r="BV108" s="21">
        <v>260.76477433373924</v>
      </c>
      <c r="BW108" s="21">
        <v>263.66533942052519</v>
      </c>
      <c r="BX108" s="21">
        <v>248.5429114042407</v>
      </c>
      <c r="BY108" s="21">
        <v>265.00533299045401</v>
      </c>
      <c r="BZ108" s="21">
        <v>260.19215434265197</v>
      </c>
      <c r="CA108" s="21">
        <v>272.55408617195098</v>
      </c>
      <c r="CB108" s="21">
        <v>287.20147321109886</v>
      </c>
      <c r="CC108" s="21">
        <v>306.89367776836565</v>
      </c>
      <c r="CD108" s="21">
        <v>314.86700244440141</v>
      </c>
      <c r="CE108" s="21">
        <v>302.3409739912824</v>
      </c>
      <c r="CF108" s="197">
        <v>288.8183353430727</v>
      </c>
      <c r="CG108" s="197">
        <v>303.98014284834539</v>
      </c>
      <c r="CH108" s="197">
        <v>310.3379785899109</v>
      </c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</row>
    <row r="109" spans="1:99" x14ac:dyDescent="0.2">
      <c r="A109" s="8" t="str">
        <f t="shared" si="3"/>
        <v>EFHuL_QU_3</v>
      </c>
      <c r="B109" s="7" t="s">
        <v>3739</v>
      </c>
      <c r="C109" s="7" t="s">
        <v>654</v>
      </c>
      <c r="D109" s="7">
        <v>3</v>
      </c>
      <c r="E109" s="45">
        <v>100</v>
      </c>
      <c r="F109" s="21">
        <v>83.49042229526016</v>
      </c>
      <c r="G109" s="21">
        <v>78.095647072333847</v>
      </c>
      <c r="H109" s="21">
        <v>70.655060317123201</v>
      </c>
      <c r="I109" s="21">
        <v>75.675227848456913</v>
      </c>
      <c r="J109" s="21">
        <v>73.89916403619975</v>
      </c>
      <c r="K109" s="21">
        <v>76.665024624572936</v>
      </c>
      <c r="L109" s="21">
        <v>76.547893345446397</v>
      </c>
      <c r="M109" s="21">
        <v>77.172585141257642</v>
      </c>
      <c r="N109" s="21">
        <v>73.795307513627463</v>
      </c>
      <c r="O109" s="21">
        <v>79.049695200771495</v>
      </c>
      <c r="P109" s="21">
        <v>79.145056970957157</v>
      </c>
      <c r="Q109" s="21">
        <v>85.546546795592306</v>
      </c>
      <c r="R109" s="21">
        <v>94.104575499746218</v>
      </c>
      <c r="S109" s="21">
        <v>100.92716659413061</v>
      </c>
      <c r="T109" s="21">
        <v>106.33496318457043</v>
      </c>
      <c r="U109" s="21">
        <v>101.74361056789918</v>
      </c>
      <c r="V109" s="21">
        <v>104.95814862722665</v>
      </c>
      <c r="W109" s="21">
        <v>104.88249852553741</v>
      </c>
      <c r="X109" s="21">
        <v>105.99520888344762</v>
      </c>
      <c r="Y109" s="21">
        <v>104.50536152346707</v>
      </c>
      <c r="Z109" s="21">
        <v>104.65011022301962</v>
      </c>
      <c r="AA109" s="21">
        <v>105.58890038466113</v>
      </c>
      <c r="AB109" s="21">
        <v>103.31879714563703</v>
      </c>
      <c r="AC109" s="21">
        <v>104.36919521509078</v>
      </c>
      <c r="AD109" s="21">
        <v>100.66258717368959</v>
      </c>
      <c r="AE109" s="21">
        <v>103.88088267352167</v>
      </c>
      <c r="AF109" s="21">
        <v>99.410913667749284</v>
      </c>
      <c r="AG109" s="21">
        <v>107.24483952851753</v>
      </c>
      <c r="AH109" s="21">
        <v>108.67055744426459</v>
      </c>
      <c r="AI109" s="21">
        <v>106.81766420944348</v>
      </c>
      <c r="AJ109" s="21">
        <v>106.16030650874488</v>
      </c>
      <c r="AK109" s="21">
        <v>107.56101531083996</v>
      </c>
      <c r="AL109" s="21">
        <v>103.38921109495027</v>
      </c>
      <c r="AM109" s="21">
        <v>101.83987321527603</v>
      </c>
      <c r="AN109" s="21">
        <v>107.91600761786822</v>
      </c>
      <c r="AO109" s="21">
        <v>120.19614681248834</v>
      </c>
      <c r="AP109" s="21">
        <v>122.76822115203754</v>
      </c>
      <c r="AQ109" s="21">
        <v>121.05643909635313</v>
      </c>
      <c r="AR109" s="21">
        <v>129.04751262711235</v>
      </c>
      <c r="AS109" s="21">
        <v>130.87082732713628</v>
      </c>
      <c r="AT109" s="21">
        <v>144.97154341910647</v>
      </c>
      <c r="AU109" s="21">
        <v>196.61468390077476</v>
      </c>
      <c r="AV109" s="21">
        <v>186.9331976993156</v>
      </c>
      <c r="AW109" s="21">
        <v>204.94760990057853</v>
      </c>
      <c r="AX109" s="21">
        <v>188.02500887530792</v>
      </c>
      <c r="AY109" s="21">
        <v>168.53523817846806</v>
      </c>
      <c r="AZ109" s="21">
        <v>166.07756777716469</v>
      </c>
      <c r="BA109" s="21">
        <v>173.65273491932624</v>
      </c>
      <c r="BB109" s="21">
        <v>189.90026373771042</v>
      </c>
      <c r="BC109" s="21">
        <v>194.08347758070684</v>
      </c>
      <c r="BD109" s="21">
        <v>188.98592236720415</v>
      </c>
      <c r="BE109" s="21">
        <v>236.54511230735977</v>
      </c>
      <c r="BF109" s="21">
        <v>232.16103596776568</v>
      </c>
      <c r="BG109" s="21">
        <v>232.93771403724074</v>
      </c>
      <c r="BH109" s="21">
        <v>255.29675873253095</v>
      </c>
      <c r="BI109" s="21">
        <v>271.23061504401608</v>
      </c>
      <c r="BJ109" s="21">
        <v>294.21684529432332</v>
      </c>
      <c r="BK109" s="21">
        <v>292.56215035172022</v>
      </c>
      <c r="BL109" s="21">
        <v>294.4357367270855</v>
      </c>
      <c r="BM109" s="21">
        <v>274.06649210800828</v>
      </c>
      <c r="BN109" s="21">
        <v>291.60773894414365</v>
      </c>
      <c r="BO109" s="21">
        <v>304.98964191796034</v>
      </c>
      <c r="BP109" s="21">
        <v>299.55221903926349</v>
      </c>
      <c r="BQ109" s="21">
        <v>314.17666810339313</v>
      </c>
      <c r="BR109" s="21">
        <v>330.31087592699606</v>
      </c>
      <c r="BS109" s="21">
        <v>310.77578970481142</v>
      </c>
      <c r="BT109" s="21">
        <v>313.99383891983462</v>
      </c>
      <c r="BU109" s="21">
        <v>295.09741809825982</v>
      </c>
      <c r="BV109" s="21">
        <v>305.02373295707969</v>
      </c>
      <c r="BW109" s="21">
        <v>316.3151201679886</v>
      </c>
      <c r="BX109" s="21">
        <v>305.4023192480829</v>
      </c>
      <c r="BY109" s="21">
        <v>333.63610093721121</v>
      </c>
      <c r="BZ109" s="21">
        <v>341.26176007951324</v>
      </c>
      <c r="CA109" s="21">
        <v>364.32427651299832</v>
      </c>
      <c r="CB109" s="21">
        <v>366.82889540828796</v>
      </c>
      <c r="CC109" s="21">
        <v>382.7009541281995</v>
      </c>
      <c r="CD109" s="21">
        <v>388.93475360612558</v>
      </c>
      <c r="CE109" s="21">
        <v>374.62598628311304</v>
      </c>
      <c r="CF109" s="197">
        <v>373.52646129506491</v>
      </c>
      <c r="CG109" s="197">
        <v>389.30142314361251</v>
      </c>
      <c r="CH109" s="197">
        <v>411.8410277309967</v>
      </c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</row>
    <row r="110" spans="1:99" x14ac:dyDescent="0.2">
      <c r="A110" s="8" t="str">
        <f t="shared" si="3"/>
        <v>EFHuL_QU_4</v>
      </c>
      <c r="B110" s="7" t="s">
        <v>3739</v>
      </c>
      <c r="C110" s="7" t="s">
        <v>654</v>
      </c>
      <c r="D110" s="7">
        <v>4</v>
      </c>
      <c r="E110" s="45">
        <v>100</v>
      </c>
      <c r="F110" s="21">
        <v>84.178521321127263</v>
      </c>
      <c r="G110" s="21">
        <v>78.965852272762476</v>
      </c>
      <c r="H110" s="21">
        <v>71.195062971875984</v>
      </c>
      <c r="I110" s="21">
        <v>75.762694484983768</v>
      </c>
      <c r="J110" s="21">
        <v>73.638087507374237</v>
      </c>
      <c r="K110" s="21">
        <v>78.274363141625017</v>
      </c>
      <c r="L110" s="21">
        <v>79.94115785797014</v>
      </c>
      <c r="M110" s="21">
        <v>78.385599964046136</v>
      </c>
      <c r="N110" s="21">
        <v>73.072514194056268</v>
      </c>
      <c r="O110" s="21">
        <v>78.232055755847924</v>
      </c>
      <c r="P110" s="21">
        <v>78.958828693822028</v>
      </c>
      <c r="Q110" s="21">
        <v>86.033045032130957</v>
      </c>
      <c r="R110" s="21">
        <v>96.591546481901418</v>
      </c>
      <c r="S110" s="21">
        <v>107.09234497933669</v>
      </c>
      <c r="T110" s="21">
        <v>106.27382257468645</v>
      </c>
      <c r="U110" s="21">
        <v>108.94275920745351</v>
      </c>
      <c r="V110" s="21">
        <v>103.81108811403446</v>
      </c>
      <c r="W110" s="21">
        <v>108.54357360944195</v>
      </c>
      <c r="X110" s="21">
        <v>103.20659043247109</v>
      </c>
      <c r="Y110" s="21">
        <v>105.836730542287</v>
      </c>
      <c r="Z110" s="21">
        <v>106.00911313228154</v>
      </c>
      <c r="AA110" s="21">
        <v>112.89172296010086</v>
      </c>
      <c r="AB110" s="21">
        <v>113.41787479810901</v>
      </c>
      <c r="AC110" s="21">
        <v>116.82160361806291</v>
      </c>
      <c r="AD110" s="21">
        <v>111.49443374061154</v>
      </c>
      <c r="AE110" s="21">
        <v>113.08400644663506</v>
      </c>
      <c r="AF110" s="21">
        <v>112.51781844822068</v>
      </c>
      <c r="AG110" s="21">
        <v>121.68658350058728</v>
      </c>
      <c r="AH110" s="21">
        <v>124.54946541710142</v>
      </c>
      <c r="AI110" s="21">
        <v>118.47723540536306</v>
      </c>
      <c r="AJ110" s="21">
        <v>118.60589168146727</v>
      </c>
      <c r="AK110" s="21">
        <v>123.96229952437099</v>
      </c>
      <c r="AL110" s="21">
        <v>116.93667345780183</v>
      </c>
      <c r="AM110" s="21">
        <v>116.75100583056806</v>
      </c>
      <c r="AN110" s="21">
        <v>122.97720145945583</v>
      </c>
      <c r="AO110" s="21">
        <v>123.90096231766339</v>
      </c>
      <c r="AP110" s="21">
        <v>130.28266699495771</v>
      </c>
      <c r="AQ110" s="21">
        <v>125.80132391537413</v>
      </c>
      <c r="AR110" s="21">
        <v>130.40211935789648</v>
      </c>
      <c r="AS110" s="21">
        <v>138.90843842360044</v>
      </c>
      <c r="AT110" s="21">
        <v>147.32991437129596</v>
      </c>
      <c r="AU110" s="21">
        <v>176.62617716636882</v>
      </c>
      <c r="AV110" s="21">
        <v>170.77110262458132</v>
      </c>
      <c r="AW110" s="21">
        <v>183.07745641853847</v>
      </c>
      <c r="AX110" s="21">
        <v>173.88168164889041</v>
      </c>
      <c r="AY110" s="21">
        <v>163.30660533415565</v>
      </c>
      <c r="AZ110" s="21">
        <v>157.11819745014284</v>
      </c>
      <c r="BA110" s="21">
        <v>161.69254601961896</v>
      </c>
      <c r="BB110" s="21">
        <v>177.06153364037155</v>
      </c>
      <c r="BC110" s="21">
        <v>176.54501356136555</v>
      </c>
      <c r="BD110" s="21">
        <v>173.43765996548748</v>
      </c>
      <c r="BE110" s="21">
        <v>195.23937844303941</v>
      </c>
      <c r="BF110" s="21">
        <v>185.31012666379002</v>
      </c>
      <c r="BG110" s="21">
        <v>188.67079056632267</v>
      </c>
      <c r="BH110" s="21">
        <v>193.66386846361974</v>
      </c>
      <c r="BI110" s="21">
        <v>206.54728099622344</v>
      </c>
      <c r="BJ110" s="21">
        <v>223.94219255956722</v>
      </c>
      <c r="BK110" s="21">
        <v>227.41537421957258</v>
      </c>
      <c r="BL110" s="21">
        <v>229.14324793111675</v>
      </c>
      <c r="BM110" s="21">
        <v>219.62628893395939</v>
      </c>
      <c r="BN110" s="21">
        <v>226.04990241706497</v>
      </c>
      <c r="BO110" s="21">
        <v>238.64600430504072</v>
      </c>
      <c r="BP110" s="21">
        <v>227.56497630858127</v>
      </c>
      <c r="BQ110" s="21">
        <v>230.64058499967209</v>
      </c>
      <c r="BR110" s="21">
        <v>240.06268966416977</v>
      </c>
      <c r="BS110" s="21">
        <v>225.93951856865249</v>
      </c>
      <c r="BT110" s="21">
        <v>238.90979039334576</v>
      </c>
      <c r="BU110" s="21">
        <v>224.43208998512469</v>
      </c>
      <c r="BV110" s="21">
        <v>230.39610999162906</v>
      </c>
      <c r="BW110" s="21">
        <v>233.06275976299426</v>
      </c>
      <c r="BX110" s="21">
        <v>227.44212210867428</v>
      </c>
      <c r="BY110" s="21">
        <v>244.9093069446557</v>
      </c>
      <c r="BZ110" s="21">
        <v>254.46804333926755</v>
      </c>
      <c r="CA110" s="21">
        <v>267.94136807532027</v>
      </c>
      <c r="CB110" s="21">
        <v>270.56510999085413</v>
      </c>
      <c r="CC110" s="21">
        <v>271.44083601849638</v>
      </c>
      <c r="CD110" s="21">
        <v>282.39976975401163</v>
      </c>
      <c r="CE110" s="21">
        <v>286.06197405250589</v>
      </c>
      <c r="CF110" s="197">
        <v>286.63608607754065</v>
      </c>
      <c r="CG110" s="197">
        <v>288.4922517451854</v>
      </c>
      <c r="CH110" s="197">
        <v>299.58816735500739</v>
      </c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</row>
    <row r="111" spans="1:99" x14ac:dyDescent="0.2">
      <c r="A111" s="8" t="str">
        <f t="shared" si="3"/>
        <v>EFHuL_QU_5</v>
      </c>
      <c r="B111" s="7" t="s">
        <v>3739</v>
      </c>
      <c r="C111" s="7" t="s">
        <v>654</v>
      </c>
      <c r="D111" s="7">
        <v>5</v>
      </c>
      <c r="E111" s="45">
        <v>100</v>
      </c>
      <c r="F111" s="21">
        <v>85.511079384362233</v>
      </c>
      <c r="G111" s="21">
        <v>80.575839427065503</v>
      </c>
      <c r="H111" s="21">
        <v>74.707504656548934</v>
      </c>
      <c r="I111" s="21">
        <v>80.914815966573897</v>
      </c>
      <c r="J111" s="21">
        <v>79.873256960793142</v>
      </c>
      <c r="K111" s="21">
        <v>83.893959318799432</v>
      </c>
      <c r="L111" s="21">
        <v>84.351784515025827</v>
      </c>
      <c r="M111" s="21">
        <v>85.592254540117551</v>
      </c>
      <c r="N111" s="21">
        <v>80.093464810072973</v>
      </c>
      <c r="O111" s="21">
        <v>85.359295379078688</v>
      </c>
      <c r="P111" s="21">
        <v>85.920960493806092</v>
      </c>
      <c r="Q111" s="21">
        <v>95.768074739089229</v>
      </c>
      <c r="R111" s="21">
        <v>103.27607055985698</v>
      </c>
      <c r="S111" s="21">
        <v>112.73580623440778</v>
      </c>
      <c r="T111" s="21">
        <v>112.25983184625777</v>
      </c>
      <c r="U111" s="21">
        <v>111.45349157043978</v>
      </c>
      <c r="V111" s="21">
        <v>108.53093330821942</v>
      </c>
      <c r="W111" s="21">
        <v>113.23534732529103</v>
      </c>
      <c r="X111" s="21">
        <v>112.91256933852804</v>
      </c>
      <c r="Y111" s="21">
        <v>113.42871849952594</v>
      </c>
      <c r="Z111" s="21">
        <v>117.02842355149994</v>
      </c>
      <c r="AA111" s="21">
        <v>119.09845713061122</v>
      </c>
      <c r="AB111" s="21">
        <v>119.21823232387132</v>
      </c>
      <c r="AC111" s="21">
        <v>123.32608893558653</v>
      </c>
      <c r="AD111" s="21">
        <v>121.88237127470785</v>
      </c>
      <c r="AE111" s="21">
        <v>122.11677524485012</v>
      </c>
      <c r="AF111" s="21">
        <v>124.33086250002314</v>
      </c>
      <c r="AG111" s="21">
        <v>132.28348339545997</v>
      </c>
      <c r="AH111" s="21">
        <v>136.40863095580497</v>
      </c>
      <c r="AI111" s="21">
        <v>134.61095269258593</v>
      </c>
      <c r="AJ111" s="21">
        <v>138.25265851571285</v>
      </c>
      <c r="AK111" s="21">
        <v>143.41513867980004</v>
      </c>
      <c r="AL111" s="21">
        <v>142.38028115327367</v>
      </c>
      <c r="AM111" s="21">
        <v>143.40603498844052</v>
      </c>
      <c r="AN111" s="21">
        <v>145.65879849518774</v>
      </c>
      <c r="AO111" s="21">
        <v>150.70133685911327</v>
      </c>
      <c r="AP111" s="21">
        <v>152.38973468583654</v>
      </c>
      <c r="AQ111" s="21">
        <v>151.80822291847497</v>
      </c>
      <c r="AR111" s="21">
        <v>156.86581210815999</v>
      </c>
      <c r="AS111" s="21">
        <v>163.40392810446914</v>
      </c>
      <c r="AT111" s="21">
        <v>179.30782155944684</v>
      </c>
      <c r="AU111" s="21">
        <v>221.12121408882692</v>
      </c>
      <c r="AV111" s="21">
        <v>209.22179499340947</v>
      </c>
      <c r="AW111" s="21">
        <v>221.17601671860868</v>
      </c>
      <c r="AX111" s="21">
        <v>212.22849723238295</v>
      </c>
      <c r="AY111" s="21">
        <v>201.61786724758696</v>
      </c>
      <c r="AZ111" s="21">
        <v>199.90685107654173</v>
      </c>
      <c r="BA111" s="21">
        <v>205.81417376794712</v>
      </c>
      <c r="BB111" s="21">
        <v>214.5384502724454</v>
      </c>
      <c r="BC111" s="21">
        <v>217.54037296333095</v>
      </c>
      <c r="BD111" s="21">
        <v>215.68149225526395</v>
      </c>
      <c r="BE111" s="21">
        <v>249.94087480658479</v>
      </c>
      <c r="BF111" s="21">
        <v>246.57944879925523</v>
      </c>
      <c r="BG111" s="21">
        <v>241.23052763491611</v>
      </c>
      <c r="BH111" s="21">
        <v>254.21491799117928</v>
      </c>
      <c r="BI111" s="21">
        <v>268.55263224265798</v>
      </c>
      <c r="BJ111" s="21">
        <v>287.09115319857273</v>
      </c>
      <c r="BK111" s="21">
        <v>283.44079643150388</v>
      </c>
      <c r="BL111" s="21">
        <v>279.28138934319935</v>
      </c>
      <c r="BM111" s="21">
        <v>273.31581732769047</v>
      </c>
      <c r="BN111" s="21">
        <v>284.54322230294781</v>
      </c>
      <c r="BO111" s="21">
        <v>292.82948506584967</v>
      </c>
      <c r="BP111" s="21">
        <v>283.63604768731653</v>
      </c>
      <c r="BQ111" s="21">
        <v>295.98797415262396</v>
      </c>
      <c r="BR111" s="21">
        <v>300.83844378497184</v>
      </c>
      <c r="BS111" s="21">
        <v>286.71317897260258</v>
      </c>
      <c r="BT111" s="21">
        <v>305.27222307441502</v>
      </c>
      <c r="BU111" s="21">
        <v>289.68040733291002</v>
      </c>
      <c r="BV111" s="21">
        <v>292.41169833535417</v>
      </c>
      <c r="BW111" s="21">
        <v>298.03919927595803</v>
      </c>
      <c r="BX111" s="21">
        <v>294.26373787990389</v>
      </c>
      <c r="BY111" s="21">
        <v>312.01741419763692</v>
      </c>
      <c r="BZ111" s="21">
        <v>317.85494512861527</v>
      </c>
      <c r="CA111" s="21">
        <v>337.45445979889757</v>
      </c>
      <c r="CB111" s="21">
        <v>342.77704524677011</v>
      </c>
      <c r="CC111" s="21">
        <v>348.06381734946052</v>
      </c>
      <c r="CD111" s="21">
        <v>355.88223467810315</v>
      </c>
      <c r="CE111" s="21">
        <v>350.78409493203469</v>
      </c>
      <c r="CF111" s="197">
        <v>352.46000796009798</v>
      </c>
      <c r="CG111" s="197">
        <v>366.31487129308812</v>
      </c>
      <c r="CH111" s="197">
        <v>385.06976601093618</v>
      </c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</row>
    <row r="112" spans="1:99" x14ac:dyDescent="0.2">
      <c r="A112" s="8" t="str">
        <f t="shared" si="3"/>
        <v>EFHuL_QU_6</v>
      </c>
      <c r="B112" s="7" t="s">
        <v>3739</v>
      </c>
      <c r="C112" s="7" t="s">
        <v>654</v>
      </c>
      <c r="D112" s="7">
        <v>6</v>
      </c>
      <c r="E112" s="45">
        <v>100</v>
      </c>
      <c r="F112" s="21">
        <v>81.283700970746224</v>
      </c>
      <c r="G112" s="21">
        <v>75.253290979831803</v>
      </c>
      <c r="H112" s="21">
        <v>68.320619140626562</v>
      </c>
      <c r="I112" s="21">
        <v>71.992987549900249</v>
      </c>
      <c r="J112" s="21">
        <v>69.158518090820507</v>
      </c>
      <c r="K112" s="21">
        <v>71.605548911787764</v>
      </c>
      <c r="L112" s="21">
        <v>72.496511981494351</v>
      </c>
      <c r="M112" s="21">
        <v>71.509487893660548</v>
      </c>
      <c r="N112" s="21">
        <v>67.803989531508407</v>
      </c>
      <c r="O112" s="21">
        <v>70.76170610059151</v>
      </c>
      <c r="P112" s="21">
        <v>70.85500240342914</v>
      </c>
      <c r="Q112" s="21">
        <v>77.28401760506938</v>
      </c>
      <c r="R112" s="21">
        <v>84.162653949106939</v>
      </c>
      <c r="S112" s="21">
        <v>95.862431639126811</v>
      </c>
      <c r="T112" s="21">
        <v>95.593364675730029</v>
      </c>
      <c r="U112" s="21">
        <v>93.256603117810627</v>
      </c>
      <c r="V112" s="21">
        <v>92.702564348932398</v>
      </c>
      <c r="W112" s="21">
        <v>92.036283200929702</v>
      </c>
      <c r="X112" s="21">
        <v>93.650130814981608</v>
      </c>
      <c r="Y112" s="21">
        <v>89.724813394762492</v>
      </c>
      <c r="Z112" s="21">
        <v>93.562661553650088</v>
      </c>
      <c r="AA112" s="21">
        <v>93.792889864563875</v>
      </c>
      <c r="AB112" s="21">
        <v>95.984837907871594</v>
      </c>
      <c r="AC112" s="21">
        <v>93.963001132624768</v>
      </c>
      <c r="AD112" s="21">
        <v>91.302657634478123</v>
      </c>
      <c r="AE112" s="21">
        <v>98.932026671578768</v>
      </c>
      <c r="AF112" s="21">
        <v>98.207843072709466</v>
      </c>
      <c r="AG112" s="21">
        <v>108.62014866764846</v>
      </c>
      <c r="AH112" s="21">
        <v>104.4744347146394</v>
      </c>
      <c r="AI112" s="21">
        <v>105.11189292515155</v>
      </c>
      <c r="AJ112" s="21">
        <v>103.07721496712745</v>
      </c>
      <c r="AK112" s="21">
        <v>102.54628513689138</v>
      </c>
      <c r="AL112" s="21">
        <v>96.585456415350976</v>
      </c>
      <c r="AM112" s="21">
        <v>92.39768730914389</v>
      </c>
      <c r="AN112" s="21">
        <v>95.253399380754729</v>
      </c>
      <c r="AO112" s="21">
        <v>101.17908527636945</v>
      </c>
      <c r="AP112" s="21">
        <v>108.95049883907146</v>
      </c>
      <c r="AQ112" s="21">
        <v>104.29479469886935</v>
      </c>
      <c r="AR112" s="21">
        <v>112.60774914971216</v>
      </c>
      <c r="AS112" s="21">
        <v>116.61283848808037</v>
      </c>
      <c r="AT112" s="21">
        <v>129.34181014606639</v>
      </c>
      <c r="AU112" s="21">
        <v>177.65908360414548</v>
      </c>
      <c r="AV112" s="21">
        <v>169.22704704022212</v>
      </c>
      <c r="AW112" s="21">
        <v>183.54982140867489</v>
      </c>
      <c r="AX112" s="21">
        <v>179.6428144623205</v>
      </c>
      <c r="AY112" s="21">
        <v>155.40752489355498</v>
      </c>
      <c r="AZ112" s="21">
        <v>146.68849055544888</v>
      </c>
      <c r="BA112" s="21">
        <v>166.10042986512525</v>
      </c>
      <c r="BB112" s="21">
        <v>179.70565165530695</v>
      </c>
      <c r="BC112" s="21">
        <v>180.13533007765938</v>
      </c>
      <c r="BD112" s="21">
        <v>177.37140680817575</v>
      </c>
      <c r="BE112" s="21">
        <v>222.32159062909398</v>
      </c>
      <c r="BF112" s="21">
        <v>214.3580377210439</v>
      </c>
      <c r="BG112" s="21">
        <v>224.08089165865093</v>
      </c>
      <c r="BH112" s="21">
        <v>245.39952710661316</v>
      </c>
      <c r="BI112" s="21">
        <v>271.3430146655445</v>
      </c>
      <c r="BJ112" s="21">
        <v>308.29018795317069</v>
      </c>
      <c r="BK112" s="21">
        <v>303.13748551633103</v>
      </c>
      <c r="BL112" s="21">
        <v>307.43583498836938</v>
      </c>
      <c r="BM112" s="21">
        <v>297.89760954024518</v>
      </c>
      <c r="BN112" s="21">
        <v>312.70284732669779</v>
      </c>
      <c r="BO112" s="21">
        <v>316.08059040302851</v>
      </c>
      <c r="BP112" s="21">
        <v>312.23325083161325</v>
      </c>
      <c r="BQ112" s="21">
        <v>337.12549436033214</v>
      </c>
      <c r="BR112" s="21">
        <v>346.64913947109795</v>
      </c>
      <c r="BS112" s="21">
        <v>328.28032558908654</v>
      </c>
      <c r="BT112" s="21">
        <v>337.83019133589642</v>
      </c>
      <c r="BU112" s="21">
        <v>326.66038861045143</v>
      </c>
      <c r="BV112" s="21">
        <v>344.89001076415218</v>
      </c>
      <c r="BW112" s="21">
        <v>359.72086073857531</v>
      </c>
      <c r="BX112" s="21">
        <v>350.0596408279672</v>
      </c>
      <c r="BY112" s="21">
        <v>371.98004834960716</v>
      </c>
      <c r="BZ112" s="21">
        <v>368.95472572105365</v>
      </c>
      <c r="CA112" s="21">
        <v>386.69741371699121</v>
      </c>
      <c r="CB112" s="21">
        <v>399.58509031292783</v>
      </c>
      <c r="CC112" s="21">
        <v>416.95489753104715</v>
      </c>
      <c r="CD112" s="21">
        <v>430.06269453589664</v>
      </c>
      <c r="CE112" s="21">
        <v>418.03723503182033</v>
      </c>
      <c r="CF112" s="197">
        <v>416.24086483430676</v>
      </c>
      <c r="CG112" s="197">
        <v>430.87922106108181</v>
      </c>
      <c r="CH112" s="197">
        <v>449.12739149070848</v>
      </c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</row>
    <row r="113" spans="1:99" x14ac:dyDescent="0.2">
      <c r="A113" s="8" t="str">
        <f t="shared" si="3"/>
        <v>EFHuL_QU_7</v>
      </c>
      <c r="B113" s="7" t="s">
        <v>3739</v>
      </c>
      <c r="C113" s="7" t="s">
        <v>654</v>
      </c>
      <c r="D113" s="7">
        <v>7</v>
      </c>
      <c r="E113" s="45">
        <v>100</v>
      </c>
      <c r="F113" s="21">
        <v>88.092028569574367</v>
      </c>
      <c r="G113" s="21">
        <v>83.778901145167509</v>
      </c>
      <c r="H113" s="21">
        <v>76.51190861995201</v>
      </c>
      <c r="I113" s="21">
        <v>79.212297918347247</v>
      </c>
      <c r="J113" s="21">
        <v>78.00201094767479</v>
      </c>
      <c r="K113" s="21">
        <v>79.955670786748385</v>
      </c>
      <c r="L113" s="21">
        <v>81.896198013191764</v>
      </c>
      <c r="M113" s="21">
        <v>84.882757386670235</v>
      </c>
      <c r="N113" s="21">
        <v>82.98299875967561</v>
      </c>
      <c r="O113" s="21">
        <v>83.928461166571267</v>
      </c>
      <c r="P113" s="21">
        <v>83.281318276464205</v>
      </c>
      <c r="Q113" s="21">
        <v>92.726468610009803</v>
      </c>
      <c r="R113" s="21">
        <v>99.801599867091426</v>
      </c>
      <c r="S113" s="21">
        <v>106.91858333160205</v>
      </c>
      <c r="T113" s="21">
        <v>108.80464278275603</v>
      </c>
      <c r="U113" s="21">
        <v>105.08806596645258</v>
      </c>
      <c r="V113" s="21">
        <v>106.45801036473281</v>
      </c>
      <c r="W113" s="21">
        <v>106.9079526872285</v>
      </c>
      <c r="X113" s="21">
        <v>105.69710784149757</v>
      </c>
      <c r="Y113" s="21">
        <v>108.942040199768</v>
      </c>
      <c r="Z113" s="21">
        <v>110.12085566286467</v>
      </c>
      <c r="AA113" s="21">
        <v>113.58372292319072</v>
      </c>
      <c r="AB113" s="21">
        <v>116.20526394229904</v>
      </c>
      <c r="AC113" s="21">
        <v>123.7982896107449</v>
      </c>
      <c r="AD113" s="21">
        <v>125.33903609665022</v>
      </c>
      <c r="AE113" s="21">
        <v>128.68509558551477</v>
      </c>
      <c r="AF113" s="21">
        <v>130.1229704347144</v>
      </c>
      <c r="AG113" s="21">
        <v>137.89995646997724</v>
      </c>
      <c r="AH113" s="21">
        <v>141.11509083095436</v>
      </c>
      <c r="AI113" s="21">
        <v>140.37007996626619</v>
      </c>
      <c r="AJ113" s="21">
        <v>141.80884816492465</v>
      </c>
      <c r="AK113" s="21">
        <v>150.95842091343252</v>
      </c>
      <c r="AL113" s="21">
        <v>143.47570471502877</v>
      </c>
      <c r="AM113" s="21">
        <v>141.93615668206985</v>
      </c>
      <c r="AN113" s="21">
        <v>137.64539980230512</v>
      </c>
      <c r="AO113" s="21">
        <v>144.56344346989343</v>
      </c>
      <c r="AP113" s="21">
        <v>146.57839880258499</v>
      </c>
      <c r="AQ113" s="21">
        <v>145.99923040333866</v>
      </c>
      <c r="AR113" s="21">
        <v>153.73608405825107</v>
      </c>
      <c r="AS113" s="21">
        <v>165.81060169191929</v>
      </c>
      <c r="AT113" s="21">
        <v>185.32333069822559</v>
      </c>
      <c r="AU113" s="21">
        <v>240.1523775504279</v>
      </c>
      <c r="AV113" s="21">
        <v>232.81431782342247</v>
      </c>
      <c r="AW113" s="21">
        <v>252.43522337579742</v>
      </c>
      <c r="AX113" s="21">
        <v>242.82582801950448</v>
      </c>
      <c r="AY113" s="21">
        <v>216.91941706980083</v>
      </c>
      <c r="AZ113" s="21">
        <v>215.84160586608792</v>
      </c>
      <c r="BA113" s="21">
        <v>222.17631267797375</v>
      </c>
      <c r="BB113" s="21">
        <v>231.97704167849488</v>
      </c>
      <c r="BC113" s="21">
        <v>231.50618510923127</v>
      </c>
      <c r="BD113" s="21">
        <v>221.16539579310009</v>
      </c>
      <c r="BE113" s="21">
        <v>267.48206351512363</v>
      </c>
      <c r="BF113" s="21">
        <v>267.57692569669013</v>
      </c>
      <c r="BG113" s="21">
        <v>262.2193111709737</v>
      </c>
      <c r="BH113" s="21">
        <v>284.60835521171265</v>
      </c>
      <c r="BI113" s="21">
        <v>304.59921044109274</v>
      </c>
      <c r="BJ113" s="21">
        <v>352.3240511946068</v>
      </c>
      <c r="BK113" s="21">
        <v>337.83007630651855</v>
      </c>
      <c r="BL113" s="21">
        <v>345.44052725243637</v>
      </c>
      <c r="BM113" s="21">
        <v>321.62119287961536</v>
      </c>
      <c r="BN113" s="21">
        <v>328.84310737507377</v>
      </c>
      <c r="BO113" s="21">
        <v>342.68228558437028</v>
      </c>
      <c r="BP113" s="21">
        <v>340.28293429530925</v>
      </c>
      <c r="BQ113" s="21">
        <v>374.38885893405649</v>
      </c>
      <c r="BR113" s="21">
        <v>376.14478214173624</v>
      </c>
      <c r="BS113" s="21">
        <v>345.10977234288822</v>
      </c>
      <c r="BT113" s="21">
        <v>349.25189836211388</v>
      </c>
      <c r="BU113" s="21">
        <v>330.0063651535242</v>
      </c>
      <c r="BV113" s="21">
        <v>326.55242893294513</v>
      </c>
      <c r="BW113" s="21">
        <v>329.72990465097973</v>
      </c>
      <c r="BX113" s="21">
        <v>318.89705725543143</v>
      </c>
      <c r="BY113" s="21">
        <v>336.29221850465376</v>
      </c>
      <c r="BZ113" s="21">
        <v>340.38012185432996</v>
      </c>
      <c r="CA113" s="21">
        <v>342.60419804266871</v>
      </c>
      <c r="CB113" s="21">
        <v>359.0003027513801</v>
      </c>
      <c r="CC113" s="21">
        <v>372.84488836137172</v>
      </c>
      <c r="CD113" s="21">
        <v>382.08608744532512</v>
      </c>
      <c r="CE113" s="21">
        <v>376.8030515500991</v>
      </c>
      <c r="CF113" s="197">
        <v>375.27827736804215</v>
      </c>
      <c r="CG113" s="197">
        <v>401.13236174834003</v>
      </c>
      <c r="CH113" s="197">
        <v>414.91867102444371</v>
      </c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</row>
    <row r="114" spans="1:99" x14ac:dyDescent="0.2">
      <c r="A114" s="8" t="str">
        <f t="shared" si="3"/>
        <v>EFHuL_QU_8</v>
      </c>
      <c r="B114" s="7" t="s">
        <v>3739</v>
      </c>
      <c r="C114" s="7" t="s">
        <v>654</v>
      </c>
      <c r="D114" s="7">
        <v>8</v>
      </c>
      <c r="E114" s="45">
        <v>100</v>
      </c>
      <c r="F114" s="21">
        <v>77.073395244617672</v>
      </c>
      <c r="G114" s="21">
        <v>65.484720548889669</v>
      </c>
      <c r="H114" s="21">
        <v>54.637839122752574</v>
      </c>
      <c r="I114" s="21">
        <v>58.119785601846232</v>
      </c>
      <c r="J114" s="21">
        <v>57.344631258202227</v>
      </c>
      <c r="K114" s="21">
        <v>61.567868783907265</v>
      </c>
      <c r="L114" s="21">
        <v>64.215296163400566</v>
      </c>
      <c r="M114" s="21">
        <v>66.764540047693828</v>
      </c>
      <c r="N114" s="21">
        <v>62.995340013063725</v>
      </c>
      <c r="O114" s="21">
        <v>62.141079405027902</v>
      </c>
      <c r="P114" s="21">
        <v>68.233510020592817</v>
      </c>
      <c r="Q114" s="21">
        <v>78.470533438785438</v>
      </c>
      <c r="R114" s="21">
        <v>83.331496070940702</v>
      </c>
      <c r="S114" s="21">
        <v>107.05799282437387</v>
      </c>
      <c r="T114" s="21">
        <v>86.916965346726329</v>
      </c>
      <c r="U114" s="21">
        <v>97.908884440246823</v>
      </c>
      <c r="V114" s="21">
        <v>95.874390575556106</v>
      </c>
      <c r="W114" s="21">
        <v>100.01263744223567</v>
      </c>
      <c r="X114" s="21">
        <v>100.78108199497065</v>
      </c>
      <c r="Y114" s="21">
        <v>95.434885125076576</v>
      </c>
      <c r="Z114" s="21">
        <v>99.748482853960823</v>
      </c>
      <c r="AA114" s="21">
        <v>100.74497149495056</v>
      </c>
      <c r="AB114" s="21">
        <v>103.44269911923749</v>
      </c>
      <c r="AC114" s="21">
        <v>101.63363769673151</v>
      </c>
      <c r="AD114" s="21">
        <v>105.36915170598779</v>
      </c>
      <c r="AE114" s="21">
        <v>107.3683954334208</v>
      </c>
      <c r="AF114" s="21">
        <v>111.28944455097232</v>
      </c>
      <c r="AG114" s="21">
        <v>112.48410943129166</v>
      </c>
      <c r="AH114" s="21">
        <v>118.43815737492356</v>
      </c>
      <c r="AI114" s="21">
        <v>118.76457116336172</v>
      </c>
      <c r="AJ114" s="21">
        <v>118.68923524496728</v>
      </c>
      <c r="AK114" s="21">
        <v>125.69108309051111</v>
      </c>
      <c r="AL114" s="21">
        <v>121.75953817420077</v>
      </c>
      <c r="AM114" s="21">
        <v>120.14779188933085</v>
      </c>
      <c r="AN114" s="21">
        <v>123.63879796115809</v>
      </c>
      <c r="AO114" s="21">
        <v>129.73467296376572</v>
      </c>
      <c r="AP114" s="21">
        <v>128.67921241880157</v>
      </c>
      <c r="AQ114" s="21">
        <v>132.16118013066915</v>
      </c>
      <c r="AR114" s="21">
        <v>144.41825158911527</v>
      </c>
      <c r="AS114" s="21">
        <v>143.26104039941171</v>
      </c>
      <c r="AT114" s="21">
        <v>160.69335265503821</v>
      </c>
      <c r="AU114" s="21">
        <v>203.16544221410675</v>
      </c>
      <c r="AV114" s="21">
        <v>208.23607652851669</v>
      </c>
      <c r="AW114" s="21">
        <v>215.44356106231274</v>
      </c>
      <c r="AX114" s="21">
        <v>203.92849431520796</v>
      </c>
      <c r="AY114" s="21">
        <v>180.57930064257442</v>
      </c>
      <c r="AZ114" s="21">
        <v>173.79799189661284</v>
      </c>
      <c r="BA114" s="21">
        <v>177.71159448513717</v>
      </c>
      <c r="BB114" s="21">
        <v>189.36388576573606</v>
      </c>
      <c r="BC114" s="21">
        <v>200.43421538824427</v>
      </c>
      <c r="BD114" s="21">
        <v>193.34518738596938</v>
      </c>
      <c r="BE114" s="21">
        <v>247.14529284380055</v>
      </c>
      <c r="BF114" s="21">
        <v>243.04854957704424</v>
      </c>
      <c r="BG114" s="21">
        <v>236.66945556138313</v>
      </c>
      <c r="BH114" s="21">
        <v>242.11657206788951</v>
      </c>
      <c r="BI114" s="21">
        <v>243.96173919655214</v>
      </c>
      <c r="BJ114" s="21">
        <v>270.31780131918521</v>
      </c>
      <c r="BK114" s="21">
        <v>268.63363894909776</v>
      </c>
      <c r="BL114" s="21">
        <v>262.80084519346127</v>
      </c>
      <c r="BM114" s="21">
        <v>266.53360261531691</v>
      </c>
      <c r="BN114" s="21">
        <v>279.44074956162882</v>
      </c>
      <c r="BO114" s="21">
        <v>279.20650406187849</v>
      </c>
      <c r="BP114" s="21">
        <v>273.3188801870192</v>
      </c>
      <c r="BQ114" s="21">
        <v>285.74632566849516</v>
      </c>
      <c r="BR114" s="21">
        <v>282.25656894695959</v>
      </c>
      <c r="BS114" s="21">
        <v>260.06229849567808</v>
      </c>
      <c r="BT114" s="21">
        <v>273.40593153623792</v>
      </c>
      <c r="BU114" s="21">
        <v>254.63464144991246</v>
      </c>
      <c r="BV114" s="21">
        <v>265.91471980328311</v>
      </c>
      <c r="BW114" s="21">
        <v>281.65786572262647</v>
      </c>
      <c r="BX114" s="21">
        <v>267.23891335689018</v>
      </c>
      <c r="BY114" s="21">
        <v>293.03175658612616</v>
      </c>
      <c r="BZ114" s="21">
        <v>276.88195255231835</v>
      </c>
      <c r="CA114" s="21">
        <v>300.59412941943503</v>
      </c>
      <c r="CB114" s="21">
        <v>301.99851686308614</v>
      </c>
      <c r="CC114" s="21">
        <v>313.63935579305826</v>
      </c>
      <c r="CD114" s="21">
        <v>304.61497919384749</v>
      </c>
      <c r="CE114" s="21">
        <v>292.13525539479434</v>
      </c>
      <c r="CF114" s="197">
        <v>284.54153089870726</v>
      </c>
      <c r="CG114" s="197">
        <v>281.89537110683892</v>
      </c>
      <c r="CH114" s="197">
        <v>286.61704544261084</v>
      </c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</row>
    <row r="115" spans="1:99" x14ac:dyDescent="0.2">
      <c r="A115" s="8" t="str">
        <f t="shared" si="3"/>
        <v>EWGgL_QU_1</v>
      </c>
      <c r="B115" s="7" t="s">
        <v>3740</v>
      </c>
      <c r="C115" s="7" t="s">
        <v>654</v>
      </c>
      <c r="D115" s="7">
        <v>1</v>
      </c>
      <c r="E115" s="45">
        <v>100</v>
      </c>
      <c r="F115" s="21">
        <v>113.91159851026435</v>
      </c>
      <c r="G115" s="21">
        <v>121.41339442927934</v>
      </c>
      <c r="H115" s="21">
        <v>102.04486162155317</v>
      </c>
      <c r="I115" s="21">
        <v>108.8319863702059</v>
      </c>
      <c r="J115" s="21">
        <v>108.18985082672681</v>
      </c>
      <c r="K115" s="21">
        <v>124.2633480289949</v>
      </c>
      <c r="L115" s="21">
        <v>133.43200893684019</v>
      </c>
      <c r="M115" s="21">
        <v>140.42911720448743</v>
      </c>
      <c r="N115" s="21">
        <v>139.60598788673255</v>
      </c>
      <c r="O115" s="21">
        <v>141.89300017946022</v>
      </c>
      <c r="P115" s="21">
        <v>167.16310032782536</v>
      </c>
      <c r="Q115" s="21">
        <v>176.3942360667894</v>
      </c>
      <c r="R115" s="21">
        <v>178.60603001307084</v>
      </c>
      <c r="S115" s="21">
        <v>183.3081224869573</v>
      </c>
      <c r="T115" s="21">
        <v>185.96358289011343</v>
      </c>
      <c r="U115" s="21">
        <v>174.55479418390294</v>
      </c>
      <c r="V115" s="21">
        <v>187.70369129785664</v>
      </c>
      <c r="W115" s="21">
        <v>211.85838338823299</v>
      </c>
      <c r="X115" s="21">
        <v>234.69652830123349</v>
      </c>
      <c r="Y115" s="21">
        <v>284.81179331366178</v>
      </c>
      <c r="Z115" s="21">
        <v>298.49992153009435</v>
      </c>
      <c r="AA115" s="21">
        <v>329.78916813237623</v>
      </c>
      <c r="AB115" s="21">
        <v>349.1694747046389</v>
      </c>
      <c r="AC115" s="21">
        <v>367.34197317867722</v>
      </c>
      <c r="AD115" s="21">
        <v>380.46552590774644</v>
      </c>
      <c r="AE115" s="21">
        <v>391.85232184085811</v>
      </c>
      <c r="AF115" s="21">
        <v>443.35024233135687</v>
      </c>
      <c r="AG115" s="21">
        <v>453.37972991443405</v>
      </c>
      <c r="AH115" s="21">
        <v>499.9461778256312</v>
      </c>
      <c r="AI115" s="21">
        <v>489.75274385111101</v>
      </c>
      <c r="AJ115" s="21">
        <v>510.47123655708401</v>
      </c>
      <c r="AK115" s="21">
        <v>523.87115334752173</v>
      </c>
      <c r="AL115" s="21">
        <v>539.51370939094261</v>
      </c>
      <c r="AM115" s="21">
        <v>552.96520708031778</v>
      </c>
      <c r="AN115" s="21">
        <v>592.49688142380558</v>
      </c>
      <c r="AO115" s="21">
        <v>583.59755731900111</v>
      </c>
      <c r="AP115" s="21">
        <v>608.47717318990794</v>
      </c>
      <c r="AQ115" s="21">
        <v>611.01367008461273</v>
      </c>
      <c r="AR115" s="21">
        <v>638.37669956651939</v>
      </c>
      <c r="AS115" s="21">
        <v>719.8184942742198</v>
      </c>
      <c r="AT115" s="21">
        <v>765.21999531536562</v>
      </c>
      <c r="AU115" s="21">
        <v>734.57265056573306</v>
      </c>
      <c r="AV115" s="21">
        <v>754.66065547370715</v>
      </c>
      <c r="AW115" s="21">
        <v>772.15160191230427</v>
      </c>
      <c r="AX115" s="21">
        <v>803.38959600080364</v>
      </c>
      <c r="AY115" s="21">
        <v>866.62456257896122</v>
      </c>
      <c r="AZ115" s="21">
        <v>927.36732570387323</v>
      </c>
      <c r="BA115" s="21">
        <v>932.50730092048468</v>
      </c>
      <c r="BB115" s="21">
        <v>983.92663425281182</v>
      </c>
      <c r="BC115" s="21">
        <v>981.34580502676397</v>
      </c>
      <c r="BD115" s="21">
        <v>956.82927636210093</v>
      </c>
      <c r="BE115" s="21">
        <v>1080.9327424452588</v>
      </c>
      <c r="BF115" s="21">
        <v>1100.1544007215532</v>
      </c>
      <c r="BG115" s="21">
        <v>1143.7938065995777</v>
      </c>
      <c r="BH115" s="21">
        <v>1069.4677168778076</v>
      </c>
      <c r="BI115" s="21">
        <v>1098.3612283849704</v>
      </c>
      <c r="BJ115" s="21">
        <v>1139.3635318978415</v>
      </c>
      <c r="BK115" s="21">
        <v>1125.1530285671386</v>
      </c>
      <c r="BL115" s="21">
        <v>1211.0851022990419</v>
      </c>
      <c r="BM115" s="21">
        <v>1090.7907766873934</v>
      </c>
      <c r="BN115" s="21">
        <v>1009.0987664620077</v>
      </c>
      <c r="BO115" s="21">
        <v>1013.7484749951433</v>
      </c>
      <c r="BP115" s="21">
        <v>1044.1064391585312</v>
      </c>
      <c r="BQ115" s="21">
        <v>1075.8266897261303</v>
      </c>
      <c r="BR115" s="21">
        <v>1016.4581521107289</v>
      </c>
      <c r="BS115" s="21">
        <v>1029.0744088858301</v>
      </c>
      <c r="BT115" s="21">
        <v>977.35016508205183</v>
      </c>
      <c r="BU115" s="21">
        <v>943.51453274126538</v>
      </c>
      <c r="BV115" s="21">
        <v>949.25111299479374</v>
      </c>
      <c r="BW115" s="21">
        <v>948.19138922267871</v>
      </c>
      <c r="BX115" s="21">
        <v>913.76585078883875</v>
      </c>
      <c r="BY115" s="21">
        <v>878.86040183921</v>
      </c>
      <c r="BZ115" s="21">
        <v>794.41043604692948</v>
      </c>
      <c r="CA115" s="21">
        <v>823.84555846257786</v>
      </c>
      <c r="CB115" s="21">
        <v>892.79982584376489</v>
      </c>
      <c r="CC115" s="21">
        <v>942.68257962225539</v>
      </c>
      <c r="CD115" s="21">
        <v>977.97031091225767</v>
      </c>
      <c r="CE115" s="21">
        <v>1002.8855539650799</v>
      </c>
      <c r="CF115" s="197">
        <v>1100.7589164450926</v>
      </c>
      <c r="CG115" s="197">
        <v>1177.4674220035781</v>
      </c>
      <c r="CH115" s="197">
        <v>1145.36167009668</v>
      </c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</row>
    <row r="116" spans="1:99" x14ac:dyDescent="0.2">
      <c r="A116" s="8" t="str">
        <f t="shared" si="3"/>
        <v>EWGgL_QU_2</v>
      </c>
      <c r="B116" s="7" t="s">
        <v>3740</v>
      </c>
      <c r="C116" s="7" t="s">
        <v>654</v>
      </c>
      <c r="D116" s="7">
        <v>2</v>
      </c>
      <c r="E116" s="45">
        <v>100</v>
      </c>
      <c r="F116" s="21">
        <v>100.47068497402162</v>
      </c>
      <c r="G116" s="21">
        <v>99.442970557570305</v>
      </c>
      <c r="H116" s="21">
        <v>98.645254262917888</v>
      </c>
      <c r="I116" s="21">
        <v>99.112708864437536</v>
      </c>
      <c r="J116" s="21">
        <v>99.483252146130681</v>
      </c>
      <c r="K116" s="21">
        <v>99.620068127063661</v>
      </c>
      <c r="L116" s="21">
        <v>99.922203418289982</v>
      </c>
      <c r="M116" s="21">
        <v>101.38394915907509</v>
      </c>
      <c r="N116" s="21">
        <v>102.38441601971269</v>
      </c>
      <c r="O116" s="21">
        <v>102.68560119998025</v>
      </c>
      <c r="P116" s="21">
        <v>105.6176436805154</v>
      </c>
      <c r="Q116" s="21">
        <v>109.15375036643924</v>
      </c>
      <c r="R116" s="21">
        <v>121.62208063606226</v>
      </c>
      <c r="S116" s="21">
        <v>113.36762894720928</v>
      </c>
      <c r="T116" s="21">
        <v>101.41072683421261</v>
      </c>
      <c r="U116" s="21">
        <v>110.43755246559247</v>
      </c>
      <c r="V116" s="21">
        <v>119.97893875120873</v>
      </c>
      <c r="W116" s="21">
        <v>120.75088715459165</v>
      </c>
      <c r="X116" s="21">
        <v>132.88436182175292</v>
      </c>
      <c r="Y116" s="21">
        <v>161.60266984108227</v>
      </c>
      <c r="Z116" s="21">
        <v>211.77420555915728</v>
      </c>
      <c r="AA116" s="21">
        <v>205.34863466097977</v>
      </c>
      <c r="AB116" s="21">
        <v>247.00282112108499</v>
      </c>
      <c r="AC116" s="21">
        <v>299.44575820364088</v>
      </c>
      <c r="AD116" s="21">
        <v>299.27628068287396</v>
      </c>
      <c r="AE116" s="21">
        <v>310.07308373505947</v>
      </c>
      <c r="AF116" s="21">
        <v>391.47325879052516</v>
      </c>
      <c r="AG116" s="21">
        <v>351.68270125982997</v>
      </c>
      <c r="AH116" s="21">
        <v>303.50643808364964</v>
      </c>
      <c r="AI116" s="21">
        <v>316.43886746465898</v>
      </c>
      <c r="AJ116" s="21">
        <v>360.46625441617488</v>
      </c>
      <c r="AK116" s="21">
        <v>354.38211878026391</v>
      </c>
      <c r="AL116" s="21">
        <v>377.3843581838143</v>
      </c>
      <c r="AM116" s="21">
        <v>413.76333916796881</v>
      </c>
      <c r="AN116" s="21">
        <v>390.39436159879062</v>
      </c>
      <c r="AO116" s="21">
        <v>394.99897932954235</v>
      </c>
      <c r="AP116" s="21">
        <v>367.06516906401299</v>
      </c>
      <c r="AQ116" s="21">
        <v>369.5339784757283</v>
      </c>
      <c r="AR116" s="21">
        <v>398.99129111690712</v>
      </c>
      <c r="AS116" s="21">
        <v>426.22113190236053</v>
      </c>
      <c r="AT116" s="21">
        <v>467.06060902384445</v>
      </c>
      <c r="AU116" s="21">
        <v>482.30407584046964</v>
      </c>
      <c r="AV116" s="21">
        <v>478.15440172863777</v>
      </c>
      <c r="AW116" s="21">
        <v>477.83748879150545</v>
      </c>
      <c r="AX116" s="21">
        <v>433.92895374048425</v>
      </c>
      <c r="AY116" s="21">
        <v>495.72547424014203</v>
      </c>
      <c r="AZ116" s="21">
        <v>561.07225032163899</v>
      </c>
      <c r="BA116" s="21">
        <v>614.22045336137819</v>
      </c>
      <c r="BB116" s="21">
        <v>607.96416777643617</v>
      </c>
      <c r="BC116" s="21">
        <v>558.51106065782835</v>
      </c>
      <c r="BD116" s="21">
        <v>570.28721314035408</v>
      </c>
      <c r="BE116" s="21">
        <v>702.46130930846687</v>
      </c>
      <c r="BF116" s="21">
        <v>774.78510652134059</v>
      </c>
      <c r="BG116" s="21">
        <v>839.73163073859052</v>
      </c>
      <c r="BH116" s="21">
        <v>738.99173776814121</v>
      </c>
      <c r="BI116" s="21">
        <v>766.78302883770277</v>
      </c>
      <c r="BJ116" s="21">
        <v>924.5876748047815</v>
      </c>
      <c r="BK116" s="21">
        <v>1003.3503699811812</v>
      </c>
      <c r="BL116" s="21">
        <v>1120.5035705486614</v>
      </c>
      <c r="BM116" s="21">
        <v>1063.2753888680202</v>
      </c>
      <c r="BN116" s="21">
        <v>914.75239460859893</v>
      </c>
      <c r="BO116" s="21">
        <v>939.42892184961477</v>
      </c>
      <c r="BP116" s="21">
        <v>1028.1830034188308</v>
      </c>
      <c r="BQ116" s="21">
        <v>1001.9432498615297</v>
      </c>
      <c r="BR116" s="21">
        <v>851.24898040926735</v>
      </c>
      <c r="BS116" s="21">
        <v>814.14826119892041</v>
      </c>
      <c r="BT116" s="21">
        <v>824.60505393708968</v>
      </c>
      <c r="BU116" s="21">
        <v>782.5680134581221</v>
      </c>
      <c r="BV116" s="21">
        <v>759.08233380512229</v>
      </c>
      <c r="BW116" s="21">
        <v>749.84654944003671</v>
      </c>
      <c r="BX116" s="21">
        <v>735.32636345989715</v>
      </c>
      <c r="BY116" s="21">
        <v>698.04923024453115</v>
      </c>
      <c r="BZ116" s="21">
        <v>543.55963541676579</v>
      </c>
      <c r="CA116" s="21">
        <v>652.27156250011888</v>
      </c>
      <c r="CB116" s="21">
        <v>708.71402196327188</v>
      </c>
      <c r="CC116" s="21">
        <v>730.80164866058362</v>
      </c>
      <c r="CD116" s="21">
        <v>809.56238731979192</v>
      </c>
      <c r="CE116" s="21">
        <v>861.38130078383438</v>
      </c>
      <c r="CF116" s="197">
        <v>959.56937772693232</v>
      </c>
      <c r="CG116" s="197">
        <v>1111.0413937007709</v>
      </c>
      <c r="CH116" s="197">
        <v>998.2078316701411</v>
      </c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</row>
    <row r="117" spans="1:99" x14ac:dyDescent="0.2">
      <c r="A117" s="8" t="str">
        <f t="shared" si="3"/>
        <v>EWGgL_QU_3</v>
      </c>
      <c r="B117" s="7" t="s">
        <v>3740</v>
      </c>
      <c r="C117" s="7" t="s">
        <v>654</v>
      </c>
      <c r="D117" s="7">
        <v>3</v>
      </c>
      <c r="E117" s="45">
        <v>100</v>
      </c>
      <c r="F117" s="21">
        <v>105.15849971383975</v>
      </c>
      <c r="G117" s="21">
        <v>98.259176171932637</v>
      </c>
      <c r="H117" s="21">
        <v>86.489548519271452</v>
      </c>
      <c r="I117" s="21">
        <v>93.765184365411329</v>
      </c>
      <c r="J117" s="21">
        <v>95.928228992271286</v>
      </c>
      <c r="K117" s="21">
        <v>96.239536728935647</v>
      </c>
      <c r="L117" s="21">
        <v>106.54451998861691</v>
      </c>
      <c r="M117" s="21">
        <v>107.92127851943307</v>
      </c>
      <c r="N117" s="21">
        <v>108.84577501716974</v>
      </c>
      <c r="O117" s="21">
        <v>111.05645547544442</v>
      </c>
      <c r="P117" s="21">
        <v>116.38218625975092</v>
      </c>
      <c r="Q117" s="21">
        <v>125.04751379194128</v>
      </c>
      <c r="R117" s="21">
        <v>130.04041490131897</v>
      </c>
      <c r="S117" s="21">
        <v>134.40845768828598</v>
      </c>
      <c r="T117" s="21">
        <v>142.21905158793999</v>
      </c>
      <c r="U117" s="21">
        <v>136.6887061614753</v>
      </c>
      <c r="V117" s="21">
        <v>135.56144228937595</v>
      </c>
      <c r="W117" s="21">
        <v>136.4447182896356</v>
      </c>
      <c r="X117" s="21">
        <v>155.44609759413245</v>
      </c>
      <c r="Y117" s="21">
        <v>175.69169094164039</v>
      </c>
      <c r="Z117" s="21">
        <v>198.33773028832908</v>
      </c>
      <c r="AA117" s="21">
        <v>220.92967492039105</v>
      </c>
      <c r="AB117" s="21">
        <v>226.88258348533995</v>
      </c>
      <c r="AC117" s="21">
        <v>242.94752462120658</v>
      </c>
      <c r="AD117" s="21">
        <v>247.98514275472684</v>
      </c>
      <c r="AE117" s="21">
        <v>240.94828048857337</v>
      </c>
      <c r="AF117" s="21">
        <v>273.90973152101816</v>
      </c>
      <c r="AG117" s="21">
        <v>258.89314330793707</v>
      </c>
      <c r="AH117" s="21">
        <v>257.68961148001529</v>
      </c>
      <c r="AI117" s="21">
        <v>260.29134474307074</v>
      </c>
      <c r="AJ117" s="21">
        <v>256.08521960214676</v>
      </c>
      <c r="AK117" s="21">
        <v>255.26800944046065</v>
      </c>
      <c r="AL117" s="21">
        <v>249.24349417204547</v>
      </c>
      <c r="AM117" s="21">
        <v>262.08121148882719</v>
      </c>
      <c r="AN117" s="21">
        <v>272.06712297108379</v>
      </c>
      <c r="AO117" s="21">
        <v>292.38249076041421</v>
      </c>
      <c r="AP117" s="21">
        <v>289.28122586445613</v>
      </c>
      <c r="AQ117" s="21">
        <v>291.92825451696405</v>
      </c>
      <c r="AR117" s="21">
        <v>314.72519637622634</v>
      </c>
      <c r="AS117" s="21">
        <v>333.06765163189414</v>
      </c>
      <c r="AT117" s="21">
        <v>353.85901919838034</v>
      </c>
      <c r="AU117" s="21">
        <v>354.18731734961091</v>
      </c>
      <c r="AV117" s="21">
        <v>343.11835683789695</v>
      </c>
      <c r="AW117" s="21">
        <v>341.05245382087782</v>
      </c>
      <c r="AX117" s="21">
        <v>342.10325950335783</v>
      </c>
      <c r="AY117" s="21">
        <v>374.4808757106922</v>
      </c>
      <c r="AZ117" s="21">
        <v>407.76224370895358</v>
      </c>
      <c r="BA117" s="21">
        <v>436.89111913032173</v>
      </c>
      <c r="BB117" s="21">
        <v>440.84388919331616</v>
      </c>
      <c r="BC117" s="21">
        <v>418.42398427462098</v>
      </c>
      <c r="BD117" s="21">
        <v>448.04037754513121</v>
      </c>
      <c r="BE117" s="21">
        <v>517.95381590029262</v>
      </c>
      <c r="BF117" s="21">
        <v>567.16097803701416</v>
      </c>
      <c r="BG117" s="21">
        <v>599.56489261096499</v>
      </c>
      <c r="BH117" s="21">
        <v>580.33303026657165</v>
      </c>
      <c r="BI117" s="21">
        <v>599.35180476724645</v>
      </c>
      <c r="BJ117" s="21">
        <v>655.48964823538597</v>
      </c>
      <c r="BK117" s="21">
        <v>652.03338834136605</v>
      </c>
      <c r="BL117" s="21">
        <v>706.5360639004266</v>
      </c>
      <c r="BM117" s="21">
        <v>636.83703341815465</v>
      </c>
      <c r="BN117" s="21">
        <v>576.39085726609142</v>
      </c>
      <c r="BO117" s="21">
        <v>589.9665070839751</v>
      </c>
      <c r="BP117" s="21">
        <v>621.37177716793849</v>
      </c>
      <c r="BQ117" s="21">
        <v>629.04890676879108</v>
      </c>
      <c r="BR117" s="21">
        <v>595.34715777020676</v>
      </c>
      <c r="BS117" s="21">
        <v>612.92666326947653</v>
      </c>
      <c r="BT117" s="21">
        <v>591.82254297521899</v>
      </c>
      <c r="BU117" s="21">
        <v>559.6629669966909</v>
      </c>
      <c r="BV117" s="21">
        <v>558.34821995964762</v>
      </c>
      <c r="BW117" s="21">
        <v>534.86906334957075</v>
      </c>
      <c r="BX117" s="21">
        <v>525.80473063433658</v>
      </c>
      <c r="BY117" s="21">
        <v>498.58317825148458</v>
      </c>
      <c r="BZ117" s="21">
        <v>411.12633433354188</v>
      </c>
      <c r="CA117" s="21">
        <v>493.35160120025023</v>
      </c>
      <c r="CB117" s="21">
        <v>474.27538549478624</v>
      </c>
      <c r="CC117" s="21">
        <v>516.68145754502928</v>
      </c>
      <c r="CD117" s="21">
        <v>561.36603703072615</v>
      </c>
      <c r="CE117" s="21">
        <v>597.13553630144008</v>
      </c>
      <c r="CF117" s="197">
        <v>642.99157335479765</v>
      </c>
      <c r="CG117" s="197">
        <v>714.03743631010468</v>
      </c>
      <c r="CH117" s="197">
        <v>692.12399706312681</v>
      </c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</row>
    <row r="118" spans="1:99" x14ac:dyDescent="0.2">
      <c r="A118" s="8" t="str">
        <f t="shared" si="3"/>
        <v>EWGgL_QU_4</v>
      </c>
      <c r="B118" s="7" t="s">
        <v>3740</v>
      </c>
      <c r="C118" s="7" t="s">
        <v>654</v>
      </c>
      <c r="D118" s="7">
        <v>4</v>
      </c>
      <c r="E118" s="45">
        <v>100</v>
      </c>
      <c r="F118" s="21">
        <v>104.01458959906806</v>
      </c>
      <c r="G118" s="21">
        <v>101.28560375139284</v>
      </c>
      <c r="H118" s="21">
        <v>90.906358338127873</v>
      </c>
      <c r="I118" s="21">
        <v>93.930608594974913</v>
      </c>
      <c r="J118" s="21">
        <v>94.404958832433621</v>
      </c>
      <c r="K118" s="21">
        <v>98.960988025443427</v>
      </c>
      <c r="L118" s="21">
        <v>110.34003407076307</v>
      </c>
      <c r="M118" s="21">
        <v>108.56562173245952</v>
      </c>
      <c r="N118" s="21">
        <v>110.88462951130968</v>
      </c>
      <c r="O118" s="21">
        <v>109.36128438592145</v>
      </c>
      <c r="P118" s="21">
        <v>115.71298491637252</v>
      </c>
      <c r="Q118" s="21">
        <v>115.81256345248137</v>
      </c>
      <c r="R118" s="21">
        <v>132.9920051000181</v>
      </c>
      <c r="S118" s="21">
        <v>134.77471537241414</v>
      </c>
      <c r="T118" s="21">
        <v>129.31954371253337</v>
      </c>
      <c r="U118" s="21">
        <v>134.83843557329556</v>
      </c>
      <c r="V118" s="21">
        <v>128.88627215282926</v>
      </c>
      <c r="W118" s="21">
        <v>140.64219693719588</v>
      </c>
      <c r="X118" s="21">
        <v>146.0045512720456</v>
      </c>
      <c r="Y118" s="21">
        <v>161.93173734645788</v>
      </c>
      <c r="Z118" s="21">
        <v>182.65278022724416</v>
      </c>
      <c r="AA118" s="21">
        <v>191.4386453913732</v>
      </c>
      <c r="AB118" s="21">
        <v>198.26825554123681</v>
      </c>
      <c r="AC118" s="21">
        <v>206.09876604709189</v>
      </c>
      <c r="AD118" s="21">
        <v>217.93820693820609</v>
      </c>
      <c r="AE118" s="21">
        <v>211.88001892953903</v>
      </c>
      <c r="AF118" s="21">
        <v>225.09499612952771</v>
      </c>
      <c r="AG118" s="21">
        <v>222.33447058748018</v>
      </c>
      <c r="AH118" s="21">
        <v>232.97414430760654</v>
      </c>
      <c r="AI118" s="21">
        <v>231.46785333133013</v>
      </c>
      <c r="AJ118" s="21">
        <v>233.79462589824871</v>
      </c>
      <c r="AK118" s="21">
        <v>233.813644752806</v>
      </c>
      <c r="AL118" s="21">
        <v>234.81216743837416</v>
      </c>
      <c r="AM118" s="21">
        <v>240.99511236252118</v>
      </c>
      <c r="AN118" s="21">
        <v>247.72732378249654</v>
      </c>
      <c r="AO118" s="21">
        <v>245.27740233835499</v>
      </c>
      <c r="AP118" s="21">
        <v>248.5709917992792</v>
      </c>
      <c r="AQ118" s="21">
        <v>246.26403212522598</v>
      </c>
      <c r="AR118" s="21">
        <v>258.23703619399333</v>
      </c>
      <c r="AS118" s="21">
        <v>281.64930285346657</v>
      </c>
      <c r="AT118" s="21">
        <v>290.13249619735666</v>
      </c>
      <c r="AU118" s="21">
        <v>286.98297335157503</v>
      </c>
      <c r="AV118" s="21">
        <v>275.2920144868653</v>
      </c>
      <c r="AW118" s="21">
        <v>284.93445838897225</v>
      </c>
      <c r="AX118" s="21">
        <v>288.4216928975174</v>
      </c>
      <c r="AY118" s="21">
        <v>310.96359900097832</v>
      </c>
      <c r="AZ118" s="21">
        <v>326.84536159732625</v>
      </c>
      <c r="BA118" s="21">
        <v>344.65990418634556</v>
      </c>
      <c r="BB118" s="21">
        <v>354.20849096323968</v>
      </c>
      <c r="BC118" s="21">
        <v>343.11663157002982</v>
      </c>
      <c r="BD118" s="21">
        <v>342.49316648931142</v>
      </c>
      <c r="BE118" s="21">
        <v>381.14273826836381</v>
      </c>
      <c r="BF118" s="21">
        <v>390.4207502198305</v>
      </c>
      <c r="BG118" s="21">
        <v>407.62182665867152</v>
      </c>
      <c r="BH118" s="21">
        <v>405.03934675853009</v>
      </c>
      <c r="BI118" s="21">
        <v>409.37250815696905</v>
      </c>
      <c r="BJ118" s="21">
        <v>437.59659477912305</v>
      </c>
      <c r="BK118" s="21">
        <v>434.01606217549693</v>
      </c>
      <c r="BL118" s="21">
        <v>454.66751391055044</v>
      </c>
      <c r="BM118" s="21">
        <v>431.3784289171025</v>
      </c>
      <c r="BN118" s="21">
        <v>393.30831244095361</v>
      </c>
      <c r="BO118" s="21">
        <v>404.34190521132996</v>
      </c>
      <c r="BP118" s="21">
        <v>416.85224525866136</v>
      </c>
      <c r="BQ118" s="21">
        <v>421.38889549659336</v>
      </c>
      <c r="BR118" s="21">
        <v>401.97636445376139</v>
      </c>
      <c r="BS118" s="21">
        <v>420.52503898080732</v>
      </c>
      <c r="BT118" s="21">
        <v>411.11025957910306</v>
      </c>
      <c r="BU118" s="21">
        <v>407.26066664828761</v>
      </c>
      <c r="BV118" s="21">
        <v>401.01647172486565</v>
      </c>
      <c r="BW118" s="21">
        <v>385.7016545276058</v>
      </c>
      <c r="BX118" s="21">
        <v>383.7832640638278</v>
      </c>
      <c r="BY118" s="21">
        <v>351.5323045826384</v>
      </c>
      <c r="BZ118" s="21">
        <v>305.11765476232438</v>
      </c>
      <c r="CA118" s="21">
        <v>350.87975948967397</v>
      </c>
      <c r="CB118" s="21">
        <v>349.1398636105634</v>
      </c>
      <c r="CC118" s="21">
        <v>378.90457796805441</v>
      </c>
      <c r="CD118" s="21">
        <v>391.3117567856836</v>
      </c>
      <c r="CE118" s="21">
        <v>390.71075693330215</v>
      </c>
      <c r="CF118" s="197">
        <v>425.46186376224301</v>
      </c>
      <c r="CG118" s="197">
        <v>459.36137149841187</v>
      </c>
      <c r="CH118" s="197">
        <v>442.6441481998541</v>
      </c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</row>
    <row r="119" spans="1:99" x14ac:dyDescent="0.2">
      <c r="A119" s="8" t="str">
        <f t="shared" si="3"/>
        <v>EWGgL_QU_5</v>
      </c>
      <c r="B119" s="7" t="s">
        <v>3740</v>
      </c>
      <c r="C119" s="7" t="s">
        <v>654</v>
      </c>
      <c r="D119" s="7">
        <v>5</v>
      </c>
      <c r="E119" s="45">
        <v>100</v>
      </c>
      <c r="F119" s="21">
        <v>104.52033975343087</v>
      </c>
      <c r="G119" s="21">
        <v>101.71465557798183</v>
      </c>
      <c r="H119" s="21">
        <v>93.535667803079605</v>
      </c>
      <c r="I119" s="21">
        <v>94.963082603075009</v>
      </c>
      <c r="J119" s="21">
        <v>101.401906387773</v>
      </c>
      <c r="K119" s="21">
        <v>103.29599616316871</v>
      </c>
      <c r="L119" s="21">
        <v>107.17576840897189</v>
      </c>
      <c r="M119" s="21">
        <v>110.39226960392061</v>
      </c>
      <c r="N119" s="21">
        <v>111.82838984468739</v>
      </c>
      <c r="O119" s="21">
        <v>115.12814892084558</v>
      </c>
      <c r="P119" s="21">
        <v>118.58458198072439</v>
      </c>
      <c r="Q119" s="21">
        <v>132.5388602346749</v>
      </c>
      <c r="R119" s="21">
        <v>138.45583862427046</v>
      </c>
      <c r="S119" s="21">
        <v>143.493143728749</v>
      </c>
      <c r="T119" s="21">
        <v>145.49428006000909</v>
      </c>
      <c r="U119" s="21">
        <v>148.86993742614177</v>
      </c>
      <c r="V119" s="21">
        <v>145.34913374786382</v>
      </c>
      <c r="W119" s="21">
        <v>153.52349520526522</v>
      </c>
      <c r="X119" s="21">
        <v>162.37876107971809</v>
      </c>
      <c r="Y119" s="21">
        <v>176.34414366371053</v>
      </c>
      <c r="Z119" s="21">
        <v>192.11338165674491</v>
      </c>
      <c r="AA119" s="21">
        <v>208.93331767344887</v>
      </c>
      <c r="AB119" s="21">
        <v>213.97008509193819</v>
      </c>
      <c r="AC119" s="21">
        <v>218.13965929225762</v>
      </c>
      <c r="AD119" s="21">
        <v>229.61097391245491</v>
      </c>
      <c r="AE119" s="21">
        <v>231.64573517106641</v>
      </c>
      <c r="AF119" s="21">
        <v>249.41960013980494</v>
      </c>
      <c r="AG119" s="21">
        <v>245.62972756178456</v>
      </c>
      <c r="AH119" s="21">
        <v>249.97001645798736</v>
      </c>
      <c r="AI119" s="21">
        <v>250.66436019155427</v>
      </c>
      <c r="AJ119" s="21">
        <v>257.06764904124526</v>
      </c>
      <c r="AK119" s="21">
        <v>263.91361244447648</v>
      </c>
      <c r="AL119" s="21">
        <v>270.51592360753472</v>
      </c>
      <c r="AM119" s="21">
        <v>283.76441591899584</v>
      </c>
      <c r="AN119" s="21">
        <v>282.70626087080706</v>
      </c>
      <c r="AO119" s="21">
        <v>310.41321584578128</v>
      </c>
      <c r="AP119" s="21">
        <v>298.91781005129184</v>
      </c>
      <c r="AQ119" s="21">
        <v>303.41606657981902</v>
      </c>
      <c r="AR119" s="21">
        <v>311.87596654272215</v>
      </c>
      <c r="AS119" s="21">
        <v>333.57336083639751</v>
      </c>
      <c r="AT119" s="21">
        <v>359.15477575727863</v>
      </c>
      <c r="AU119" s="21">
        <v>360.04782509321655</v>
      </c>
      <c r="AV119" s="21">
        <v>344.66067863114534</v>
      </c>
      <c r="AW119" s="21">
        <v>345.92518708604257</v>
      </c>
      <c r="AX119" s="21">
        <v>351.5262073199662</v>
      </c>
      <c r="AY119" s="21">
        <v>378.86351757812986</v>
      </c>
      <c r="AZ119" s="21">
        <v>399.18869943442257</v>
      </c>
      <c r="BA119" s="21">
        <v>415.53646121019528</v>
      </c>
      <c r="BB119" s="21">
        <v>423.13840795037726</v>
      </c>
      <c r="BC119" s="21">
        <v>417.07868640755999</v>
      </c>
      <c r="BD119" s="21">
        <v>422.77384437695991</v>
      </c>
      <c r="BE119" s="21">
        <v>454.07273238893208</v>
      </c>
      <c r="BF119" s="21">
        <v>476.66970955034805</v>
      </c>
      <c r="BG119" s="21">
        <v>503.4369709668124</v>
      </c>
      <c r="BH119" s="21">
        <v>485.93749121207645</v>
      </c>
      <c r="BI119" s="21">
        <v>508.53906173256831</v>
      </c>
      <c r="BJ119" s="21">
        <v>525.77714359138076</v>
      </c>
      <c r="BK119" s="21">
        <v>524.53238042169426</v>
      </c>
      <c r="BL119" s="21">
        <v>557.72667110787563</v>
      </c>
      <c r="BM119" s="21">
        <v>525.16489392611186</v>
      </c>
      <c r="BN119" s="21">
        <v>488.9987884061872</v>
      </c>
      <c r="BO119" s="21">
        <v>486.80262900695868</v>
      </c>
      <c r="BP119" s="21">
        <v>496.56803222480062</v>
      </c>
      <c r="BQ119" s="21">
        <v>516.5466781256689</v>
      </c>
      <c r="BR119" s="21">
        <v>487.09885568631222</v>
      </c>
      <c r="BS119" s="21">
        <v>504.75553500640444</v>
      </c>
      <c r="BT119" s="21">
        <v>491.19493074354585</v>
      </c>
      <c r="BU119" s="21">
        <v>487.91116685817866</v>
      </c>
      <c r="BV119" s="21">
        <v>482.32448779570626</v>
      </c>
      <c r="BW119" s="21">
        <v>481.76193405114748</v>
      </c>
      <c r="BX119" s="21">
        <v>477.67907870442662</v>
      </c>
      <c r="BY119" s="21">
        <v>471.00002149158195</v>
      </c>
      <c r="BZ119" s="21">
        <v>414.39987618173751</v>
      </c>
      <c r="CA119" s="21">
        <v>426.34903585955988</v>
      </c>
      <c r="CB119" s="21">
        <v>456.74378822776208</v>
      </c>
      <c r="CC119" s="21">
        <v>485.10404659732711</v>
      </c>
      <c r="CD119" s="21">
        <v>513.17429275124096</v>
      </c>
      <c r="CE119" s="21">
        <v>524.98054286634544</v>
      </c>
      <c r="CF119" s="197">
        <v>593.59824003205836</v>
      </c>
      <c r="CG119" s="197">
        <v>621.72852040041846</v>
      </c>
      <c r="CH119" s="197">
        <v>604.49867963574513</v>
      </c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</row>
    <row r="120" spans="1:99" x14ac:dyDescent="0.2">
      <c r="A120" s="8" t="str">
        <f t="shared" si="3"/>
        <v>EWGgL_QU_6</v>
      </c>
      <c r="B120" s="7" t="s">
        <v>3740</v>
      </c>
      <c r="C120" s="7" t="s">
        <v>654</v>
      </c>
      <c r="D120" s="7">
        <v>6</v>
      </c>
      <c r="E120" s="45">
        <v>100</v>
      </c>
      <c r="F120" s="21">
        <v>107.95981157164422</v>
      </c>
      <c r="G120" s="21">
        <v>104.68268276552122</v>
      </c>
      <c r="H120" s="21">
        <v>87.926288884376973</v>
      </c>
      <c r="I120" s="21">
        <v>92.88773945376964</v>
      </c>
      <c r="J120" s="21">
        <v>97.682946454944798</v>
      </c>
      <c r="K120" s="21">
        <v>99.636265795250551</v>
      </c>
      <c r="L120" s="21">
        <v>113.68000916343139</v>
      </c>
      <c r="M120" s="21">
        <v>117.0769900668801</v>
      </c>
      <c r="N120" s="21">
        <v>125.91962501055167</v>
      </c>
      <c r="O120" s="21">
        <v>121.85996484041868</v>
      </c>
      <c r="P120" s="21">
        <v>130.74541230614622</v>
      </c>
      <c r="Q120" s="21">
        <v>155.18809160947421</v>
      </c>
      <c r="R120" s="21">
        <v>162.89511824784248</v>
      </c>
      <c r="S120" s="21">
        <v>174.81451110368263</v>
      </c>
      <c r="T120" s="21">
        <v>158.09731421284835</v>
      </c>
      <c r="U120" s="21">
        <v>158.14141373189977</v>
      </c>
      <c r="V120" s="21">
        <v>148.78495825505408</v>
      </c>
      <c r="W120" s="21">
        <v>153.03477354614719</v>
      </c>
      <c r="X120" s="21">
        <v>183.07478003230796</v>
      </c>
      <c r="Y120" s="21">
        <v>227.72113808063961</v>
      </c>
      <c r="Z120" s="21">
        <v>265.3348501182623</v>
      </c>
      <c r="AA120" s="21">
        <v>299.90332023431165</v>
      </c>
      <c r="AB120" s="21">
        <v>329.71215356039824</v>
      </c>
      <c r="AC120" s="21">
        <v>349.57991510361472</v>
      </c>
      <c r="AD120" s="21">
        <v>356.84692472399786</v>
      </c>
      <c r="AE120" s="21">
        <v>381.82235864680331</v>
      </c>
      <c r="AF120" s="21">
        <v>419.30003046572659</v>
      </c>
      <c r="AG120" s="21">
        <v>362.44525756217121</v>
      </c>
      <c r="AH120" s="21">
        <v>372.33732286321049</v>
      </c>
      <c r="AI120" s="21">
        <v>338.65136431785623</v>
      </c>
      <c r="AJ120" s="21">
        <v>358.07596239768901</v>
      </c>
      <c r="AK120" s="21">
        <v>392.25795898397507</v>
      </c>
      <c r="AL120" s="21">
        <v>396.17150734628672</v>
      </c>
      <c r="AM120" s="21">
        <v>413.94633472125656</v>
      </c>
      <c r="AN120" s="21">
        <v>425.57525397865578</v>
      </c>
      <c r="AO120" s="21">
        <v>449.24843437654135</v>
      </c>
      <c r="AP120" s="21">
        <v>434.278571676892</v>
      </c>
      <c r="AQ120" s="21">
        <v>418.7495756929568</v>
      </c>
      <c r="AR120" s="21">
        <v>472.95906827258483</v>
      </c>
      <c r="AS120" s="21">
        <v>493.12908313256878</v>
      </c>
      <c r="AT120" s="21">
        <v>531.1422231832338</v>
      </c>
      <c r="AU120" s="21">
        <v>489.50309023590091</v>
      </c>
      <c r="AV120" s="21">
        <v>468.81215913302503</v>
      </c>
      <c r="AW120" s="21">
        <v>488.26881153643671</v>
      </c>
      <c r="AX120" s="21">
        <v>504.63598307196366</v>
      </c>
      <c r="AY120" s="21">
        <v>536.50335225564663</v>
      </c>
      <c r="AZ120" s="21">
        <v>589.87382148815493</v>
      </c>
      <c r="BA120" s="21">
        <v>664.0783935328559</v>
      </c>
      <c r="BB120" s="21">
        <v>667.25622890143984</v>
      </c>
      <c r="BC120" s="21">
        <v>623.26434975686902</v>
      </c>
      <c r="BD120" s="21">
        <v>648.53597741719568</v>
      </c>
      <c r="BE120" s="21">
        <v>770.19561774645865</v>
      </c>
      <c r="BF120" s="21">
        <v>818.75021615556329</v>
      </c>
      <c r="BG120" s="21">
        <v>874.20552309190759</v>
      </c>
      <c r="BH120" s="21">
        <v>861.70974466421558</v>
      </c>
      <c r="BI120" s="21">
        <v>915.7515243940386</v>
      </c>
      <c r="BJ120" s="21">
        <v>1021.7179876483419</v>
      </c>
      <c r="BK120" s="21">
        <v>1029.9637733302127</v>
      </c>
      <c r="BL120" s="21">
        <v>1116.6111516573587</v>
      </c>
      <c r="BM120" s="21">
        <v>1031.9520821537783</v>
      </c>
      <c r="BN120" s="21">
        <v>956.54963433691387</v>
      </c>
      <c r="BO120" s="21">
        <v>1001.072885734845</v>
      </c>
      <c r="BP120" s="21">
        <v>1038.2619699690383</v>
      </c>
      <c r="BQ120" s="21">
        <v>1058.1794872086289</v>
      </c>
      <c r="BR120" s="21">
        <v>984.7722857057953</v>
      </c>
      <c r="BS120" s="21">
        <v>1006.2465176131752</v>
      </c>
      <c r="BT120" s="21">
        <v>955.13729427884311</v>
      </c>
      <c r="BU120" s="21">
        <v>964.64735658916095</v>
      </c>
      <c r="BV120" s="21">
        <v>929.0039006224639</v>
      </c>
      <c r="BW120" s="21">
        <v>887.45184118289262</v>
      </c>
      <c r="BX120" s="21">
        <v>868.62861671702569</v>
      </c>
      <c r="BY120" s="21">
        <v>783.25436031335562</v>
      </c>
      <c r="BZ120" s="21">
        <v>622.84695981526966</v>
      </c>
      <c r="CA120" s="21">
        <v>747.41635177832347</v>
      </c>
      <c r="CB120" s="21">
        <v>736.69128478082882</v>
      </c>
      <c r="CC120" s="21">
        <v>832.47148133315955</v>
      </c>
      <c r="CD120" s="21">
        <v>902.42981608460559</v>
      </c>
      <c r="CE120" s="21">
        <v>943.93364887102132</v>
      </c>
      <c r="CF120" s="197">
        <v>1047.9939178840405</v>
      </c>
      <c r="CG120" s="197">
        <v>1158.7265097961165</v>
      </c>
      <c r="CH120" s="197">
        <v>1113.4614856340352</v>
      </c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</row>
    <row r="121" spans="1:99" x14ac:dyDescent="0.2">
      <c r="A121" s="8" t="str">
        <f t="shared" si="3"/>
        <v>EWGgL_QU_7</v>
      </c>
      <c r="B121" s="7" t="s">
        <v>3740</v>
      </c>
      <c r="C121" s="7" t="s">
        <v>654</v>
      </c>
      <c r="D121" s="7">
        <v>7</v>
      </c>
      <c r="E121" s="45">
        <v>100</v>
      </c>
      <c r="F121" s="21">
        <v>102.5536306805718</v>
      </c>
      <c r="G121" s="21">
        <v>98.663826879737741</v>
      </c>
      <c r="H121" s="21">
        <v>88.650743915554798</v>
      </c>
      <c r="I121" s="21">
        <v>94.067283841191554</v>
      </c>
      <c r="J121" s="21">
        <v>97.341969449806172</v>
      </c>
      <c r="K121" s="21">
        <v>99.33475164758444</v>
      </c>
      <c r="L121" s="21">
        <v>104.39371831218797</v>
      </c>
      <c r="M121" s="21">
        <v>112.20004700507418</v>
      </c>
      <c r="N121" s="21">
        <v>117.65139799753383</v>
      </c>
      <c r="O121" s="21">
        <v>118.09655171230069</v>
      </c>
      <c r="P121" s="21">
        <v>118.53825440418035</v>
      </c>
      <c r="Q121" s="21">
        <v>129.44147695760435</v>
      </c>
      <c r="R121" s="21">
        <v>132.38587505548261</v>
      </c>
      <c r="S121" s="21">
        <v>137.85272884384852</v>
      </c>
      <c r="T121" s="21">
        <v>142.50926118435609</v>
      </c>
      <c r="U121" s="21">
        <v>152.52568015609188</v>
      </c>
      <c r="V121" s="21">
        <v>155.73370394591305</v>
      </c>
      <c r="W121" s="21">
        <v>161.53395665204039</v>
      </c>
      <c r="X121" s="21">
        <v>171.48664959465728</v>
      </c>
      <c r="Y121" s="21">
        <v>188.08386763238178</v>
      </c>
      <c r="Z121" s="21">
        <v>202.84821568638148</v>
      </c>
      <c r="AA121" s="21">
        <v>230.44506810934226</v>
      </c>
      <c r="AB121" s="21">
        <v>234.77138333086299</v>
      </c>
      <c r="AC121" s="21">
        <v>261.52075047085634</v>
      </c>
      <c r="AD121" s="21">
        <v>259.55006767782817</v>
      </c>
      <c r="AE121" s="21">
        <v>274.02137386806214</v>
      </c>
      <c r="AF121" s="21">
        <v>311.79856743950751</v>
      </c>
      <c r="AG121" s="21">
        <v>304.72527118079461</v>
      </c>
      <c r="AH121" s="21">
        <v>315.39739901760271</v>
      </c>
      <c r="AI121" s="21">
        <v>312.1281683396316</v>
      </c>
      <c r="AJ121" s="21">
        <v>319.79579889081839</v>
      </c>
      <c r="AK121" s="21">
        <v>312.32287607474018</v>
      </c>
      <c r="AL121" s="21">
        <v>322.8925053654404</v>
      </c>
      <c r="AM121" s="21">
        <v>325.77524992600286</v>
      </c>
      <c r="AN121" s="21">
        <v>305.40784987968618</v>
      </c>
      <c r="AO121" s="21">
        <v>312.31936390479802</v>
      </c>
      <c r="AP121" s="21">
        <v>317.73347579584595</v>
      </c>
      <c r="AQ121" s="21">
        <v>333.3906028765831</v>
      </c>
      <c r="AR121" s="21">
        <v>366.22873793612251</v>
      </c>
      <c r="AS121" s="21">
        <v>413.31882178601671</v>
      </c>
      <c r="AT121" s="21">
        <v>414.93415747401559</v>
      </c>
      <c r="AU121" s="21">
        <v>437.13541511750395</v>
      </c>
      <c r="AV121" s="21">
        <v>423.33540984324827</v>
      </c>
      <c r="AW121" s="21">
        <v>426.37536294789157</v>
      </c>
      <c r="AX121" s="21">
        <v>449.31991389131474</v>
      </c>
      <c r="AY121" s="21">
        <v>477.53220765129572</v>
      </c>
      <c r="AZ121" s="21">
        <v>487.44035422833576</v>
      </c>
      <c r="BA121" s="21">
        <v>520.14665193901908</v>
      </c>
      <c r="BB121" s="21">
        <v>525.4982246547695</v>
      </c>
      <c r="BC121" s="21">
        <v>514.77722378334909</v>
      </c>
      <c r="BD121" s="21">
        <v>524.85788402094306</v>
      </c>
      <c r="BE121" s="21">
        <v>593.72884952553488</v>
      </c>
      <c r="BF121" s="21">
        <v>626.42634322023457</v>
      </c>
      <c r="BG121" s="21">
        <v>676.80968473336554</v>
      </c>
      <c r="BH121" s="21">
        <v>643.96473023052476</v>
      </c>
      <c r="BI121" s="21">
        <v>641.63553079335372</v>
      </c>
      <c r="BJ121" s="21">
        <v>690.45893215094577</v>
      </c>
      <c r="BK121" s="21">
        <v>688.30262738998385</v>
      </c>
      <c r="BL121" s="21">
        <v>713.08307510373368</v>
      </c>
      <c r="BM121" s="21">
        <v>644.59416552798439</v>
      </c>
      <c r="BN121" s="21">
        <v>601.75412589226437</v>
      </c>
      <c r="BO121" s="21">
        <v>632.25776129455699</v>
      </c>
      <c r="BP121" s="21">
        <v>655.4371925549076</v>
      </c>
      <c r="BQ121" s="21">
        <v>666.05545050117109</v>
      </c>
      <c r="BR121" s="21">
        <v>610.46058930750758</v>
      </c>
      <c r="BS121" s="21">
        <v>627.82274277880504</v>
      </c>
      <c r="BT121" s="21">
        <v>583.48723172303221</v>
      </c>
      <c r="BU121" s="21">
        <v>548.36546784298537</v>
      </c>
      <c r="BV121" s="21">
        <v>540.15342743772464</v>
      </c>
      <c r="BW121" s="21">
        <v>502.13927945602961</v>
      </c>
      <c r="BX121" s="21">
        <v>498.34710366986491</v>
      </c>
      <c r="BY121" s="21">
        <v>461.36503969944107</v>
      </c>
      <c r="BZ121" s="21">
        <v>369.94072959496634</v>
      </c>
      <c r="CA121" s="21">
        <v>443.92887551395955</v>
      </c>
      <c r="CB121" s="21">
        <v>439.70493604494294</v>
      </c>
      <c r="CC121" s="21">
        <v>445.72561949203032</v>
      </c>
      <c r="CD121" s="21">
        <v>478.77479317571226</v>
      </c>
      <c r="CE121" s="21">
        <v>506.74384571627513</v>
      </c>
      <c r="CF121" s="197">
        <v>556.98692678848647</v>
      </c>
      <c r="CG121" s="197">
        <v>595.49408248157329</v>
      </c>
      <c r="CH121" s="197">
        <v>566.80597111340876</v>
      </c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</row>
    <row r="122" spans="1:99" x14ac:dyDescent="0.2">
      <c r="A122" s="8" t="str">
        <f t="shared" si="3"/>
        <v>EWGgL_QU_8</v>
      </c>
      <c r="B122" s="7" t="s">
        <v>3740</v>
      </c>
      <c r="C122" s="7" t="s">
        <v>654</v>
      </c>
      <c r="D122" s="7">
        <v>8</v>
      </c>
      <c r="E122" s="45">
        <v>100</v>
      </c>
      <c r="F122" s="21">
        <v>99.035429561997134</v>
      </c>
      <c r="G122" s="21">
        <v>93.088988772054122</v>
      </c>
      <c r="H122" s="21">
        <v>77.255352125471873</v>
      </c>
      <c r="I122" s="21">
        <v>86.917003491736594</v>
      </c>
      <c r="J122" s="21">
        <v>96.740158611490173</v>
      </c>
      <c r="K122" s="21">
        <v>118.85820201182911</v>
      </c>
      <c r="L122" s="21">
        <v>118.72157305251012</v>
      </c>
      <c r="M122" s="21">
        <v>120.58635189219709</v>
      </c>
      <c r="N122" s="21">
        <v>146.3749596008212</v>
      </c>
      <c r="O122" s="21">
        <v>126.38155347523417</v>
      </c>
      <c r="P122" s="21">
        <v>124.71216088915791</v>
      </c>
      <c r="Q122" s="21">
        <v>186.10289087459691</v>
      </c>
      <c r="R122" s="21">
        <v>179.53437707563668</v>
      </c>
      <c r="S122" s="21">
        <v>159.01367916190441</v>
      </c>
      <c r="T122" s="21">
        <v>173.76930552704164</v>
      </c>
      <c r="U122" s="21">
        <v>208.59206339783131</v>
      </c>
      <c r="V122" s="21">
        <v>199.28165023461523</v>
      </c>
      <c r="W122" s="21">
        <v>204.88416754000323</v>
      </c>
      <c r="X122" s="21">
        <v>259.61722993089228</v>
      </c>
      <c r="Y122" s="21">
        <v>253.48627382910141</v>
      </c>
      <c r="Z122" s="21">
        <v>301.08507246308773</v>
      </c>
      <c r="AA122" s="21">
        <v>317.48789724406345</v>
      </c>
      <c r="AB122" s="21">
        <v>364.02826173645337</v>
      </c>
      <c r="AC122" s="21">
        <v>353.84100622351724</v>
      </c>
      <c r="AD122" s="21">
        <v>380.95136542285013</v>
      </c>
      <c r="AE122" s="21">
        <v>356.06956651917847</v>
      </c>
      <c r="AF122" s="21">
        <v>452.51278117509105</v>
      </c>
      <c r="AG122" s="21">
        <v>435.19119889460535</v>
      </c>
      <c r="AH122" s="21">
        <v>464.80655302145692</v>
      </c>
      <c r="AI122" s="21">
        <v>396.35932197935568</v>
      </c>
      <c r="AJ122" s="21">
        <v>451.16044505738449</v>
      </c>
      <c r="AK122" s="21">
        <v>457.38285817930625</v>
      </c>
      <c r="AL122" s="21">
        <v>455.91645193709746</v>
      </c>
      <c r="AM122" s="21">
        <v>460.86035833369118</v>
      </c>
      <c r="AN122" s="21">
        <v>469.53698022908566</v>
      </c>
      <c r="AO122" s="21">
        <v>468.33962664324423</v>
      </c>
      <c r="AP122" s="21">
        <v>501.584155305666</v>
      </c>
      <c r="AQ122" s="21">
        <v>494.72368435523339</v>
      </c>
      <c r="AR122" s="21">
        <v>530.22909119469239</v>
      </c>
      <c r="AS122" s="21">
        <v>583.40939488908782</v>
      </c>
      <c r="AT122" s="21">
        <v>630.08880708068227</v>
      </c>
      <c r="AU122" s="21">
        <v>649.56579993256901</v>
      </c>
      <c r="AV122" s="21">
        <v>583.65893117143946</v>
      </c>
      <c r="AW122" s="21">
        <v>624.96194433624976</v>
      </c>
      <c r="AX122" s="21">
        <v>610.08053311235551</v>
      </c>
      <c r="AY122" s="21">
        <v>699.7316354669523</v>
      </c>
      <c r="AZ122" s="21">
        <v>736.05843483209719</v>
      </c>
      <c r="BA122" s="21">
        <v>750.17352654868114</v>
      </c>
      <c r="BB122" s="21">
        <v>749.81299259444313</v>
      </c>
      <c r="BC122" s="21">
        <v>745.07279598278024</v>
      </c>
      <c r="BD122" s="21">
        <v>723.77189376461115</v>
      </c>
      <c r="BE122" s="21">
        <v>839.88045350720506</v>
      </c>
      <c r="BF122" s="21">
        <v>882.18723236917765</v>
      </c>
      <c r="BG122" s="21">
        <v>917.92734708792239</v>
      </c>
      <c r="BH122" s="21">
        <v>899.24616941247257</v>
      </c>
      <c r="BI122" s="21">
        <v>935.25089042635102</v>
      </c>
      <c r="BJ122" s="21">
        <v>977.57725236667352</v>
      </c>
      <c r="BK122" s="21">
        <v>993.1703164522371</v>
      </c>
      <c r="BL122" s="21">
        <v>1073.0363204421812</v>
      </c>
      <c r="BM122" s="21">
        <v>936.41870791097335</v>
      </c>
      <c r="BN122" s="21">
        <v>874.28778670230281</v>
      </c>
      <c r="BO122" s="21">
        <v>862.23395323320256</v>
      </c>
      <c r="BP122" s="21">
        <v>920.95900054679021</v>
      </c>
      <c r="BQ122" s="21">
        <v>972.32075972748714</v>
      </c>
      <c r="BR122" s="21">
        <v>887.51271508333684</v>
      </c>
      <c r="BS122" s="21">
        <v>908.76659052017158</v>
      </c>
      <c r="BT122" s="21">
        <v>881.76389647489725</v>
      </c>
      <c r="BU122" s="21">
        <v>829.61083833369071</v>
      </c>
      <c r="BV122" s="21">
        <v>758.23947386378188</v>
      </c>
      <c r="BW122" s="21">
        <v>755.59039369369805</v>
      </c>
      <c r="BX122" s="21">
        <v>742.37331605349254</v>
      </c>
      <c r="BY122" s="21">
        <v>691.42163075988356</v>
      </c>
      <c r="BZ122" s="21">
        <v>524.46429552346308</v>
      </c>
      <c r="CA122" s="21">
        <v>629.35715462815563</v>
      </c>
      <c r="CB122" s="21">
        <v>655.08623001418562</v>
      </c>
      <c r="CC122" s="21">
        <v>687.91777173761545</v>
      </c>
      <c r="CD122" s="21">
        <v>692.26403909123928</v>
      </c>
      <c r="CE122" s="21">
        <v>777.41484412865952</v>
      </c>
      <c r="CF122" s="197">
        <v>804.67236971053171</v>
      </c>
      <c r="CG122" s="197">
        <v>840.15784034666274</v>
      </c>
      <c r="CH122" s="197">
        <v>724.38743352180143</v>
      </c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</row>
    <row r="123" spans="1:99" x14ac:dyDescent="0.2">
      <c r="A123" s="8" t="str">
        <f t="shared" si="3"/>
        <v>EWGtL_QU_1</v>
      </c>
      <c r="B123" s="7" t="s">
        <v>3741</v>
      </c>
      <c r="C123" s="7" t="s">
        <v>654</v>
      </c>
      <c r="D123" s="7">
        <v>1</v>
      </c>
      <c r="E123" s="45">
        <v>100</v>
      </c>
      <c r="F123" s="21">
        <v>108.65871063032944</v>
      </c>
      <c r="G123" s="21">
        <v>113.59040379049661</v>
      </c>
      <c r="H123" s="21">
        <v>98.414851243584195</v>
      </c>
      <c r="I123" s="21">
        <v>103.35078461413276</v>
      </c>
      <c r="J123" s="21">
        <v>102.21361498107484</v>
      </c>
      <c r="K123" s="21">
        <v>112.76842650189197</v>
      </c>
      <c r="L123" s="21">
        <v>116.95667626251127</v>
      </c>
      <c r="M123" s="21">
        <v>121.77780598892203</v>
      </c>
      <c r="N123" s="21">
        <v>121.14813778847613</v>
      </c>
      <c r="O123" s="21">
        <v>123.2072385228528</v>
      </c>
      <c r="P123" s="21">
        <v>139.4700871680617</v>
      </c>
      <c r="Q123" s="21">
        <v>144.50244551882321</v>
      </c>
      <c r="R123" s="21">
        <v>145.264230298558</v>
      </c>
      <c r="S123" s="21">
        <v>151.00646207932439</v>
      </c>
      <c r="T123" s="21">
        <v>155.0978165982807</v>
      </c>
      <c r="U123" s="21">
        <v>150.47478205189114</v>
      </c>
      <c r="V123" s="21">
        <v>158.49341246668104</v>
      </c>
      <c r="W123" s="21">
        <v>174.58351964259114</v>
      </c>
      <c r="X123" s="21">
        <v>181.97936378134111</v>
      </c>
      <c r="Y123" s="21">
        <v>211.01222521155321</v>
      </c>
      <c r="Z123" s="21">
        <v>210.44682779844513</v>
      </c>
      <c r="AA123" s="21">
        <v>222.72201024672441</v>
      </c>
      <c r="AB123" s="21">
        <v>232.10272344107935</v>
      </c>
      <c r="AC123" s="21">
        <v>241.08711662082655</v>
      </c>
      <c r="AD123" s="21">
        <v>249.92908278361497</v>
      </c>
      <c r="AE123" s="21">
        <v>256.29195579782049</v>
      </c>
      <c r="AF123" s="21">
        <v>284.58577646228053</v>
      </c>
      <c r="AG123" s="21">
        <v>299.1024671622273</v>
      </c>
      <c r="AH123" s="21">
        <v>327.58703443108385</v>
      </c>
      <c r="AI123" s="21">
        <v>318.72686175580498</v>
      </c>
      <c r="AJ123" s="21">
        <v>332.78719223574524</v>
      </c>
      <c r="AK123" s="21">
        <v>345.94500670067811</v>
      </c>
      <c r="AL123" s="21">
        <v>358.9699840336142</v>
      </c>
      <c r="AM123" s="21">
        <v>363.25964718446164</v>
      </c>
      <c r="AN123" s="21">
        <v>388.88377770457492</v>
      </c>
      <c r="AO123" s="21">
        <v>383.23085882240935</v>
      </c>
      <c r="AP123" s="21">
        <v>402.79401097280055</v>
      </c>
      <c r="AQ123" s="21">
        <v>407.57668128625949</v>
      </c>
      <c r="AR123" s="21">
        <v>427.38270788921096</v>
      </c>
      <c r="AS123" s="21">
        <v>477.0026886638887</v>
      </c>
      <c r="AT123" s="21">
        <v>498.53187859816848</v>
      </c>
      <c r="AU123" s="21">
        <v>515.78855173762997</v>
      </c>
      <c r="AV123" s="21">
        <v>522.37672622343098</v>
      </c>
      <c r="AW123" s="21">
        <v>533.93119111695353</v>
      </c>
      <c r="AX123" s="21">
        <v>555.73141200150326</v>
      </c>
      <c r="AY123" s="21">
        <v>583.89756293604989</v>
      </c>
      <c r="AZ123" s="21">
        <v>600.44336446176544</v>
      </c>
      <c r="BA123" s="21">
        <v>605.17299297057298</v>
      </c>
      <c r="BB123" s="21">
        <v>642.53438629112964</v>
      </c>
      <c r="BC123" s="21">
        <v>660.3989963203959</v>
      </c>
      <c r="BD123" s="21">
        <v>656.1381183282806</v>
      </c>
      <c r="BE123" s="21">
        <v>737.91645793369833</v>
      </c>
      <c r="BF123" s="21">
        <v>743.34272244058377</v>
      </c>
      <c r="BG123" s="21">
        <v>743.50417181515581</v>
      </c>
      <c r="BH123" s="21">
        <v>725.66848760840526</v>
      </c>
      <c r="BI123" s="21">
        <v>754.66383899357982</v>
      </c>
      <c r="BJ123" s="21">
        <v>755.3003626717051</v>
      </c>
      <c r="BK123" s="21">
        <v>748.90136763513237</v>
      </c>
      <c r="BL123" s="21">
        <v>775.71372940530989</v>
      </c>
      <c r="BM123" s="21">
        <v>736.11576392535676</v>
      </c>
      <c r="BN123" s="21">
        <v>708.23768480608305</v>
      </c>
      <c r="BO123" s="21">
        <v>719.86898874673602</v>
      </c>
      <c r="BP123" s="21">
        <v>729.61873995353528</v>
      </c>
      <c r="BQ123" s="21">
        <v>757.26496586169515</v>
      </c>
      <c r="BR123" s="21">
        <v>727.54030991653303</v>
      </c>
      <c r="BS123" s="21">
        <v>735.18750597865198</v>
      </c>
      <c r="BT123" s="21">
        <v>706.11427848259348</v>
      </c>
      <c r="BU123" s="21">
        <v>663.20187658284112</v>
      </c>
      <c r="BV123" s="21">
        <v>676.01639577497906</v>
      </c>
      <c r="BW123" s="21">
        <v>702.51011996618649</v>
      </c>
      <c r="BX123" s="21">
        <v>712.43552608610833</v>
      </c>
      <c r="BY123" s="21">
        <v>712.12905907998709</v>
      </c>
      <c r="BZ123" s="21">
        <v>715.4821968172738</v>
      </c>
      <c r="CA123" s="21">
        <v>728.13984016805819</v>
      </c>
      <c r="CB123" s="21">
        <v>736.94174845130908</v>
      </c>
      <c r="CC123" s="21">
        <v>754.21387001698781</v>
      </c>
      <c r="CD123" s="21">
        <v>778.91959296571645</v>
      </c>
      <c r="CE123" s="21">
        <v>782.64639573117358</v>
      </c>
      <c r="CF123" s="197">
        <v>804.41848367239834</v>
      </c>
      <c r="CG123" s="197">
        <v>830.8745476766436</v>
      </c>
      <c r="CH123" s="197">
        <v>846.69356169024286</v>
      </c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</row>
    <row r="124" spans="1:99" x14ac:dyDescent="0.2">
      <c r="A124" s="8" t="str">
        <f t="shared" si="3"/>
        <v>EWGtL_QU_2</v>
      </c>
      <c r="B124" s="7" t="s">
        <v>3741</v>
      </c>
      <c r="C124" s="7" t="s">
        <v>654</v>
      </c>
      <c r="D124" s="7">
        <v>2</v>
      </c>
      <c r="E124" s="45">
        <v>100</v>
      </c>
      <c r="F124" s="21">
        <v>101.53156056859001</v>
      </c>
      <c r="G124" s="21">
        <v>98.622399345781233</v>
      </c>
      <c r="H124" s="21">
        <v>92.779443582415581</v>
      </c>
      <c r="I124" s="21">
        <v>93.781553290332695</v>
      </c>
      <c r="J124" s="21">
        <v>95.511555054082095</v>
      </c>
      <c r="K124" s="21">
        <v>95.369358616948531</v>
      </c>
      <c r="L124" s="21">
        <v>96.478750407208707</v>
      </c>
      <c r="M124" s="21">
        <v>102.41681212174736</v>
      </c>
      <c r="N124" s="21">
        <v>105.45352753364637</v>
      </c>
      <c r="O124" s="21">
        <v>106.21887104697025</v>
      </c>
      <c r="P124" s="21">
        <v>110.22623672231289</v>
      </c>
      <c r="Q124" s="21">
        <v>114.8447423662024</v>
      </c>
      <c r="R124" s="21">
        <v>124.0857890359335</v>
      </c>
      <c r="S124" s="21">
        <v>120.47744507520018</v>
      </c>
      <c r="T124" s="21">
        <v>103.43341401135785</v>
      </c>
      <c r="U124" s="21">
        <v>122.97807215280996</v>
      </c>
      <c r="V124" s="21">
        <v>131.10711847010634</v>
      </c>
      <c r="W124" s="21">
        <v>130.7068083770792</v>
      </c>
      <c r="X124" s="21">
        <v>133.14766063121095</v>
      </c>
      <c r="Y124" s="21">
        <v>150.51561064307467</v>
      </c>
      <c r="Z124" s="21">
        <v>173.51400024056122</v>
      </c>
      <c r="AA124" s="21">
        <v>160.89774381112133</v>
      </c>
      <c r="AB124" s="21">
        <v>182.81431613429839</v>
      </c>
      <c r="AC124" s="21">
        <v>212.51442896540493</v>
      </c>
      <c r="AD124" s="21">
        <v>212.4745969978548</v>
      </c>
      <c r="AE124" s="21">
        <v>218.32110988848456</v>
      </c>
      <c r="AF124" s="21">
        <v>257.70609573162864</v>
      </c>
      <c r="AG124" s="21">
        <v>247.75631239598695</v>
      </c>
      <c r="AH124" s="21">
        <v>217.96805474915186</v>
      </c>
      <c r="AI124" s="21">
        <v>224.42633363892509</v>
      </c>
      <c r="AJ124" s="21">
        <v>255.05018475569017</v>
      </c>
      <c r="AK124" s="21">
        <v>257.38663688441886</v>
      </c>
      <c r="AL124" s="21">
        <v>278.0706319929742</v>
      </c>
      <c r="AM124" s="21">
        <v>296.83251751151943</v>
      </c>
      <c r="AN124" s="21">
        <v>279.07617976888719</v>
      </c>
      <c r="AO124" s="21">
        <v>283.65512987922</v>
      </c>
      <c r="AP124" s="21">
        <v>269.06142727201376</v>
      </c>
      <c r="AQ124" s="21">
        <v>273.72548816059191</v>
      </c>
      <c r="AR124" s="21">
        <v>294.85145025338142</v>
      </c>
      <c r="AS124" s="21">
        <v>308.77720824001528</v>
      </c>
      <c r="AT124" s="21">
        <v>327.75625058157181</v>
      </c>
      <c r="AU124" s="21">
        <v>386.92297277232916</v>
      </c>
      <c r="AV124" s="21">
        <v>373.82928088254562</v>
      </c>
      <c r="AW124" s="21">
        <v>373.86144045154879</v>
      </c>
      <c r="AX124" s="21">
        <v>343.66695803390036</v>
      </c>
      <c r="AY124" s="21">
        <v>368.35262852038244</v>
      </c>
      <c r="AZ124" s="21">
        <v>386.89359346773318</v>
      </c>
      <c r="BA124" s="21">
        <v>422.25274541375734</v>
      </c>
      <c r="BB124" s="21">
        <v>422.56230297345957</v>
      </c>
      <c r="BC124" s="21">
        <v>413.07927178037789</v>
      </c>
      <c r="BD124" s="21">
        <v>433.44762037634467</v>
      </c>
      <c r="BE124" s="21">
        <v>529.33305629637152</v>
      </c>
      <c r="BF124" s="21">
        <v>570.94364444955397</v>
      </c>
      <c r="BG124" s="21">
        <v>576.14475723931594</v>
      </c>
      <c r="BH124" s="21">
        <v>553.08099335413465</v>
      </c>
      <c r="BI124" s="21">
        <v>585.78861371028563</v>
      </c>
      <c r="BJ124" s="21">
        <v>654.42422770627616</v>
      </c>
      <c r="BK124" s="21">
        <v>713.22142654200957</v>
      </c>
      <c r="BL124" s="21">
        <v>742.81476972430619</v>
      </c>
      <c r="BM124" s="21">
        <v>765.86925603496093</v>
      </c>
      <c r="BN124" s="21">
        <v>703.06616337686239</v>
      </c>
      <c r="BO124" s="21">
        <v>738.71037982376481</v>
      </c>
      <c r="BP124" s="21">
        <v>779.50438154674259</v>
      </c>
      <c r="BQ124" s="21">
        <v>777.95639197288347</v>
      </c>
      <c r="BR124" s="21">
        <v>698.7137553202283</v>
      </c>
      <c r="BS124" s="21">
        <v>671.64066288852609</v>
      </c>
      <c r="BT124" s="21">
        <v>692.1861813257475</v>
      </c>
      <c r="BU124" s="21">
        <v>627.67155168426405</v>
      </c>
      <c r="BV124" s="21">
        <v>623.40783921307775</v>
      </c>
      <c r="BW124" s="21">
        <v>659.40420471187485</v>
      </c>
      <c r="BX124" s="21">
        <v>704.71903309421111</v>
      </c>
      <c r="BY124" s="21">
        <v>708.17684883643949</v>
      </c>
      <c r="BZ124" s="21">
        <v>676.08441268846411</v>
      </c>
      <c r="CA124" s="21">
        <v>811.30129522615698</v>
      </c>
      <c r="CB124" s="21">
        <v>732.5252999528592</v>
      </c>
      <c r="CC124" s="21">
        <v>716.62839629897746</v>
      </c>
      <c r="CD124" s="21">
        <v>780.53888091850899</v>
      </c>
      <c r="CE124" s="21">
        <v>793.52006199553728</v>
      </c>
      <c r="CF124" s="197">
        <v>796.08850254316974</v>
      </c>
      <c r="CG124" s="197">
        <v>863.7125431837909</v>
      </c>
      <c r="CH124" s="197">
        <v>843.64122438716788</v>
      </c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</row>
    <row r="125" spans="1:99" x14ac:dyDescent="0.2">
      <c r="A125" s="8" t="str">
        <f t="shared" si="3"/>
        <v>EWGtL_QU_3</v>
      </c>
      <c r="B125" s="7" t="s">
        <v>3741</v>
      </c>
      <c r="C125" s="7" t="s">
        <v>654</v>
      </c>
      <c r="D125" s="7">
        <v>3</v>
      </c>
      <c r="E125" s="45">
        <v>100</v>
      </c>
      <c r="F125" s="21">
        <v>102.30532521722067</v>
      </c>
      <c r="G125" s="21">
        <v>95.714829674753005</v>
      </c>
      <c r="H125" s="21">
        <v>83.777963971774199</v>
      </c>
      <c r="I125" s="21">
        <v>88.785459543701478</v>
      </c>
      <c r="J125" s="21">
        <v>90.223617663533915</v>
      </c>
      <c r="K125" s="21">
        <v>89.022258225550075</v>
      </c>
      <c r="L125" s="21">
        <v>94.046186095152933</v>
      </c>
      <c r="M125" s="21">
        <v>95.226422490345115</v>
      </c>
      <c r="N125" s="21">
        <v>96.680107530236427</v>
      </c>
      <c r="O125" s="21">
        <v>98.365927396819089</v>
      </c>
      <c r="P125" s="21">
        <v>101.0757921898297</v>
      </c>
      <c r="Q125" s="21">
        <v>107.36942582712659</v>
      </c>
      <c r="R125" s="21">
        <v>110.08883842279936</v>
      </c>
      <c r="S125" s="21">
        <v>115.66016551253362</v>
      </c>
      <c r="T125" s="21">
        <v>122.48916618867791</v>
      </c>
      <c r="U125" s="21">
        <v>122.32829938879939</v>
      </c>
      <c r="V125" s="21">
        <v>120.81689080849</v>
      </c>
      <c r="W125" s="21">
        <v>120.11894225779498</v>
      </c>
      <c r="X125" s="21">
        <v>125.53329934161705</v>
      </c>
      <c r="Y125" s="21">
        <v>134.18824220456338</v>
      </c>
      <c r="Z125" s="21">
        <v>139.54181803091615</v>
      </c>
      <c r="AA125" s="21">
        <v>146.54324173353018</v>
      </c>
      <c r="AB125" s="21">
        <v>146.49191793875931</v>
      </c>
      <c r="AC125" s="21">
        <v>154.15815746192055</v>
      </c>
      <c r="AD125" s="21">
        <v>157.29863546675648</v>
      </c>
      <c r="AE125" s="21">
        <v>152.10032595820215</v>
      </c>
      <c r="AF125" s="21">
        <v>165.48267231644039</v>
      </c>
      <c r="AG125" s="21">
        <v>164.97704746205451</v>
      </c>
      <c r="AH125" s="21">
        <v>163.89646977013084</v>
      </c>
      <c r="AI125" s="21">
        <v>164.12142507538368</v>
      </c>
      <c r="AJ125" s="21">
        <v>162.64678955167778</v>
      </c>
      <c r="AK125" s="21">
        <v>165.45902240994451</v>
      </c>
      <c r="AL125" s="21">
        <v>164.4151392379363</v>
      </c>
      <c r="AM125" s="21">
        <v>169.87438423453005</v>
      </c>
      <c r="AN125" s="21">
        <v>174.9527845895058</v>
      </c>
      <c r="AO125" s="21">
        <v>188.64950813929497</v>
      </c>
      <c r="AP125" s="21">
        <v>188.76566151730961</v>
      </c>
      <c r="AQ125" s="21">
        <v>193.41184660988148</v>
      </c>
      <c r="AR125" s="21">
        <v>209.29976659029003</v>
      </c>
      <c r="AS125" s="21">
        <v>217.34803620638354</v>
      </c>
      <c r="AT125" s="21">
        <v>224.74219546717293</v>
      </c>
      <c r="AU125" s="21">
        <v>253.1286781572303</v>
      </c>
      <c r="AV125" s="21">
        <v>241.11833604903299</v>
      </c>
      <c r="AW125" s="21">
        <v>238.72875751461632</v>
      </c>
      <c r="AX125" s="21">
        <v>240.75928208286567</v>
      </c>
      <c r="AY125" s="21">
        <v>251.51640149492744</v>
      </c>
      <c r="AZ125" s="21">
        <v>256.65440445227142</v>
      </c>
      <c r="BA125" s="21">
        <v>274.23607586124439</v>
      </c>
      <c r="BB125" s="21">
        <v>279.19214891438554</v>
      </c>
      <c r="BC125" s="21">
        <v>279.49938427550774</v>
      </c>
      <c r="BD125" s="21">
        <v>306.28367308590094</v>
      </c>
      <c r="BE125" s="21">
        <v>350.11404261602706</v>
      </c>
      <c r="BF125" s="21">
        <v>375.59937623857354</v>
      </c>
      <c r="BG125" s="21">
        <v>374.03917871338325</v>
      </c>
      <c r="BH125" s="21">
        <v>385.56509505787886</v>
      </c>
      <c r="BI125" s="21">
        <v>403.76534022782823</v>
      </c>
      <c r="BJ125" s="21">
        <v>417.24758798521771</v>
      </c>
      <c r="BK125" s="21">
        <v>418.18542652439021</v>
      </c>
      <c r="BL125" s="21">
        <v>429.01609499346813</v>
      </c>
      <c r="BM125" s="21">
        <v>413.57357304116522</v>
      </c>
      <c r="BN125" s="21">
        <v>394.06161227580702</v>
      </c>
      <c r="BO125" s="21">
        <v>410.51198443456059</v>
      </c>
      <c r="BP125" s="21">
        <v>422.07181982475043</v>
      </c>
      <c r="BQ125" s="21">
        <v>432.77724937083121</v>
      </c>
      <c r="BR125" s="21">
        <v>420.60564388952935</v>
      </c>
      <c r="BS125" s="21">
        <v>430.31922308284487</v>
      </c>
      <c r="BT125" s="21">
        <v>422.90364238828272</v>
      </c>
      <c r="BU125" s="21">
        <v>387.84479896785263</v>
      </c>
      <c r="BV125" s="21">
        <v>393.84315666648553</v>
      </c>
      <c r="BW125" s="21">
        <v>398.95503180414067</v>
      </c>
      <c r="BX125" s="21">
        <v>419.29377705138427</v>
      </c>
      <c r="BY125" s="21">
        <v>420.80949825296648</v>
      </c>
      <c r="BZ125" s="21">
        <v>409.38743978219759</v>
      </c>
      <c r="CA125" s="21">
        <v>445.04754448831676</v>
      </c>
      <c r="CB125" s="21">
        <v>413.86809469995012</v>
      </c>
      <c r="CC125" s="21">
        <v>428.57066360027699</v>
      </c>
      <c r="CD125" s="21">
        <v>459.33951388514743</v>
      </c>
      <c r="CE125" s="21">
        <v>473.19967898740458</v>
      </c>
      <c r="CF125" s="197">
        <v>468.98751582228829</v>
      </c>
      <c r="CG125" s="197">
        <v>496.57844361643464</v>
      </c>
      <c r="CH125" s="197">
        <v>507.67407151238348</v>
      </c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</row>
    <row r="126" spans="1:99" x14ac:dyDescent="0.2">
      <c r="A126" s="8" t="str">
        <f t="shared" si="3"/>
        <v>EWGtL_QU_4</v>
      </c>
      <c r="B126" s="7" t="s">
        <v>3741</v>
      </c>
      <c r="C126" s="7" t="s">
        <v>654</v>
      </c>
      <c r="D126" s="7">
        <v>4</v>
      </c>
      <c r="E126" s="45">
        <v>100</v>
      </c>
      <c r="F126" s="21">
        <v>101.45326480267789</v>
      </c>
      <c r="G126" s="21">
        <v>98.915200929397244</v>
      </c>
      <c r="H126" s="21">
        <v>90.09033510385423</v>
      </c>
      <c r="I126" s="21">
        <v>92.08172403811561</v>
      </c>
      <c r="J126" s="21">
        <v>91.806521255304801</v>
      </c>
      <c r="K126" s="21">
        <v>94.627844506311547</v>
      </c>
      <c r="L126" s="21">
        <v>100.81694515497574</v>
      </c>
      <c r="M126" s="21">
        <v>100.07083247254613</v>
      </c>
      <c r="N126" s="21">
        <v>101.94464985080212</v>
      </c>
      <c r="O126" s="21">
        <v>100.6315330375474</v>
      </c>
      <c r="P126" s="21">
        <v>104.17981281577853</v>
      </c>
      <c r="Q126" s="21">
        <v>103.79619412521954</v>
      </c>
      <c r="R126" s="21">
        <v>115.41787305485971</v>
      </c>
      <c r="S126" s="21">
        <v>119.07978922773266</v>
      </c>
      <c r="T126" s="21">
        <v>115.99739793712007</v>
      </c>
      <c r="U126" s="21">
        <v>123.45622380509865</v>
      </c>
      <c r="V126" s="21">
        <v>118.67300893032989</v>
      </c>
      <c r="W126" s="21">
        <v>125.86722995788571</v>
      </c>
      <c r="X126" s="21">
        <v>123.90162216102412</v>
      </c>
      <c r="Y126" s="21">
        <v>131.54230789586134</v>
      </c>
      <c r="Z126" s="21">
        <v>139.54814895478916</v>
      </c>
      <c r="AA126" s="21">
        <v>140.15177022130146</v>
      </c>
      <c r="AB126" s="21">
        <v>142.18412470419094</v>
      </c>
      <c r="AC126" s="21">
        <v>146.18893495830056</v>
      </c>
      <c r="AD126" s="21">
        <v>154.83734043168417</v>
      </c>
      <c r="AE126" s="21">
        <v>150.19374468834545</v>
      </c>
      <c r="AF126" s="21">
        <v>152.70718280692336</v>
      </c>
      <c r="AG126" s="21">
        <v>158.13225798092009</v>
      </c>
      <c r="AH126" s="21">
        <v>165.62065110333998</v>
      </c>
      <c r="AI126" s="21">
        <v>164.41205686946552</v>
      </c>
      <c r="AJ126" s="21">
        <v>166.52612634317944</v>
      </c>
      <c r="AK126" s="21">
        <v>168.54082634435076</v>
      </c>
      <c r="AL126" s="21">
        <v>170.87787180957446</v>
      </c>
      <c r="AM126" s="21">
        <v>172.97031537059954</v>
      </c>
      <c r="AN126" s="21">
        <v>176.90841923463213</v>
      </c>
      <c r="AO126" s="21">
        <v>175.91045026092891</v>
      </c>
      <c r="AP126" s="21">
        <v>179.92816943188637</v>
      </c>
      <c r="AQ126" s="21">
        <v>180.46149827973179</v>
      </c>
      <c r="AR126" s="21">
        <v>189.55979498438515</v>
      </c>
      <c r="AS126" s="21">
        <v>204.35433325900237</v>
      </c>
      <c r="AT126" s="21">
        <v>206.46378341192059</v>
      </c>
      <c r="AU126" s="21">
        <v>223.07107755099409</v>
      </c>
      <c r="AV126" s="21">
        <v>211.3632002582587</v>
      </c>
      <c r="AW126" s="21">
        <v>218.05489010889795</v>
      </c>
      <c r="AX126" s="21">
        <v>221.18860837239302</v>
      </c>
      <c r="AY126" s="21">
        <v>229.62577400809957</v>
      </c>
      <c r="AZ126" s="21">
        <v>230.7559348495578</v>
      </c>
      <c r="BA126" s="21">
        <v>242.48608056447222</v>
      </c>
      <c r="BB126" s="21">
        <v>250.92936716922577</v>
      </c>
      <c r="BC126" s="21">
        <v>251.74939880746322</v>
      </c>
      <c r="BD126" s="21">
        <v>257.25978860129118</v>
      </c>
      <c r="BE126" s="21">
        <v>284.67803018482732</v>
      </c>
      <c r="BF126" s="21">
        <v>288.29593128628591</v>
      </c>
      <c r="BG126" s="21">
        <v>287.21474331408643</v>
      </c>
      <c r="BH126" s="21">
        <v>300.83825474475481</v>
      </c>
      <c r="BI126" s="21">
        <v>308.97763090517481</v>
      </c>
      <c r="BJ126" s="21">
        <v>315.88113967615749</v>
      </c>
      <c r="BK126" s="21">
        <v>314.72037522235041</v>
      </c>
      <c r="BL126" s="21">
        <v>314.54981358246482</v>
      </c>
      <c r="BM126" s="21">
        <v>316.60918089055889</v>
      </c>
      <c r="BN126" s="21">
        <v>302.38246820689415</v>
      </c>
      <c r="BO126" s="21">
        <v>314.01855107328259</v>
      </c>
      <c r="BP126" s="21">
        <v>317.48727436420501</v>
      </c>
      <c r="BQ126" s="21">
        <v>325.90957789987345</v>
      </c>
      <c r="BR126" s="21">
        <v>317.90995028674263</v>
      </c>
      <c r="BS126" s="21">
        <v>329.53587415962232</v>
      </c>
      <c r="BT126" s="21">
        <v>325.96933011281681</v>
      </c>
      <c r="BU126" s="21">
        <v>313.07672637658823</v>
      </c>
      <c r="BV126" s="21">
        <v>314.43958595595615</v>
      </c>
      <c r="BW126" s="21">
        <v>316.47196458398963</v>
      </c>
      <c r="BX126" s="21">
        <v>332.70546022169975</v>
      </c>
      <c r="BY126" s="21">
        <v>321.55386797894101</v>
      </c>
      <c r="BZ126" s="21">
        <v>318.26457914472559</v>
      </c>
      <c r="CA126" s="21">
        <v>334.1016335387277</v>
      </c>
      <c r="CB126" s="21">
        <v>327.32286658428762</v>
      </c>
      <c r="CC126" s="21">
        <v>340.84400721676752</v>
      </c>
      <c r="CD126" s="21">
        <v>350.92829155697001</v>
      </c>
      <c r="CE126" s="21">
        <v>343.39845110804134</v>
      </c>
      <c r="CF126" s="197">
        <v>346.69557151201707</v>
      </c>
      <c r="CG126" s="197">
        <v>358.66204755738835</v>
      </c>
      <c r="CH126" s="197">
        <v>363.93444621629629</v>
      </c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</row>
    <row r="127" spans="1:99" x14ac:dyDescent="0.2">
      <c r="A127" s="8" t="str">
        <f t="shared" si="3"/>
        <v>EWGtL_QU_5</v>
      </c>
      <c r="B127" s="7" t="s">
        <v>3741</v>
      </c>
      <c r="C127" s="7" t="s">
        <v>654</v>
      </c>
      <c r="D127" s="7">
        <v>5</v>
      </c>
      <c r="E127" s="45">
        <v>100</v>
      </c>
      <c r="F127" s="21">
        <v>102.65995458665512</v>
      </c>
      <c r="G127" s="21">
        <v>99.891539580429807</v>
      </c>
      <c r="H127" s="21">
        <v>92.309403482690342</v>
      </c>
      <c r="I127" s="21">
        <v>93.389469568896715</v>
      </c>
      <c r="J127" s="21">
        <v>97.601706718759672</v>
      </c>
      <c r="K127" s="21">
        <v>98.175980336345873</v>
      </c>
      <c r="L127" s="21">
        <v>99.449885687781205</v>
      </c>
      <c r="M127" s="21">
        <v>102.2084917628938</v>
      </c>
      <c r="N127" s="21">
        <v>102.78601961730823</v>
      </c>
      <c r="O127" s="21">
        <v>105.01184727051167</v>
      </c>
      <c r="P127" s="21">
        <v>107.88504519609867</v>
      </c>
      <c r="Q127" s="21">
        <v>117.39177201726983</v>
      </c>
      <c r="R127" s="21">
        <v>121.34912103140121</v>
      </c>
      <c r="S127" s="21">
        <v>127.26506650083888</v>
      </c>
      <c r="T127" s="21">
        <v>129.77819581234209</v>
      </c>
      <c r="U127" s="21">
        <v>135.09756106766463</v>
      </c>
      <c r="V127" s="21">
        <v>132.08505062984574</v>
      </c>
      <c r="W127" s="21">
        <v>135.18502998774807</v>
      </c>
      <c r="X127" s="21">
        <v>136.67577366059658</v>
      </c>
      <c r="Y127" s="21">
        <v>144.3701328480708</v>
      </c>
      <c r="Z127" s="21">
        <v>149.40324926737352</v>
      </c>
      <c r="AA127" s="21">
        <v>156.79520698389479</v>
      </c>
      <c r="AB127" s="21">
        <v>157.74256325190643</v>
      </c>
      <c r="AC127" s="21">
        <v>159.90534191083609</v>
      </c>
      <c r="AD127" s="21">
        <v>167.76692023366499</v>
      </c>
      <c r="AE127" s="21">
        <v>168.89117341625274</v>
      </c>
      <c r="AF127" s="21">
        <v>177.68542404742354</v>
      </c>
      <c r="AG127" s="21">
        <v>179.15915045405498</v>
      </c>
      <c r="AH127" s="21">
        <v>182.0144831316843</v>
      </c>
      <c r="AI127" s="21">
        <v>180.57218505548099</v>
      </c>
      <c r="AJ127" s="21">
        <v>185.19750631247135</v>
      </c>
      <c r="AK127" s="21">
        <v>192.62539888169277</v>
      </c>
      <c r="AL127" s="21">
        <v>197.69240524860717</v>
      </c>
      <c r="AM127" s="21">
        <v>204.98611051556676</v>
      </c>
      <c r="AN127" s="21">
        <v>203.22257159021672</v>
      </c>
      <c r="AO127" s="21">
        <v>223.00616026896779</v>
      </c>
      <c r="AP127" s="21">
        <v>216.81386030417914</v>
      </c>
      <c r="AQ127" s="21">
        <v>221.34820194011854</v>
      </c>
      <c r="AR127" s="21">
        <v>229.48406250859074</v>
      </c>
      <c r="AS127" s="21">
        <v>245.84590305404851</v>
      </c>
      <c r="AT127" s="21">
        <v>260.15709736595824</v>
      </c>
      <c r="AU127" s="21">
        <v>281.12879705713283</v>
      </c>
      <c r="AV127" s="21">
        <v>265.46049373818101</v>
      </c>
      <c r="AW127" s="21">
        <v>266.55672301806061</v>
      </c>
      <c r="AX127" s="21">
        <v>270.17246306513812</v>
      </c>
      <c r="AY127" s="21">
        <v>284.82040717698499</v>
      </c>
      <c r="AZ127" s="21">
        <v>288.95592594771153</v>
      </c>
      <c r="BA127" s="21">
        <v>299.61100037821728</v>
      </c>
      <c r="BB127" s="21">
        <v>306.90797432809887</v>
      </c>
      <c r="BC127" s="21">
        <v>312.74640270985736</v>
      </c>
      <c r="BD127" s="21">
        <v>325.59955168542047</v>
      </c>
      <c r="BE127" s="21">
        <v>349.26011620822169</v>
      </c>
      <c r="BF127" s="21">
        <v>362.58937402693658</v>
      </c>
      <c r="BG127" s="21">
        <v>367.89563213958172</v>
      </c>
      <c r="BH127" s="21">
        <v>371.35249590991128</v>
      </c>
      <c r="BI127" s="21">
        <v>392.11375031936205</v>
      </c>
      <c r="BJ127" s="21">
        <v>391.23721427478165</v>
      </c>
      <c r="BK127" s="21">
        <v>393.66629450103932</v>
      </c>
      <c r="BL127" s="21">
        <v>403.3261091500562</v>
      </c>
      <c r="BM127" s="21">
        <v>398.28010379928548</v>
      </c>
      <c r="BN127" s="21">
        <v>385.92094936216159</v>
      </c>
      <c r="BO127" s="21">
        <v>389.24923767803926</v>
      </c>
      <c r="BP127" s="21">
        <v>391.06957611528202</v>
      </c>
      <c r="BQ127" s="21">
        <v>410.27435590158888</v>
      </c>
      <c r="BR127" s="21">
        <v>392.24895071771687</v>
      </c>
      <c r="BS127" s="21">
        <v>403.64659707046854</v>
      </c>
      <c r="BT127" s="21">
        <v>398.06551195538123</v>
      </c>
      <c r="BU127" s="21">
        <v>383.76741106443814</v>
      </c>
      <c r="BV127" s="21">
        <v>385.21612941887003</v>
      </c>
      <c r="BW127" s="21">
        <v>397.46966832672126</v>
      </c>
      <c r="BX127" s="21">
        <v>413.38821861714246</v>
      </c>
      <c r="BY127" s="21">
        <v>422.82719538796971</v>
      </c>
      <c r="BZ127" s="21">
        <v>412.3061447148811</v>
      </c>
      <c r="CA127" s="21">
        <v>415.86985493298545</v>
      </c>
      <c r="CB127" s="21">
        <v>419.90109276252889</v>
      </c>
      <c r="CC127" s="21">
        <v>434.45791310514721</v>
      </c>
      <c r="CD127" s="21">
        <v>456.66009755721689</v>
      </c>
      <c r="CE127" s="21">
        <v>458.65109712709062</v>
      </c>
      <c r="CF127" s="197">
        <v>486.63175991118209</v>
      </c>
      <c r="CG127" s="197">
        <v>493.25185342798204</v>
      </c>
      <c r="CH127" s="197">
        <v>501.3844318354902</v>
      </c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</row>
    <row r="128" spans="1:99" x14ac:dyDescent="0.2">
      <c r="A128" s="8" t="str">
        <f t="shared" si="3"/>
        <v>EWGtL_QU_6</v>
      </c>
      <c r="B128" s="7" t="s">
        <v>3741</v>
      </c>
      <c r="C128" s="7" t="s">
        <v>654</v>
      </c>
      <c r="D128" s="7">
        <v>6</v>
      </c>
      <c r="E128" s="45">
        <v>100</v>
      </c>
      <c r="F128" s="21">
        <v>104.46517410757674</v>
      </c>
      <c r="G128" s="21">
        <v>101.91075118327433</v>
      </c>
      <c r="H128" s="21">
        <v>86.346422854473275</v>
      </c>
      <c r="I128" s="21">
        <v>90.789609128127353</v>
      </c>
      <c r="J128" s="21">
        <v>93.206790978183363</v>
      </c>
      <c r="K128" s="21">
        <v>92.96956540601748</v>
      </c>
      <c r="L128" s="21">
        <v>99.649935661398118</v>
      </c>
      <c r="M128" s="21">
        <v>101.39399101466149</v>
      </c>
      <c r="N128" s="21">
        <v>107.88998985897555</v>
      </c>
      <c r="O128" s="21">
        <v>104.6556860724385</v>
      </c>
      <c r="P128" s="21">
        <v>109.74274408368971</v>
      </c>
      <c r="Q128" s="21">
        <v>127.38544976480073</v>
      </c>
      <c r="R128" s="21">
        <v>130.83051254512804</v>
      </c>
      <c r="S128" s="21">
        <v>141.56211644530586</v>
      </c>
      <c r="T128" s="21">
        <v>133.87494956643104</v>
      </c>
      <c r="U128" s="21">
        <v>139.82072488668845</v>
      </c>
      <c r="V128" s="21">
        <v>132.76716361796213</v>
      </c>
      <c r="W128" s="21">
        <v>132.34847975671263</v>
      </c>
      <c r="X128" s="21">
        <v>139.61792684199941</v>
      </c>
      <c r="Y128" s="21">
        <v>156.65085933489985</v>
      </c>
      <c r="Z128" s="21">
        <v>162.24443231275615</v>
      </c>
      <c r="AA128" s="21">
        <v>170.07886289872874</v>
      </c>
      <c r="AB128" s="21">
        <v>179.87044332899745</v>
      </c>
      <c r="AC128" s="21">
        <v>187.93040757385765</v>
      </c>
      <c r="AD128" s="21">
        <v>190.21244047969154</v>
      </c>
      <c r="AE128" s="21">
        <v>201.93980448653969</v>
      </c>
      <c r="AF128" s="21">
        <v>211.03489945648559</v>
      </c>
      <c r="AG128" s="21">
        <v>194.64253369986076</v>
      </c>
      <c r="AH128" s="21">
        <v>198.89017800445114</v>
      </c>
      <c r="AI128" s="21">
        <v>179.60565186676314</v>
      </c>
      <c r="AJ128" s="21">
        <v>191.11780197447038</v>
      </c>
      <c r="AK128" s="21">
        <v>210.79770525770738</v>
      </c>
      <c r="AL128" s="21">
        <v>216.1423214501481</v>
      </c>
      <c r="AM128" s="21">
        <v>221.30670238778558</v>
      </c>
      <c r="AN128" s="21">
        <v>226.40590226390759</v>
      </c>
      <c r="AO128" s="21">
        <v>238.51622617811498</v>
      </c>
      <c r="AP128" s="21">
        <v>235.03542674416096</v>
      </c>
      <c r="AQ128" s="21">
        <v>232.10967382016071</v>
      </c>
      <c r="AR128" s="21">
        <v>260.73521404941107</v>
      </c>
      <c r="AS128" s="21">
        <v>269.7845578229842</v>
      </c>
      <c r="AT128" s="21">
        <v>281.11938222008229</v>
      </c>
      <c r="AU128" s="21">
        <v>297.81493159398178</v>
      </c>
      <c r="AV128" s="21">
        <v>280.87218363626619</v>
      </c>
      <c r="AW128" s="21">
        <v>289.46123373759514</v>
      </c>
      <c r="AX128" s="21">
        <v>300.05732111225967</v>
      </c>
      <c r="AY128" s="21">
        <v>302.93073611611499</v>
      </c>
      <c r="AZ128" s="21">
        <v>307.65912980985678</v>
      </c>
      <c r="BA128" s="21">
        <v>343.96220451083929</v>
      </c>
      <c r="BB128" s="21">
        <v>351.11640221550363</v>
      </c>
      <c r="BC128" s="21">
        <v>348.2761906881201</v>
      </c>
      <c r="BD128" s="21">
        <v>371.49051289742084</v>
      </c>
      <c r="BE128" s="21">
        <v>435.79760499970712</v>
      </c>
      <c r="BF128" s="21">
        <v>452.45956482346168</v>
      </c>
      <c r="BG128" s="21">
        <v>453.88910321278451</v>
      </c>
      <c r="BH128" s="21">
        <v>477.15214453594007</v>
      </c>
      <c r="BI128" s="21">
        <v>510.56327729624041</v>
      </c>
      <c r="BJ128" s="21">
        <v>540.63932522205505</v>
      </c>
      <c r="BK128" s="21">
        <v>551.38842875736214</v>
      </c>
      <c r="BL128" s="21">
        <v>566.83156698614766</v>
      </c>
      <c r="BM128" s="21">
        <v>563.01842315445015</v>
      </c>
      <c r="BN128" s="21">
        <v>550.94979707230016</v>
      </c>
      <c r="BO128" s="21">
        <v>582.90226042241841</v>
      </c>
      <c r="BP128" s="21">
        <v>589.36807746785325</v>
      </c>
      <c r="BQ128" s="21">
        <v>607.58636739389499</v>
      </c>
      <c r="BR128" s="21">
        <v>578.49232796665569</v>
      </c>
      <c r="BS128" s="21">
        <v>584.32371899314921</v>
      </c>
      <c r="BT128" s="21">
        <v>565.66152410722702</v>
      </c>
      <c r="BU128" s="21">
        <v>547.14077718379053</v>
      </c>
      <c r="BV128" s="21">
        <v>538.82145599312105</v>
      </c>
      <c r="BW128" s="21">
        <v>545.58797162042924</v>
      </c>
      <c r="BX128" s="21">
        <v>571.50085786975126</v>
      </c>
      <c r="BY128" s="21">
        <v>551.84179877629595</v>
      </c>
      <c r="BZ128" s="21">
        <v>526.20933581851477</v>
      </c>
      <c r="CA128" s="21">
        <v>578.35217898995791</v>
      </c>
      <c r="CB128" s="21">
        <v>538.10361390393814</v>
      </c>
      <c r="CC128" s="21">
        <v>573.3115979483722</v>
      </c>
      <c r="CD128" s="21">
        <v>613.21579354553296</v>
      </c>
      <c r="CE128" s="21">
        <v>623.51253291574676</v>
      </c>
      <c r="CF128" s="197">
        <v>630.80095487738311</v>
      </c>
      <c r="CG128" s="197">
        <v>664.64016307558825</v>
      </c>
      <c r="CH128" s="197">
        <v>678.66131927270374</v>
      </c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</row>
    <row r="129" spans="1:99" x14ac:dyDescent="0.2">
      <c r="A129" s="8" t="str">
        <f t="shared" si="3"/>
        <v>EWGtL_QU_7</v>
      </c>
      <c r="B129" s="7" t="s">
        <v>3741</v>
      </c>
      <c r="C129" s="7" t="s">
        <v>654</v>
      </c>
      <c r="D129" s="7">
        <v>7</v>
      </c>
      <c r="E129" s="45">
        <v>100</v>
      </c>
      <c r="F129" s="21">
        <v>100.54654154074731</v>
      </c>
      <c r="G129" s="21">
        <v>96.831697069142095</v>
      </c>
      <c r="H129" s="21">
        <v>87.577635570928493</v>
      </c>
      <c r="I129" s="21">
        <v>92.209280655119869</v>
      </c>
      <c r="J129" s="21">
        <v>94.457040516481129</v>
      </c>
      <c r="K129" s="21">
        <v>95.421300498778876</v>
      </c>
      <c r="L129" s="21">
        <v>97.879782359509846</v>
      </c>
      <c r="M129" s="21">
        <v>103.35676288785038</v>
      </c>
      <c r="N129" s="21">
        <v>107.72392407745298</v>
      </c>
      <c r="O129" s="21">
        <v>107.67080030242259</v>
      </c>
      <c r="P129" s="21">
        <v>107.11347569387763</v>
      </c>
      <c r="Q129" s="21">
        <v>115.2251304231626</v>
      </c>
      <c r="R129" s="21">
        <v>116.77791444013759</v>
      </c>
      <c r="S129" s="21">
        <v>122.98703623285287</v>
      </c>
      <c r="T129" s="21">
        <v>128.28116963822899</v>
      </c>
      <c r="U129" s="21">
        <v>137.57968365223198</v>
      </c>
      <c r="V129" s="21">
        <v>139.52176137682451</v>
      </c>
      <c r="W129" s="21">
        <v>143.23246982700871</v>
      </c>
      <c r="X129" s="21">
        <v>144.43803259556492</v>
      </c>
      <c r="Y129" s="21">
        <v>151.58089475441591</v>
      </c>
      <c r="Z129" s="21">
        <v>155.8333701458304</v>
      </c>
      <c r="AA129" s="21">
        <v>169.02835372614004</v>
      </c>
      <c r="AB129" s="21">
        <v>168.93157392550708</v>
      </c>
      <c r="AC129" s="21">
        <v>185.23732957707711</v>
      </c>
      <c r="AD129" s="21">
        <v>184.10930257764207</v>
      </c>
      <c r="AE129" s="21">
        <v>192.93430873671008</v>
      </c>
      <c r="AF129" s="21">
        <v>217.10828226780006</v>
      </c>
      <c r="AG129" s="21">
        <v>217.21079284869288</v>
      </c>
      <c r="AH129" s="21">
        <v>223.32757749242975</v>
      </c>
      <c r="AI129" s="21">
        <v>218.89759128800952</v>
      </c>
      <c r="AJ129" s="21">
        <v>224.48105366781292</v>
      </c>
      <c r="AK129" s="21">
        <v>223.4407923705603</v>
      </c>
      <c r="AL129" s="21">
        <v>233.18850545851134</v>
      </c>
      <c r="AM129" s="21">
        <v>233.02644989705615</v>
      </c>
      <c r="AN129" s="21">
        <v>218.95496839324093</v>
      </c>
      <c r="AO129" s="21">
        <v>224.65624078987469</v>
      </c>
      <c r="AP129" s="21">
        <v>230.51627809290056</v>
      </c>
      <c r="AQ129" s="21">
        <v>243.34732970112643</v>
      </c>
      <c r="AR129" s="21">
        <v>268.74484251829301</v>
      </c>
      <c r="AS129" s="21">
        <v>301.11159322529215</v>
      </c>
      <c r="AT129" s="21">
        <v>296.39800969662321</v>
      </c>
      <c r="AU129" s="21">
        <v>341.75818445570786</v>
      </c>
      <c r="AV129" s="21">
        <v>325.77754948317516</v>
      </c>
      <c r="AW129" s="21">
        <v>326.93728956568748</v>
      </c>
      <c r="AX129" s="21">
        <v>342.7763158765917</v>
      </c>
      <c r="AY129" s="21">
        <v>353.59004788755772</v>
      </c>
      <c r="AZ129" s="21">
        <v>346.62363357861136</v>
      </c>
      <c r="BA129" s="21">
        <v>370.42107992868176</v>
      </c>
      <c r="BB129" s="21">
        <v>378.05232037376959</v>
      </c>
      <c r="BC129" s="21">
        <v>384.72837193583752</v>
      </c>
      <c r="BD129" s="21">
        <v>402.14858279294629</v>
      </c>
      <c r="BE129" s="21">
        <v>453.28669390819857</v>
      </c>
      <c r="BF129" s="21">
        <v>473.82127258541169</v>
      </c>
      <c r="BG129" s="21">
        <v>486.76466091517358</v>
      </c>
      <c r="BH129" s="21">
        <v>488.59578848449166</v>
      </c>
      <c r="BI129" s="21">
        <v>496.23569198134601</v>
      </c>
      <c r="BJ129" s="21">
        <v>510.36531164487479</v>
      </c>
      <c r="BK129" s="21">
        <v>514.6175608707822</v>
      </c>
      <c r="BL129" s="21">
        <v>508.99156303256012</v>
      </c>
      <c r="BM129" s="21">
        <v>489.57814739489942</v>
      </c>
      <c r="BN129" s="21">
        <v>476.08395315109766</v>
      </c>
      <c r="BO129" s="21">
        <v>507.19353152795287</v>
      </c>
      <c r="BP129" s="21">
        <v>514.80897239424974</v>
      </c>
      <c r="BQ129" s="21">
        <v>530.44846506689498</v>
      </c>
      <c r="BR129" s="21">
        <v>498.51711589439702</v>
      </c>
      <c r="BS129" s="21">
        <v>511.27191076338516</v>
      </c>
      <c r="BT129" s="21">
        <v>485.68129019391154</v>
      </c>
      <c r="BU129" s="21">
        <v>443.18727022525007</v>
      </c>
      <c r="BV129" s="21">
        <v>443.44255538582587</v>
      </c>
      <c r="BW129" s="21">
        <v>433.58114121130586</v>
      </c>
      <c r="BX129" s="21">
        <v>456.55933075828881</v>
      </c>
      <c r="BY129" s="21">
        <v>445.43348668698712</v>
      </c>
      <c r="BZ129" s="21">
        <v>416.26724035039223</v>
      </c>
      <c r="CA129" s="21">
        <v>454.50397681671484</v>
      </c>
      <c r="CB129" s="21">
        <v>440.4357215330644</v>
      </c>
      <c r="CC129" s="21">
        <v>434.12032444190476</v>
      </c>
      <c r="CD129" s="21">
        <v>462.33702277568369</v>
      </c>
      <c r="CE129" s="21">
        <v>472.0008411271383</v>
      </c>
      <c r="CF129" s="197">
        <v>477.50618719787229</v>
      </c>
      <c r="CG129" s="197">
        <v>490.94260060112003</v>
      </c>
      <c r="CH129" s="197">
        <v>493.06482238659646</v>
      </c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</row>
    <row r="130" spans="1:99" x14ac:dyDescent="0.2">
      <c r="A130" s="8" t="str">
        <f t="shared" si="3"/>
        <v>EWGtL_QU_8</v>
      </c>
      <c r="B130" s="7" t="s">
        <v>3741</v>
      </c>
      <c r="C130" s="7" t="s">
        <v>654</v>
      </c>
      <c r="D130" s="7">
        <v>8</v>
      </c>
      <c r="E130" s="45">
        <v>100</v>
      </c>
      <c r="F130" s="21">
        <v>97.326768805288509</v>
      </c>
      <c r="G130" s="21">
        <v>92.720589732845909</v>
      </c>
      <c r="H130" s="21">
        <v>79.712453236646112</v>
      </c>
      <c r="I130" s="21">
        <v>87.057937317687959</v>
      </c>
      <c r="J130" s="21">
        <v>93.428117999724719</v>
      </c>
      <c r="K130" s="21">
        <v>106.90482021757552</v>
      </c>
      <c r="L130" s="21">
        <v>104.63581641973667</v>
      </c>
      <c r="M130" s="21">
        <v>106.43564486485513</v>
      </c>
      <c r="N130" s="21">
        <v>123.25500038398911</v>
      </c>
      <c r="O130" s="21">
        <v>110.60880104474944</v>
      </c>
      <c r="P130" s="21">
        <v>108.28053192218741</v>
      </c>
      <c r="Q130" s="21">
        <v>146.08523657329488</v>
      </c>
      <c r="R130" s="21">
        <v>141.87692329047553</v>
      </c>
      <c r="S130" s="21">
        <v>132.09990861060814</v>
      </c>
      <c r="T130" s="21">
        <v>143.87861123539446</v>
      </c>
      <c r="U130" s="21">
        <v>170.65718715366148</v>
      </c>
      <c r="V130" s="21">
        <v>163.18602999761399</v>
      </c>
      <c r="W130" s="21">
        <v>165.87982868244086</v>
      </c>
      <c r="X130" s="21">
        <v>190.90426366038375</v>
      </c>
      <c r="Y130" s="21">
        <v>182.22558260374257</v>
      </c>
      <c r="Z130" s="21">
        <v>199.80488828229642</v>
      </c>
      <c r="AA130" s="21">
        <v>202.15331014495143</v>
      </c>
      <c r="AB130" s="21">
        <v>225.0898681876314</v>
      </c>
      <c r="AC130" s="21">
        <v>218.00303301033472</v>
      </c>
      <c r="AD130" s="21">
        <v>234.01751917253713</v>
      </c>
      <c r="AE130" s="21">
        <v>218.02558600567815</v>
      </c>
      <c r="AF130" s="21">
        <v>268.00951206560933</v>
      </c>
      <c r="AG130" s="21">
        <v>267.07960979243006</v>
      </c>
      <c r="AH130" s="21">
        <v>284.82362975528167</v>
      </c>
      <c r="AI130" s="21">
        <v>244.18394445397692</v>
      </c>
      <c r="AJ130" s="21">
        <v>277.0511969195984</v>
      </c>
      <c r="AK130" s="21">
        <v>285.26690095873738</v>
      </c>
      <c r="AL130" s="21">
        <v>289.35865485323029</v>
      </c>
      <c r="AM130" s="21">
        <v>289.97904693223882</v>
      </c>
      <c r="AN130" s="21">
        <v>292.87946709987858</v>
      </c>
      <c r="AO130" s="21">
        <v>293.2977362220613</v>
      </c>
      <c r="AP130" s="21">
        <v>315.77641375891466</v>
      </c>
      <c r="AQ130" s="21">
        <v>315.88078032907003</v>
      </c>
      <c r="AR130" s="21">
        <v>339.25859023360789</v>
      </c>
      <c r="AS130" s="21">
        <v>366.33231737970254</v>
      </c>
      <c r="AT130" s="21">
        <v>388.49483107302547</v>
      </c>
      <c r="AU130" s="21">
        <v>435.11884015637736</v>
      </c>
      <c r="AV130" s="21">
        <v>388.05206643854342</v>
      </c>
      <c r="AW130" s="21">
        <v>411.30090691721745</v>
      </c>
      <c r="AX130" s="21">
        <v>404.38515462323289</v>
      </c>
      <c r="AY130" s="21">
        <v>444.70940270577859</v>
      </c>
      <c r="AZ130" s="21">
        <v>447.1162900065699</v>
      </c>
      <c r="BA130" s="21">
        <v>457.58050037118289</v>
      </c>
      <c r="BB130" s="21">
        <v>461.85232085430192</v>
      </c>
      <c r="BC130" s="21">
        <v>475.78992376331956</v>
      </c>
      <c r="BD130" s="21">
        <v>474.23336224684761</v>
      </c>
      <c r="BE130" s="21">
        <v>545.86415256044268</v>
      </c>
      <c r="BF130" s="21">
        <v>566.12762502017461</v>
      </c>
      <c r="BG130" s="21">
        <v>560.50580542889531</v>
      </c>
      <c r="BH130" s="21">
        <v>579.26936854769497</v>
      </c>
      <c r="BI130" s="21">
        <v>607.29406164791601</v>
      </c>
      <c r="BJ130" s="21">
        <v>610.68855812642948</v>
      </c>
      <c r="BK130" s="21">
        <v>622.85092419392981</v>
      </c>
      <c r="BL130" s="21">
        <v>642.89396280368533</v>
      </c>
      <c r="BM130" s="21">
        <v>594.33419469971773</v>
      </c>
      <c r="BN130" s="21">
        <v>576.00151659961375</v>
      </c>
      <c r="BO130" s="21">
        <v>580.56625483298046</v>
      </c>
      <c r="BP130" s="21">
        <v>608.63330700413007</v>
      </c>
      <c r="BQ130" s="21">
        <v>648.684512899487</v>
      </c>
      <c r="BR130" s="21">
        <v>607.76904786199134</v>
      </c>
      <c r="BS130" s="21">
        <v>619.48595737383857</v>
      </c>
      <c r="BT130" s="21">
        <v>609.23071409761735</v>
      </c>
      <c r="BU130" s="21">
        <v>557.93571423770243</v>
      </c>
      <c r="BV130" s="21">
        <v>521.6976401819278</v>
      </c>
      <c r="BW130" s="21">
        <v>540.62635190314768</v>
      </c>
      <c r="BX130" s="21">
        <v>561.9172416731592</v>
      </c>
      <c r="BY130" s="21">
        <v>551.69568052040961</v>
      </c>
      <c r="BZ130" s="21">
        <v>490.97396499343625</v>
      </c>
      <c r="CA130" s="21">
        <v>531.11158545504873</v>
      </c>
      <c r="CB130" s="21">
        <v>537.33231372351145</v>
      </c>
      <c r="CC130" s="21">
        <v>546.42391808053981</v>
      </c>
      <c r="CD130" s="21">
        <v>548.87100152006644</v>
      </c>
      <c r="CE130" s="21">
        <v>592.13411611624463</v>
      </c>
      <c r="CF130" s="197">
        <v>571.25313688830204</v>
      </c>
      <c r="CG130" s="197">
        <v>575.19182134415314</v>
      </c>
      <c r="CH130" s="197">
        <v>531.4567848402969</v>
      </c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</row>
    <row r="131" spans="1:99" x14ac:dyDescent="0.2">
      <c r="A131" s="8" t="str">
        <f t="shared" si="3"/>
        <v>EWGmL_QU_1</v>
      </c>
      <c r="B131" s="7" t="s">
        <v>3742</v>
      </c>
      <c r="C131" s="7" t="s">
        <v>654</v>
      </c>
      <c r="D131" s="7">
        <v>1</v>
      </c>
      <c r="E131" s="45">
        <v>100</v>
      </c>
      <c r="F131" s="21">
        <v>107.35511691953504</v>
      </c>
      <c r="G131" s="21">
        <v>112.18677693436234</v>
      </c>
      <c r="H131" s="21">
        <v>98.967969480344649</v>
      </c>
      <c r="I131" s="21">
        <v>103.93455798449283</v>
      </c>
      <c r="J131" s="21">
        <v>103.15073007886022</v>
      </c>
      <c r="K131" s="21">
        <v>112.40421434187095</v>
      </c>
      <c r="L131" s="21">
        <v>115.59777502546621</v>
      </c>
      <c r="M131" s="21">
        <v>119.78067612061957</v>
      </c>
      <c r="N131" s="21">
        <v>119.35225748071339</v>
      </c>
      <c r="O131" s="21">
        <v>121.46718468213666</v>
      </c>
      <c r="P131" s="21">
        <v>135.13950186965042</v>
      </c>
      <c r="Q131" s="21">
        <v>138.87676721808663</v>
      </c>
      <c r="R131" s="21">
        <v>139.14827188490258</v>
      </c>
      <c r="S131" s="21">
        <v>145.6497953974721</v>
      </c>
      <c r="T131" s="21">
        <v>150.52725444176633</v>
      </c>
      <c r="U131" s="21">
        <v>147.45183117645837</v>
      </c>
      <c r="V131" s="21">
        <v>153.81374327247249</v>
      </c>
      <c r="W131" s="21">
        <v>167.52537058415774</v>
      </c>
      <c r="X131" s="21">
        <v>170.22967375045846</v>
      </c>
      <c r="Y131" s="21">
        <v>192.67494709332948</v>
      </c>
      <c r="Z131" s="21">
        <v>187.21077097565694</v>
      </c>
      <c r="AA131" s="21">
        <v>193.5415712476449</v>
      </c>
      <c r="AB131" s="21">
        <v>200.28571684721067</v>
      </c>
      <c r="AC131" s="21">
        <v>207.12553926568683</v>
      </c>
      <c r="AD131" s="21">
        <v>215.38862957620591</v>
      </c>
      <c r="AE131" s="21">
        <v>220.40940956060248</v>
      </c>
      <c r="AF131" s="21">
        <v>242.10919192891828</v>
      </c>
      <c r="AG131" s="21">
        <v>256.99224948987489</v>
      </c>
      <c r="AH131" s="21">
        <v>278.70912863988997</v>
      </c>
      <c r="AI131" s="21">
        <v>269.78935006553235</v>
      </c>
      <c r="AJ131" s="21">
        <v>282.25622409947795</v>
      </c>
      <c r="AK131" s="21">
        <v>295.15804673724574</v>
      </c>
      <c r="AL131" s="21">
        <v>305.30313887932977</v>
      </c>
      <c r="AM131" s="21">
        <v>303.75914560392829</v>
      </c>
      <c r="AN131" s="21">
        <v>322.8298551387125</v>
      </c>
      <c r="AO131" s="21">
        <v>317.40578500316116</v>
      </c>
      <c r="AP131" s="21">
        <v>336.86719372387392</v>
      </c>
      <c r="AQ131" s="21">
        <v>344.51663820746307</v>
      </c>
      <c r="AR131" s="21">
        <v>364.90247076710773</v>
      </c>
      <c r="AS131" s="21">
        <v>408.32837878266474</v>
      </c>
      <c r="AT131" s="21">
        <v>423.07010684599533</v>
      </c>
      <c r="AU131" s="21">
        <v>452.78702061158771</v>
      </c>
      <c r="AV131" s="21">
        <v>454.90311628568242</v>
      </c>
      <c r="AW131" s="21">
        <v>464.64908653898044</v>
      </c>
      <c r="AX131" s="21">
        <v>484.44831385708386</v>
      </c>
      <c r="AY131" s="21">
        <v>504.36173666763284</v>
      </c>
      <c r="AZ131" s="21">
        <v>505.31302418401339</v>
      </c>
      <c r="BA131" s="21">
        <v>507.77047331314611</v>
      </c>
      <c r="BB131" s="21">
        <v>541.76370849324474</v>
      </c>
      <c r="BC131" s="21">
        <v>569.70120214887038</v>
      </c>
      <c r="BD131" s="21">
        <v>575.30221922729334</v>
      </c>
      <c r="BE131" s="21">
        <v>638.14109167222011</v>
      </c>
      <c r="BF131" s="21">
        <v>637.0038790799033</v>
      </c>
      <c r="BG131" s="21">
        <v>622.84763294526681</v>
      </c>
      <c r="BH131" s="21">
        <v>621.43991562754991</v>
      </c>
      <c r="BI131" s="21">
        <v>648.75430661700818</v>
      </c>
      <c r="BJ131" s="21">
        <v>637.06289621213671</v>
      </c>
      <c r="BK131" s="21">
        <v>636.6920066431145</v>
      </c>
      <c r="BL131" s="21">
        <v>648.32371101467413</v>
      </c>
      <c r="BM131" s="21">
        <v>630.83473098385014</v>
      </c>
      <c r="BN131" s="21">
        <v>626.7361448312364</v>
      </c>
      <c r="BO131" s="21">
        <v>636.94320729080243</v>
      </c>
      <c r="BP131" s="21">
        <v>638.07304659059616</v>
      </c>
      <c r="BQ131" s="21">
        <v>655.39517318439187</v>
      </c>
      <c r="BR131" s="21">
        <v>621.75654153381151</v>
      </c>
      <c r="BS131" s="21">
        <v>620.0531800705063</v>
      </c>
      <c r="BT131" s="21">
        <v>596.93140584318269</v>
      </c>
      <c r="BU131" s="21">
        <v>549.04603007209346</v>
      </c>
      <c r="BV131" s="21">
        <v>564.23253920932689</v>
      </c>
      <c r="BW131" s="21">
        <v>601.45743603352662</v>
      </c>
      <c r="BX131" s="21">
        <v>624.17459960700489</v>
      </c>
      <c r="BY131" s="21">
        <v>638.21581621256792</v>
      </c>
      <c r="BZ131" s="21">
        <v>668.63719149404858</v>
      </c>
      <c r="CA131" s="21">
        <v>672.24508798197542</v>
      </c>
      <c r="CB131" s="21">
        <v>666.0741464634367</v>
      </c>
      <c r="CC131" s="21">
        <v>670.72893268235839</v>
      </c>
      <c r="CD131" s="21">
        <v>694.03950452477341</v>
      </c>
      <c r="CE131" s="21">
        <v>691.32438972548846</v>
      </c>
      <c r="CF131" s="197">
        <v>688.30140558844016</v>
      </c>
      <c r="CG131" s="197">
        <v>698.61774950682809</v>
      </c>
      <c r="CH131" s="197">
        <v>731.94099544709752</v>
      </c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</row>
    <row r="132" spans="1:99" x14ac:dyDescent="0.2">
      <c r="A132" s="8" t="str">
        <f t="shared" si="3"/>
        <v>EWGmL_QU_2</v>
      </c>
      <c r="B132" s="7" t="s">
        <v>3742</v>
      </c>
      <c r="C132" s="7" t="s">
        <v>654</v>
      </c>
      <c r="D132" s="7">
        <v>2</v>
      </c>
      <c r="E132" s="45">
        <v>100</v>
      </c>
      <c r="F132" s="21">
        <v>103.05168237592457</v>
      </c>
      <c r="G132" s="21">
        <v>99.988054981343865</v>
      </c>
      <c r="H132" s="21">
        <v>89.329967340844334</v>
      </c>
      <c r="I132" s="21">
        <v>91.445623513047934</v>
      </c>
      <c r="J132" s="21">
        <v>95.213723167934432</v>
      </c>
      <c r="K132" s="21">
        <v>94.94290904687243</v>
      </c>
      <c r="L132" s="21">
        <v>97.235921773833084</v>
      </c>
      <c r="M132" s="21">
        <v>108.28572497595997</v>
      </c>
      <c r="N132" s="21">
        <v>113.33454377801114</v>
      </c>
      <c r="O132" s="21">
        <v>114.58409607421211</v>
      </c>
      <c r="P132" s="21">
        <v>119.97082544356998</v>
      </c>
      <c r="Q132" s="21">
        <v>126.23439163411317</v>
      </c>
      <c r="R132" s="21">
        <v>135.79760682558336</v>
      </c>
      <c r="S132" s="21">
        <v>134.21148384691006</v>
      </c>
      <c r="T132" s="21">
        <v>110.74496072461739</v>
      </c>
      <c r="U132" s="21">
        <v>140.27008784120403</v>
      </c>
      <c r="V132" s="21">
        <v>148.97119010141432</v>
      </c>
      <c r="W132" s="21">
        <v>148.00149241686796</v>
      </c>
      <c r="X132" s="21">
        <v>146.87069263018591</v>
      </c>
      <c r="Y132" s="21">
        <v>161.87330363893656</v>
      </c>
      <c r="Z132" s="21">
        <v>175.30855028826565</v>
      </c>
      <c r="AA132" s="21">
        <v>159.17351790453691</v>
      </c>
      <c r="AB132" s="21">
        <v>175.57571029769255</v>
      </c>
      <c r="AC132" s="21">
        <v>201.77545714923446</v>
      </c>
      <c r="AD132" s="21">
        <v>202.2613500895024</v>
      </c>
      <c r="AE132" s="21">
        <v>206.86196864494283</v>
      </c>
      <c r="AF132" s="21">
        <v>233.26262186983323</v>
      </c>
      <c r="AG132" s="21">
        <v>231.85079340859392</v>
      </c>
      <c r="AH132" s="21">
        <v>207.71762333934046</v>
      </c>
      <c r="AI132" s="21">
        <v>210.34392888334531</v>
      </c>
      <c r="AJ132" s="21">
        <v>238.76548791590233</v>
      </c>
      <c r="AK132" s="21">
        <v>246.58416469600851</v>
      </c>
      <c r="AL132" s="21">
        <v>265.20765078973045</v>
      </c>
      <c r="AM132" s="21">
        <v>272.19711859168183</v>
      </c>
      <c r="AN132" s="21">
        <v>250.83540069680211</v>
      </c>
      <c r="AO132" s="21">
        <v>254.724381191726</v>
      </c>
      <c r="AP132" s="21">
        <v>247.98519842349043</v>
      </c>
      <c r="AQ132" s="21">
        <v>256.26773013620266</v>
      </c>
      <c r="AR132" s="21">
        <v>279.83798755911846</v>
      </c>
      <c r="AS132" s="21">
        <v>295.03604656956531</v>
      </c>
      <c r="AT132" s="21">
        <v>307.74520784230646</v>
      </c>
      <c r="AU132" s="21">
        <v>391.24127350324915</v>
      </c>
      <c r="AV132" s="21">
        <v>373.2782163161188</v>
      </c>
      <c r="AW132" s="21">
        <v>372.08989073403893</v>
      </c>
      <c r="AX132" s="21">
        <v>346.22210682770475</v>
      </c>
      <c r="AY132" s="21">
        <v>360.66747948347472</v>
      </c>
      <c r="AZ132" s="21">
        <v>359.29903307394994</v>
      </c>
      <c r="BA132" s="21">
        <v>389.22154602689</v>
      </c>
      <c r="BB132" s="21">
        <v>394.33540529900665</v>
      </c>
      <c r="BC132" s="21">
        <v>405.20846931568968</v>
      </c>
      <c r="BD132" s="21">
        <v>437.48307354429761</v>
      </c>
      <c r="BE132" s="21">
        <v>516.1369602798751</v>
      </c>
      <c r="BF132" s="21">
        <v>541.77917399846308</v>
      </c>
      <c r="BG132" s="21">
        <v>520.46902354427289</v>
      </c>
      <c r="BH132" s="21">
        <v>523.92504055139023</v>
      </c>
      <c r="BI132" s="21">
        <v>559.53660836136646</v>
      </c>
      <c r="BJ132" s="21">
        <v>595.64045172969509</v>
      </c>
      <c r="BK132" s="21">
        <v>658.16775420800559</v>
      </c>
      <c r="BL132" s="21">
        <v>660.57439461727142</v>
      </c>
      <c r="BM132" s="21">
        <v>713.27982099735357</v>
      </c>
      <c r="BN132" s="21">
        <v>701.14140390933198</v>
      </c>
      <c r="BO132" s="21">
        <v>735.632086035101</v>
      </c>
      <c r="BP132" s="21">
        <v>750.39640103592819</v>
      </c>
      <c r="BQ132" s="21">
        <v>739.91972185125144</v>
      </c>
      <c r="BR132" s="21">
        <v>654.44796041735208</v>
      </c>
      <c r="BS132" s="21">
        <v>613.95319978130931</v>
      </c>
      <c r="BT132" s="21">
        <v>633.40339900376205</v>
      </c>
      <c r="BU132" s="21">
        <v>552.81899637617005</v>
      </c>
      <c r="BV132" s="21">
        <v>557.15091359506937</v>
      </c>
      <c r="BW132" s="21">
        <v>619.57683988537246</v>
      </c>
      <c r="BX132" s="21">
        <v>689.1540136176053</v>
      </c>
      <c r="BY132" s="21">
        <v>721.44518440549973</v>
      </c>
      <c r="BZ132" s="21">
        <v>737.22804460532814</v>
      </c>
      <c r="CA132" s="21">
        <v>797.59280214958881</v>
      </c>
      <c r="CB132" s="21">
        <v>749.13567241449175</v>
      </c>
      <c r="CC132" s="21">
        <v>713.86490619254005</v>
      </c>
      <c r="CD132" s="21">
        <v>779.13055168161338</v>
      </c>
      <c r="CE132" s="21">
        <v>774.83306425006697</v>
      </c>
      <c r="CF132" s="197">
        <v>738.34173981522395</v>
      </c>
      <c r="CG132" s="197">
        <v>776.31068910915678</v>
      </c>
      <c r="CH132" s="197">
        <v>796.67200994723737</v>
      </c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</row>
    <row r="133" spans="1:99" x14ac:dyDescent="0.2">
      <c r="A133" s="8" t="str">
        <f t="shared" si="3"/>
        <v>EWGmL_QU_3</v>
      </c>
      <c r="B133" s="7" t="s">
        <v>3742</v>
      </c>
      <c r="C133" s="7" t="s">
        <v>654</v>
      </c>
      <c r="D133" s="7">
        <v>3</v>
      </c>
      <c r="E133" s="45">
        <v>100</v>
      </c>
      <c r="F133" s="21">
        <v>102.07352776962534</v>
      </c>
      <c r="G133" s="21">
        <v>96.727027683005716</v>
      </c>
      <c r="H133" s="21">
        <v>85.611199246956403</v>
      </c>
      <c r="I133" s="21">
        <v>90.330587130029997</v>
      </c>
      <c r="J133" s="21">
        <v>92.102958666956923</v>
      </c>
      <c r="K133" s="21">
        <v>90.73034164708767</v>
      </c>
      <c r="L133" s="21">
        <v>94.252412751527828</v>
      </c>
      <c r="M133" s="21">
        <v>95.677964908555793</v>
      </c>
      <c r="N133" s="21">
        <v>97.609804568495477</v>
      </c>
      <c r="O133" s="21">
        <v>99.225197142335603</v>
      </c>
      <c r="P133" s="21">
        <v>101.1658880370445</v>
      </c>
      <c r="Q133" s="21">
        <v>106.97494039548256</v>
      </c>
      <c r="R133" s="21">
        <v>109.36462566180975</v>
      </c>
      <c r="S133" s="21">
        <v>115.3978877586304</v>
      </c>
      <c r="T133" s="21">
        <v>122.25107325781137</v>
      </c>
      <c r="U133" s="21">
        <v>123.62756805909557</v>
      </c>
      <c r="V133" s="21">
        <v>122.12490908718907</v>
      </c>
      <c r="W133" s="21">
        <v>120.73906763089263</v>
      </c>
      <c r="X133" s="21">
        <v>121.9232227488435</v>
      </c>
      <c r="Y133" s="21">
        <v>126.71135387642806</v>
      </c>
      <c r="Z133" s="21">
        <v>126.35065122824926</v>
      </c>
      <c r="AA133" s="21">
        <v>128.34193267625216</v>
      </c>
      <c r="AB133" s="21">
        <v>126.83034662292752</v>
      </c>
      <c r="AC133" s="21">
        <v>132.56631569802579</v>
      </c>
      <c r="AD133" s="21">
        <v>135.65909969357665</v>
      </c>
      <c r="AE133" s="21">
        <v>130.90489884827363</v>
      </c>
      <c r="AF133" s="21">
        <v>138.19765689944001</v>
      </c>
      <c r="AG133" s="21">
        <v>142.02910643908771</v>
      </c>
      <c r="AH133" s="21">
        <v>140.12330572778134</v>
      </c>
      <c r="AI133" s="21">
        <v>139.32251927232758</v>
      </c>
      <c r="AJ133" s="21">
        <v>138.84063766232748</v>
      </c>
      <c r="AK133" s="21">
        <v>142.42698070959176</v>
      </c>
      <c r="AL133" s="21">
        <v>141.18986156034686</v>
      </c>
      <c r="AM133" s="21">
        <v>142.05705866872137</v>
      </c>
      <c r="AN133" s="21">
        <v>143.80493670090664</v>
      </c>
      <c r="AO133" s="21">
        <v>154.36916590546289</v>
      </c>
      <c r="AP133" s="21">
        <v>156.72572138328201</v>
      </c>
      <c r="AQ133" s="21">
        <v>163.32807627706899</v>
      </c>
      <c r="AR133" s="21">
        <v>179.00459661541629</v>
      </c>
      <c r="AS133" s="21">
        <v>186.81476440857418</v>
      </c>
      <c r="AT133" s="21">
        <v>191.08096375032025</v>
      </c>
      <c r="AU133" s="21">
        <v>226.51897969041869</v>
      </c>
      <c r="AV133" s="21">
        <v>214.95340442302475</v>
      </c>
      <c r="AW133" s="21">
        <v>212.09628821323463</v>
      </c>
      <c r="AX133" s="21">
        <v>215.24528499069316</v>
      </c>
      <c r="AY133" s="21">
        <v>220.90236858581719</v>
      </c>
      <c r="AZ133" s="21">
        <v>216.24108291462778</v>
      </c>
      <c r="BA133" s="21">
        <v>228.37666795923832</v>
      </c>
      <c r="BB133" s="21">
        <v>234.15895016299041</v>
      </c>
      <c r="BC133" s="21">
        <v>244.41327718879239</v>
      </c>
      <c r="BD133" s="21">
        <v>272.26921596079438</v>
      </c>
      <c r="BE133" s="21">
        <v>302.69821216124882</v>
      </c>
      <c r="BF133" s="21">
        <v>318.83234855256308</v>
      </c>
      <c r="BG133" s="21">
        <v>304.78165572555633</v>
      </c>
      <c r="BH133" s="21">
        <v>324.39639091421793</v>
      </c>
      <c r="BI133" s="21">
        <v>341.57707005105948</v>
      </c>
      <c r="BJ133" s="21">
        <v>341.10970266142698</v>
      </c>
      <c r="BK133" s="21">
        <v>346.07916615335313</v>
      </c>
      <c r="BL133" s="21">
        <v>345.76448198662877</v>
      </c>
      <c r="BM133" s="21">
        <v>345.97345630851561</v>
      </c>
      <c r="BN133" s="21">
        <v>346.23127338204796</v>
      </c>
      <c r="BO133" s="21">
        <v>360.41708108367158</v>
      </c>
      <c r="BP133" s="21">
        <v>364.08750141834037</v>
      </c>
      <c r="BQ133" s="21">
        <v>368.56279419314507</v>
      </c>
      <c r="BR133" s="21">
        <v>352.78739930456891</v>
      </c>
      <c r="BS133" s="21">
        <v>353.24336453554781</v>
      </c>
      <c r="BT133" s="21">
        <v>348.81460594317423</v>
      </c>
      <c r="BU133" s="21">
        <v>311.75895417787433</v>
      </c>
      <c r="BV133" s="21">
        <v>320.38025859028244</v>
      </c>
      <c r="BW133" s="21">
        <v>337.46336606295154</v>
      </c>
      <c r="BX133" s="21">
        <v>365.91858162747479</v>
      </c>
      <c r="BY133" s="21">
        <v>380.01757613212988</v>
      </c>
      <c r="BZ133" s="21">
        <v>393.31707863386691</v>
      </c>
      <c r="CA133" s="21">
        <v>396.20574273196218</v>
      </c>
      <c r="CB133" s="21">
        <v>378.03290199639042</v>
      </c>
      <c r="CC133" s="21">
        <v>381.11250852427594</v>
      </c>
      <c r="CD133" s="21">
        <v>408.79875682502308</v>
      </c>
      <c r="CE133" s="21">
        <v>415.70008778952712</v>
      </c>
      <c r="CF133" s="197">
        <v>395.19111389158218</v>
      </c>
      <c r="CG133" s="197">
        <v>408.05639039701492</v>
      </c>
      <c r="CH133" s="197">
        <v>431.26847094721842</v>
      </c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</row>
    <row r="134" spans="1:99" x14ac:dyDescent="0.2">
      <c r="A134" s="8" t="str">
        <f t="shared" si="3"/>
        <v>EWGmL_QU_4</v>
      </c>
      <c r="B134" s="7" t="s">
        <v>3742</v>
      </c>
      <c r="C134" s="7" t="s">
        <v>654</v>
      </c>
      <c r="D134" s="7">
        <v>4</v>
      </c>
      <c r="E134" s="45">
        <v>100</v>
      </c>
      <c r="F134" s="21">
        <v>101.01574442704637</v>
      </c>
      <c r="G134" s="21">
        <v>99.334915491310369</v>
      </c>
      <c r="H134" s="21">
        <v>92.208663597177008</v>
      </c>
      <c r="I134" s="21">
        <v>94.290267504853603</v>
      </c>
      <c r="J134" s="21">
        <v>93.679218192147417</v>
      </c>
      <c r="K134" s="21">
        <v>96.399773606699227</v>
      </c>
      <c r="L134" s="21">
        <v>101.25828574540658</v>
      </c>
      <c r="M134" s="21">
        <v>101.0040707469616</v>
      </c>
      <c r="N134" s="21">
        <v>102.76450016776172</v>
      </c>
      <c r="O134" s="21">
        <v>101.57159099012874</v>
      </c>
      <c r="P134" s="21">
        <v>104.30108498199324</v>
      </c>
      <c r="Q134" s="21">
        <v>103.68850422795552</v>
      </c>
      <c r="R134" s="21">
        <v>113.22498587209718</v>
      </c>
      <c r="S134" s="21">
        <v>118.35308284940353</v>
      </c>
      <c r="T134" s="21">
        <v>115.61396516606746</v>
      </c>
      <c r="U134" s="21">
        <v>123.31140902250142</v>
      </c>
      <c r="V134" s="21">
        <v>119.37830958680991</v>
      </c>
      <c r="W134" s="21">
        <v>124.73418615707199</v>
      </c>
      <c r="X134" s="21">
        <v>121.13970040333739</v>
      </c>
      <c r="Y134" s="21">
        <v>125.35453598141551</v>
      </c>
      <c r="Z134" s="21">
        <v>128.65646683469149</v>
      </c>
      <c r="AA134" s="21">
        <v>126.43408200560502</v>
      </c>
      <c r="AB134" s="21">
        <v>126.82390662004315</v>
      </c>
      <c r="AC134" s="21">
        <v>129.64599117956118</v>
      </c>
      <c r="AD134" s="21">
        <v>138.14352849471868</v>
      </c>
      <c r="AE134" s="21">
        <v>134.33941301841745</v>
      </c>
      <c r="AF134" s="21">
        <v>131.52529528866773</v>
      </c>
      <c r="AG134" s="21">
        <v>140.58129080245706</v>
      </c>
      <c r="AH134" s="21">
        <v>146.58668234793095</v>
      </c>
      <c r="AI134" s="21">
        <v>145.93165339981016</v>
      </c>
      <c r="AJ134" s="21">
        <v>147.29130359262598</v>
      </c>
      <c r="AK134" s="21">
        <v>149.39048038784557</v>
      </c>
      <c r="AL134" s="21">
        <v>150.93195828404987</v>
      </c>
      <c r="AM134" s="21">
        <v>149.40918989868206</v>
      </c>
      <c r="AN134" s="21">
        <v>151.43083323132279</v>
      </c>
      <c r="AO134" s="21">
        <v>150.34949075768156</v>
      </c>
      <c r="AP134" s="21">
        <v>155.2631333513348</v>
      </c>
      <c r="AQ134" s="21">
        <v>158.43416180741013</v>
      </c>
      <c r="AR134" s="21">
        <v>168.16674331457631</v>
      </c>
      <c r="AS134" s="21">
        <v>181.53921870403687</v>
      </c>
      <c r="AT134" s="21">
        <v>182.02807147436607</v>
      </c>
      <c r="AU134" s="21">
        <v>204.4691111364227</v>
      </c>
      <c r="AV134" s="21">
        <v>192.29606182462791</v>
      </c>
      <c r="AW134" s="21">
        <v>198.51926610290738</v>
      </c>
      <c r="AX134" s="21">
        <v>201.06454612953689</v>
      </c>
      <c r="AY134" s="21">
        <v>206.2872018949455</v>
      </c>
      <c r="AZ134" s="21">
        <v>201.97237074318517</v>
      </c>
      <c r="BA134" s="21">
        <v>210.39351583354451</v>
      </c>
      <c r="BB134" s="21">
        <v>218.79950114560901</v>
      </c>
      <c r="BC134" s="21">
        <v>224.78997184253484</v>
      </c>
      <c r="BD134" s="21">
        <v>234.45331697446443</v>
      </c>
      <c r="BE134" s="21">
        <v>254.87073795852572</v>
      </c>
      <c r="BF134" s="21">
        <v>256.101527015101</v>
      </c>
      <c r="BG134" s="21">
        <v>248.53416652998121</v>
      </c>
      <c r="BH134" s="21">
        <v>267.04743918539339</v>
      </c>
      <c r="BI134" s="21">
        <v>275.89254039388697</v>
      </c>
      <c r="BJ134" s="21">
        <v>275.61920524187161</v>
      </c>
      <c r="BK134" s="21">
        <v>276.43430060877915</v>
      </c>
      <c r="BL134" s="21">
        <v>271.078834960059</v>
      </c>
      <c r="BM134" s="21">
        <v>280.81530917074917</v>
      </c>
      <c r="BN134" s="21">
        <v>279.1378386216827</v>
      </c>
      <c r="BO134" s="21">
        <v>288.2065840978517</v>
      </c>
      <c r="BP134" s="21">
        <v>287.70552719842777</v>
      </c>
      <c r="BQ134" s="21">
        <v>293.42933047087428</v>
      </c>
      <c r="BR134" s="21">
        <v>283.33628431113732</v>
      </c>
      <c r="BS134" s="21">
        <v>287.4313848191814</v>
      </c>
      <c r="BT134" s="21">
        <v>284.87490852770947</v>
      </c>
      <c r="BU134" s="21">
        <v>267.871566738838</v>
      </c>
      <c r="BV134" s="21">
        <v>273.03892346918173</v>
      </c>
      <c r="BW134" s="21">
        <v>282.69574195027531</v>
      </c>
      <c r="BX134" s="21">
        <v>304.43970628472738</v>
      </c>
      <c r="BY134" s="21">
        <v>303.14057388916711</v>
      </c>
      <c r="BZ134" s="21">
        <v>314.59362513332883</v>
      </c>
      <c r="CA134" s="21">
        <v>318.64002599719339</v>
      </c>
      <c r="CB134" s="21">
        <v>310.99838455079674</v>
      </c>
      <c r="CC134" s="21">
        <v>317.48081109869736</v>
      </c>
      <c r="CD134" s="21">
        <v>327.07348241458186</v>
      </c>
      <c r="CE134" s="21">
        <v>317.86513511729754</v>
      </c>
      <c r="CF134" s="197">
        <v>309.92889148089023</v>
      </c>
      <c r="CG134" s="197">
        <v>312.38260017231966</v>
      </c>
      <c r="CH134" s="197">
        <v>326.93034387309388</v>
      </c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</row>
    <row r="135" spans="1:99" x14ac:dyDescent="0.2">
      <c r="A135" s="8" t="str">
        <f t="shared" si="3"/>
        <v>EWGmL_QU_5</v>
      </c>
      <c r="B135" s="7" t="s">
        <v>3742</v>
      </c>
      <c r="C135" s="7" t="s">
        <v>654</v>
      </c>
      <c r="D135" s="7">
        <v>5</v>
      </c>
      <c r="E135" s="45">
        <v>100</v>
      </c>
      <c r="F135" s="21">
        <v>102.42953280981951</v>
      </c>
      <c r="G135" s="21">
        <v>100.29401254165573</v>
      </c>
      <c r="H135" s="21">
        <v>94.019403844595658</v>
      </c>
      <c r="I135" s="21">
        <v>95.124409556398177</v>
      </c>
      <c r="J135" s="21">
        <v>98.680316721839617</v>
      </c>
      <c r="K135" s="21">
        <v>98.684006277027123</v>
      </c>
      <c r="L135" s="21">
        <v>99.130194231685039</v>
      </c>
      <c r="M135" s="21">
        <v>101.9175624183645</v>
      </c>
      <c r="N135" s="21">
        <v>102.23365928367862</v>
      </c>
      <c r="O135" s="21">
        <v>103.97498894347068</v>
      </c>
      <c r="P135" s="21">
        <v>106.57701120744588</v>
      </c>
      <c r="Q135" s="21">
        <v>114.19593330061882</v>
      </c>
      <c r="R135" s="21">
        <v>117.38601197620315</v>
      </c>
      <c r="S135" s="21">
        <v>123.69877280958241</v>
      </c>
      <c r="T135" s="21">
        <v>126.59750901841078</v>
      </c>
      <c r="U135" s="21">
        <v>132.49033911829918</v>
      </c>
      <c r="V135" s="21">
        <v>129.84018251309405</v>
      </c>
      <c r="W135" s="21">
        <v>130.69691421097309</v>
      </c>
      <c r="X135" s="21">
        <v>129.32698545869462</v>
      </c>
      <c r="Y135" s="21">
        <v>133.96639367316766</v>
      </c>
      <c r="Z135" s="21">
        <v>134.31703467217707</v>
      </c>
      <c r="AA135" s="21">
        <v>137.46726953408597</v>
      </c>
      <c r="AB135" s="21">
        <v>136.93536963402957</v>
      </c>
      <c r="AC135" s="21">
        <v>138.68338379160915</v>
      </c>
      <c r="AD135" s="21">
        <v>145.55393051702467</v>
      </c>
      <c r="AE135" s="21">
        <v>146.36862383447888</v>
      </c>
      <c r="AF135" s="21">
        <v>151.00843370344847</v>
      </c>
      <c r="AG135" s="21">
        <v>154.80427781185102</v>
      </c>
      <c r="AH135" s="21">
        <v>156.47248411552431</v>
      </c>
      <c r="AI135" s="21">
        <v>154.09777753120187</v>
      </c>
      <c r="AJ135" s="21">
        <v>157.96100035772071</v>
      </c>
      <c r="AK135" s="21">
        <v>164.92242800483157</v>
      </c>
      <c r="AL135" s="21">
        <v>168.20484194984431</v>
      </c>
      <c r="AM135" s="21">
        <v>171.49274706701036</v>
      </c>
      <c r="AN135" s="21">
        <v>168.50202515564129</v>
      </c>
      <c r="AO135" s="21">
        <v>184.44173946761157</v>
      </c>
      <c r="AP135" s="21">
        <v>181.37422802170403</v>
      </c>
      <c r="AQ135" s="21">
        <v>186.90504781821434</v>
      </c>
      <c r="AR135" s="21">
        <v>195.83632303142892</v>
      </c>
      <c r="AS135" s="21">
        <v>212.59894977298504</v>
      </c>
      <c r="AT135" s="21">
        <v>222.20829987131384</v>
      </c>
      <c r="AU135" s="21">
        <v>250.96756280329302</v>
      </c>
      <c r="AV135" s="21">
        <v>235.39914355239384</v>
      </c>
      <c r="AW135" s="21">
        <v>236.53411149171407</v>
      </c>
      <c r="AX135" s="21">
        <v>239.73839771461058</v>
      </c>
      <c r="AY135" s="21">
        <v>249.70756167132669</v>
      </c>
      <c r="AZ135" s="21">
        <v>246.33915358184723</v>
      </c>
      <c r="BA135" s="21">
        <v>253.8194852018521</v>
      </c>
      <c r="BB135" s="21">
        <v>261.44380756084382</v>
      </c>
      <c r="BC135" s="21">
        <v>274.27997410835047</v>
      </c>
      <c r="BD135" s="21">
        <v>291.45350353440432</v>
      </c>
      <c r="BE135" s="21">
        <v>308.8153313931906</v>
      </c>
      <c r="BF135" s="21">
        <v>317.84934832224002</v>
      </c>
      <c r="BG135" s="21">
        <v>313.12839656835803</v>
      </c>
      <c r="BH135" s="21">
        <v>324.85725384696786</v>
      </c>
      <c r="BI135" s="21">
        <v>344.74694872595182</v>
      </c>
      <c r="BJ135" s="21">
        <v>336.09498191186043</v>
      </c>
      <c r="BK135" s="21">
        <v>341.69048964199442</v>
      </c>
      <c r="BL135" s="21">
        <v>343.4441721678416</v>
      </c>
      <c r="BM135" s="21">
        <v>349.19500374648607</v>
      </c>
      <c r="BN135" s="21">
        <v>351.34491796268475</v>
      </c>
      <c r="BO135" s="21">
        <v>354.455646393829</v>
      </c>
      <c r="BP135" s="21">
        <v>352.07315463177838</v>
      </c>
      <c r="BQ135" s="21">
        <v>367.37337621929942</v>
      </c>
      <c r="BR135" s="21">
        <v>347.81379653216237</v>
      </c>
      <c r="BS135" s="21">
        <v>352.37299177348132</v>
      </c>
      <c r="BT135" s="21">
        <v>349.88273691478622</v>
      </c>
      <c r="BU135" s="21">
        <v>329.84645999503533</v>
      </c>
      <c r="BV135" s="21">
        <v>334.12937721385413</v>
      </c>
      <c r="BW135" s="21">
        <v>353.35211815791064</v>
      </c>
      <c r="BX135" s="21">
        <v>377.51425147843196</v>
      </c>
      <c r="BY135" s="21">
        <v>395.59239329687398</v>
      </c>
      <c r="BZ135" s="21">
        <v>404.47454484486991</v>
      </c>
      <c r="CA135" s="21">
        <v>402.59048105361643</v>
      </c>
      <c r="CB135" s="21">
        <v>396.27990097517375</v>
      </c>
      <c r="CC135" s="21">
        <v>403.60956478263341</v>
      </c>
      <c r="CD135" s="21">
        <v>424.96997223000534</v>
      </c>
      <c r="CE135" s="21">
        <v>423.60580083061035</v>
      </c>
      <c r="CF135" s="197">
        <v>434.51265415555122</v>
      </c>
      <c r="CG135" s="197">
        <v>431.22748948631983</v>
      </c>
      <c r="CH135" s="197">
        <v>451.28728874634538</v>
      </c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</row>
    <row r="136" spans="1:99" x14ac:dyDescent="0.2">
      <c r="A136" s="8" t="str">
        <f t="shared" si="3"/>
        <v>EWGmL_QU_6</v>
      </c>
      <c r="B136" s="7" t="s">
        <v>3742</v>
      </c>
      <c r="C136" s="7" t="s">
        <v>654</v>
      </c>
      <c r="D136" s="7">
        <v>6</v>
      </c>
      <c r="E136" s="45">
        <v>100</v>
      </c>
      <c r="F136" s="21">
        <v>104.02548371057539</v>
      </c>
      <c r="G136" s="21">
        <v>102.64948269383123</v>
      </c>
      <c r="H136" s="21">
        <v>88.330550672209526</v>
      </c>
      <c r="I136" s="21">
        <v>93.316512218486707</v>
      </c>
      <c r="J136" s="21">
        <v>95.756795208126448</v>
      </c>
      <c r="K136" s="21">
        <v>95.18642003481888</v>
      </c>
      <c r="L136" s="21">
        <v>100.55261595563185</v>
      </c>
      <c r="M136" s="21">
        <v>102.34629600215179</v>
      </c>
      <c r="N136" s="21">
        <v>108.51521266009199</v>
      </c>
      <c r="O136" s="21">
        <v>105.32402760398386</v>
      </c>
      <c r="P136" s="21">
        <v>109.70776955462162</v>
      </c>
      <c r="Q136" s="21">
        <v>125.84924106349592</v>
      </c>
      <c r="R136" s="21">
        <v>128.55091897987239</v>
      </c>
      <c r="S136" s="21">
        <v>139.14407225476592</v>
      </c>
      <c r="T136" s="21">
        <v>133.82003923816228</v>
      </c>
      <c r="U136" s="21">
        <v>141.11573599469702</v>
      </c>
      <c r="V136" s="21">
        <v>134.680544171322</v>
      </c>
      <c r="W136" s="21">
        <v>132.06033348035845</v>
      </c>
      <c r="X136" s="21">
        <v>135.26754545705251</v>
      </c>
      <c r="Y136" s="21">
        <v>145.17900451025653</v>
      </c>
      <c r="Z136" s="21">
        <v>142.49419996189508</v>
      </c>
      <c r="AA136" s="21">
        <v>144.1418254435107</v>
      </c>
      <c r="AB136" s="21">
        <v>149.66699683196839</v>
      </c>
      <c r="AC136" s="21">
        <v>155.65080739680272</v>
      </c>
      <c r="AD136" s="21">
        <v>157.43045903578857</v>
      </c>
      <c r="AE136" s="21">
        <v>166.33057129383326</v>
      </c>
      <c r="AF136" s="21">
        <v>168.69951805780602</v>
      </c>
      <c r="AG136" s="21">
        <v>161.78174543915677</v>
      </c>
      <c r="AH136" s="21">
        <v>163.87999386086878</v>
      </c>
      <c r="AI136" s="21">
        <v>148.50893129354421</v>
      </c>
      <c r="AJ136" s="21">
        <v>157.1470327361645</v>
      </c>
      <c r="AK136" s="21">
        <v>172.86959409337928</v>
      </c>
      <c r="AL136" s="21">
        <v>175.9457015186251</v>
      </c>
      <c r="AM136" s="21">
        <v>175.38818541196378</v>
      </c>
      <c r="AN136" s="21">
        <v>178.11118117415731</v>
      </c>
      <c r="AO136" s="21">
        <v>186.46810699459414</v>
      </c>
      <c r="AP136" s="21">
        <v>187.21940477828605</v>
      </c>
      <c r="AQ136" s="21">
        <v>189.26403335506922</v>
      </c>
      <c r="AR136" s="21">
        <v>212.20747090848656</v>
      </c>
      <c r="AS136" s="21">
        <v>222.73042672082508</v>
      </c>
      <c r="AT136" s="21">
        <v>228.49293489434669</v>
      </c>
      <c r="AU136" s="21">
        <v>256.7998155275028</v>
      </c>
      <c r="AV136" s="21">
        <v>241.64466622290666</v>
      </c>
      <c r="AW136" s="21">
        <v>247.96782167190798</v>
      </c>
      <c r="AX136" s="21">
        <v>258.03320714392157</v>
      </c>
      <c r="AY136" s="21">
        <v>255.25616320226919</v>
      </c>
      <c r="AZ136" s="21">
        <v>246.94905855721072</v>
      </c>
      <c r="BA136" s="21">
        <v>272.13174270254342</v>
      </c>
      <c r="BB136" s="21">
        <v>280.43486720819584</v>
      </c>
      <c r="BC136" s="21">
        <v>290.39760288485354</v>
      </c>
      <c r="BD136" s="21">
        <v>315.15907708070893</v>
      </c>
      <c r="BE136" s="21">
        <v>359.72884375544294</v>
      </c>
      <c r="BF136" s="21">
        <v>366.95455835545187</v>
      </c>
      <c r="BG136" s="21">
        <v>355.41217152789886</v>
      </c>
      <c r="BH136" s="21">
        <v>385.15967306240435</v>
      </c>
      <c r="BI136" s="21">
        <v>410.72365906747865</v>
      </c>
      <c r="BJ136" s="21">
        <v>423.23323292418189</v>
      </c>
      <c r="BK136" s="21">
        <v>437.12529851967668</v>
      </c>
      <c r="BL136" s="21">
        <v>439.08926279658715</v>
      </c>
      <c r="BM136" s="21">
        <v>453.72206684296555</v>
      </c>
      <c r="BN136" s="21">
        <v>462.73134316804033</v>
      </c>
      <c r="BO136" s="21">
        <v>488.59850850911772</v>
      </c>
      <c r="BP136" s="21">
        <v>485.5597941830913</v>
      </c>
      <c r="BQ136" s="21">
        <v>496.04188683906017</v>
      </c>
      <c r="BR136" s="21">
        <v>467.00787486315278</v>
      </c>
      <c r="BS136" s="21">
        <v>461.97983163023497</v>
      </c>
      <c r="BT136" s="21">
        <v>450.45481533651258</v>
      </c>
      <c r="BU136" s="21">
        <v>424.36846119690443</v>
      </c>
      <c r="BV136" s="21">
        <v>422.1537346756877</v>
      </c>
      <c r="BW136" s="21">
        <v>442.88349327598314</v>
      </c>
      <c r="BX136" s="21">
        <v>477.64369558471265</v>
      </c>
      <c r="BY136" s="21">
        <v>478.22984174941769</v>
      </c>
      <c r="BZ136" s="21">
        <v>484.17144619765844</v>
      </c>
      <c r="CA136" s="21">
        <v>491.04541332715871</v>
      </c>
      <c r="CB136" s="21">
        <v>470.15258450278043</v>
      </c>
      <c r="CC136" s="21">
        <v>488.06065086710186</v>
      </c>
      <c r="CD136" s="21">
        <v>523.02841972477677</v>
      </c>
      <c r="CE136" s="21">
        <v>526.21571506494331</v>
      </c>
      <c r="CF136" s="197">
        <v>509.49724555866391</v>
      </c>
      <c r="CG136" s="197">
        <v>524.04961181800627</v>
      </c>
      <c r="CH136" s="197">
        <v>553.72487794653318</v>
      </c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</row>
    <row r="137" spans="1:99" x14ac:dyDescent="0.2">
      <c r="A137" s="8" t="str">
        <f t="shared" si="3"/>
        <v>EWGmL_QU_7</v>
      </c>
      <c r="B137" s="7" t="s">
        <v>3742</v>
      </c>
      <c r="C137" s="7" t="s">
        <v>654</v>
      </c>
      <c r="D137" s="7">
        <v>7</v>
      </c>
      <c r="E137" s="45">
        <v>100</v>
      </c>
      <c r="F137" s="21">
        <v>100.24938663386055</v>
      </c>
      <c r="G137" s="21">
        <v>97.249420034929912</v>
      </c>
      <c r="H137" s="21">
        <v>88.907766913999325</v>
      </c>
      <c r="I137" s="21">
        <v>93.672628828091732</v>
      </c>
      <c r="J137" s="21">
        <v>95.888661379253449</v>
      </c>
      <c r="K137" s="21">
        <v>96.793321918889035</v>
      </c>
      <c r="L137" s="21">
        <v>98.36567355042375</v>
      </c>
      <c r="M137" s="21">
        <v>103.26342237536178</v>
      </c>
      <c r="N137" s="21">
        <v>107.31420940589609</v>
      </c>
      <c r="O137" s="21">
        <v>107.06596087523803</v>
      </c>
      <c r="P137" s="21">
        <v>106.19105225639179</v>
      </c>
      <c r="Q137" s="21">
        <v>113.00456920405686</v>
      </c>
      <c r="R137" s="21">
        <v>114.19172895321945</v>
      </c>
      <c r="S137" s="21">
        <v>120.64447104828598</v>
      </c>
      <c r="T137" s="21">
        <v>127.34812183258364</v>
      </c>
      <c r="U137" s="21">
        <v>136.2474347552978</v>
      </c>
      <c r="V137" s="21">
        <v>137.7172230992646</v>
      </c>
      <c r="W137" s="21">
        <v>140.79900845481288</v>
      </c>
      <c r="X137" s="21">
        <v>138.15655421311632</v>
      </c>
      <c r="Y137" s="21">
        <v>141.5842964215787</v>
      </c>
      <c r="Z137" s="21">
        <v>141.94183725779334</v>
      </c>
      <c r="AA137" s="21">
        <v>149.53018725528682</v>
      </c>
      <c r="AB137" s="21">
        <v>147.37269661200224</v>
      </c>
      <c r="AC137" s="21">
        <v>161.70138459815004</v>
      </c>
      <c r="AD137" s="21">
        <v>161.26962264589991</v>
      </c>
      <c r="AE137" s="21">
        <v>168.46365675884616</v>
      </c>
      <c r="AF137" s="21">
        <v>187.48603114800162</v>
      </c>
      <c r="AG137" s="21">
        <v>190.19797179120204</v>
      </c>
      <c r="AH137" s="21">
        <v>194.34092353105234</v>
      </c>
      <c r="AI137" s="21">
        <v>189.64644443587878</v>
      </c>
      <c r="AJ137" s="21">
        <v>195.15502999701917</v>
      </c>
      <c r="AK137" s="21">
        <v>196.46435305038474</v>
      </c>
      <c r="AL137" s="21">
        <v>204.9436823931344</v>
      </c>
      <c r="AM137" s="21">
        <v>200.39798251238511</v>
      </c>
      <c r="AN137" s="21">
        <v>188.70313068053503</v>
      </c>
      <c r="AO137" s="21">
        <v>193.18595814079015</v>
      </c>
      <c r="AP137" s="21">
        <v>201.01272446578142</v>
      </c>
      <c r="AQ137" s="21">
        <v>214.39409711337879</v>
      </c>
      <c r="AR137" s="21">
        <v>241.34199911492183</v>
      </c>
      <c r="AS137" s="21">
        <v>270.97143945210155</v>
      </c>
      <c r="AT137" s="21">
        <v>264.74784146921559</v>
      </c>
      <c r="AU137" s="21">
        <v>319.15269950556848</v>
      </c>
      <c r="AV137" s="21">
        <v>302.60365452434291</v>
      </c>
      <c r="AW137" s="21">
        <v>303.06551313830852</v>
      </c>
      <c r="AX137" s="21">
        <v>317.806104288808</v>
      </c>
      <c r="AY137" s="21">
        <v>323.63391010156698</v>
      </c>
      <c r="AZ137" s="21">
        <v>308.05376035696582</v>
      </c>
      <c r="BA137" s="21">
        <v>326.88481813861512</v>
      </c>
      <c r="BB137" s="21">
        <v>335.31841291746025</v>
      </c>
      <c r="BC137" s="21">
        <v>353.81891546225859</v>
      </c>
      <c r="BD137" s="21">
        <v>377.89381324698616</v>
      </c>
      <c r="BE137" s="21">
        <v>417.10752679252988</v>
      </c>
      <c r="BF137" s="21">
        <v>431.0142455019668</v>
      </c>
      <c r="BG137" s="21">
        <v>427.66447240762557</v>
      </c>
      <c r="BH137" s="21">
        <v>442.67496358255096</v>
      </c>
      <c r="BI137" s="21">
        <v>454.10912564099795</v>
      </c>
      <c r="BJ137" s="21">
        <v>452.49089587737092</v>
      </c>
      <c r="BK137" s="21">
        <v>463.21718091950225</v>
      </c>
      <c r="BL137" s="21">
        <v>447.86001827235697</v>
      </c>
      <c r="BM137" s="21">
        <v>445.40098129823747</v>
      </c>
      <c r="BN137" s="21">
        <v>451.75975989160992</v>
      </c>
      <c r="BO137" s="21">
        <v>480.22401720499215</v>
      </c>
      <c r="BP137" s="21">
        <v>479.23576634343499</v>
      </c>
      <c r="BQ137" s="21">
        <v>488.74043988377093</v>
      </c>
      <c r="BR137" s="21">
        <v>454.76440802149244</v>
      </c>
      <c r="BS137" s="21">
        <v>456.68371399878015</v>
      </c>
      <c r="BT137" s="21">
        <v>436.78849288631494</v>
      </c>
      <c r="BU137" s="21">
        <v>388.52623070921021</v>
      </c>
      <c r="BV137" s="21">
        <v>393.25898921684126</v>
      </c>
      <c r="BW137" s="21">
        <v>397.6023110689033</v>
      </c>
      <c r="BX137" s="21">
        <v>431.23146969672564</v>
      </c>
      <c r="BY137" s="21">
        <v>434.68487891890106</v>
      </c>
      <c r="BZ137" s="21">
        <v>430.49488737355392</v>
      </c>
      <c r="CA137" s="21">
        <v>443.13220884400806</v>
      </c>
      <c r="CB137" s="21">
        <v>435.15686207272449</v>
      </c>
      <c r="CC137" s="21">
        <v>421.7237776790526</v>
      </c>
      <c r="CD137" s="21">
        <v>450.46579916649955</v>
      </c>
      <c r="CE137" s="21">
        <v>452.0875676408391</v>
      </c>
      <c r="CF137" s="197">
        <v>439.8844148203022</v>
      </c>
      <c r="CG137" s="197">
        <v>444.39712661507684</v>
      </c>
      <c r="CH137" s="197">
        <v>459.32463292153739</v>
      </c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</row>
    <row r="138" spans="1:99" x14ac:dyDescent="0.2">
      <c r="A138" s="8" t="str">
        <f t="shared" si="3"/>
        <v>EWGmL_QU_8</v>
      </c>
      <c r="B138" s="7" t="s">
        <v>3742</v>
      </c>
      <c r="C138" s="7" t="s">
        <v>654</v>
      </c>
      <c r="D138" s="7">
        <v>8</v>
      </c>
      <c r="E138" s="45">
        <v>100</v>
      </c>
      <c r="F138" s="21">
        <v>97.401078867918642</v>
      </c>
      <c r="G138" s="21">
        <v>94.101084848959573</v>
      </c>
      <c r="H138" s="21">
        <v>83.080599661842996</v>
      </c>
      <c r="I138" s="21">
        <v>90.343671572653832</v>
      </c>
      <c r="J138" s="21">
        <v>96.090055504616103</v>
      </c>
      <c r="K138" s="21">
        <v>106.68841101756649</v>
      </c>
      <c r="L138" s="21">
        <v>104.63878400915843</v>
      </c>
      <c r="M138" s="21">
        <v>106.99763430692219</v>
      </c>
      <c r="N138" s="21">
        <v>120.76533897094981</v>
      </c>
      <c r="O138" s="21">
        <v>111.09030787424308</v>
      </c>
      <c r="P138" s="21">
        <v>108.84058802602488</v>
      </c>
      <c r="Q138" s="21">
        <v>138.16027671136726</v>
      </c>
      <c r="R138" s="21">
        <v>135.43263094686523</v>
      </c>
      <c r="S138" s="21">
        <v>129.74350128074175</v>
      </c>
      <c r="T138" s="21">
        <v>140.72638271790223</v>
      </c>
      <c r="U138" s="21">
        <v>164.32839591623227</v>
      </c>
      <c r="V138" s="21">
        <v>157.46630032277443</v>
      </c>
      <c r="W138" s="21">
        <v>159.61904995762481</v>
      </c>
      <c r="X138" s="21">
        <v>175.17011334012491</v>
      </c>
      <c r="Y138" s="21">
        <v>165.98371952631794</v>
      </c>
      <c r="Z138" s="21">
        <v>173.44851721653643</v>
      </c>
      <c r="AA138" s="21">
        <v>171.77441367222562</v>
      </c>
      <c r="AB138" s="21">
        <v>187.19490743472551</v>
      </c>
      <c r="AC138" s="21">
        <v>182.84811445366799</v>
      </c>
      <c r="AD138" s="21">
        <v>195.76790249272364</v>
      </c>
      <c r="AE138" s="21">
        <v>182.83760366228148</v>
      </c>
      <c r="AF138" s="21">
        <v>218.60673174721506</v>
      </c>
      <c r="AG138" s="21">
        <v>221.53663552492878</v>
      </c>
      <c r="AH138" s="21">
        <v>234.33819287290643</v>
      </c>
      <c r="AI138" s="21">
        <v>203.58988209464809</v>
      </c>
      <c r="AJ138" s="21">
        <v>228.99546567137662</v>
      </c>
      <c r="AK138" s="21">
        <v>237.43451128979163</v>
      </c>
      <c r="AL138" s="21">
        <v>241.18762064290644</v>
      </c>
      <c r="AM138" s="21">
        <v>238.16201042758482</v>
      </c>
      <c r="AN138" s="21">
        <v>236.99364537111123</v>
      </c>
      <c r="AO138" s="21">
        <v>236.72407842212743</v>
      </c>
      <c r="AP138" s="21">
        <v>256.67450085061552</v>
      </c>
      <c r="AQ138" s="21">
        <v>260.87310681310913</v>
      </c>
      <c r="AR138" s="21">
        <v>282.92032409470301</v>
      </c>
      <c r="AS138" s="21">
        <v>304.63472892333618</v>
      </c>
      <c r="AT138" s="21">
        <v>321.61710703502467</v>
      </c>
      <c r="AU138" s="21">
        <v>374.13941303069345</v>
      </c>
      <c r="AV138" s="21">
        <v>333.87012336464232</v>
      </c>
      <c r="AW138" s="21">
        <v>350.37574581359047</v>
      </c>
      <c r="AX138" s="21">
        <v>347.1144171730615</v>
      </c>
      <c r="AY138" s="21">
        <v>373.3194496741566</v>
      </c>
      <c r="AZ138" s="21">
        <v>363.39621113538192</v>
      </c>
      <c r="BA138" s="21">
        <v>371.56550889728726</v>
      </c>
      <c r="BB138" s="21">
        <v>377.77931640787131</v>
      </c>
      <c r="BC138" s="21">
        <v>400.82637941303039</v>
      </c>
      <c r="BD138" s="21">
        <v>410.02857248107932</v>
      </c>
      <c r="BE138" s="21">
        <v>461.85822855255498</v>
      </c>
      <c r="BF138" s="21">
        <v>473.77808486477295</v>
      </c>
      <c r="BG138" s="21">
        <v>454.28190490787762</v>
      </c>
      <c r="BH138" s="21">
        <v>483.02189501200081</v>
      </c>
      <c r="BI138" s="21">
        <v>506.42965808998594</v>
      </c>
      <c r="BJ138" s="21">
        <v>499.78275200868995</v>
      </c>
      <c r="BK138" s="21">
        <v>513.79145463334771</v>
      </c>
      <c r="BL138" s="21">
        <v>520.00926211468573</v>
      </c>
      <c r="BM138" s="21">
        <v>496.35510272495253</v>
      </c>
      <c r="BN138" s="21">
        <v>498.79022966350107</v>
      </c>
      <c r="BO138" s="21">
        <v>505.62771943529043</v>
      </c>
      <c r="BP138" s="21">
        <v>523.16767688777986</v>
      </c>
      <c r="BQ138" s="21">
        <v>549.77348791738746</v>
      </c>
      <c r="BR138" s="21">
        <v>509.74029620601289</v>
      </c>
      <c r="BS138" s="21">
        <v>509.60673653398476</v>
      </c>
      <c r="BT138" s="21">
        <v>502.21950039063472</v>
      </c>
      <c r="BU138" s="21">
        <v>448.91703467978124</v>
      </c>
      <c r="BV138" s="21">
        <v>425.94880554136358</v>
      </c>
      <c r="BW138" s="21">
        <v>452.71144760022321</v>
      </c>
      <c r="BX138" s="21">
        <v>482.97162982107062</v>
      </c>
      <c r="BY138" s="21">
        <v>490.59566500270194</v>
      </c>
      <c r="BZ138" s="21">
        <v>463.34636838627807</v>
      </c>
      <c r="CA138" s="21">
        <v>476.76276216366114</v>
      </c>
      <c r="CB138" s="21">
        <v>481.26781527299619</v>
      </c>
      <c r="CC138" s="21">
        <v>481.42375090937338</v>
      </c>
      <c r="CD138" s="21">
        <v>487.68260499862288</v>
      </c>
      <c r="CE138" s="21">
        <v>516.38701975024924</v>
      </c>
      <c r="CF138" s="197">
        <v>481.40454569171555</v>
      </c>
      <c r="CG138" s="197">
        <v>476.65555858699281</v>
      </c>
      <c r="CH138" s="197">
        <v>460.01885797222729</v>
      </c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</row>
    <row r="139" spans="1:99" x14ac:dyDescent="0.2">
      <c r="A139" s="8" t="str">
        <f t="shared" si="3"/>
        <v>EWGuL_QU_1</v>
      </c>
      <c r="B139" s="7" t="s">
        <v>3743</v>
      </c>
      <c r="C139" s="7" t="s">
        <v>654</v>
      </c>
      <c r="D139" s="7">
        <v>1</v>
      </c>
      <c r="E139" s="45">
        <v>100</v>
      </c>
      <c r="F139" s="21">
        <v>106.19915795280963</v>
      </c>
      <c r="G139" s="21">
        <v>108.56216068441556</v>
      </c>
      <c r="H139" s="21">
        <v>93.023913289817344</v>
      </c>
      <c r="I139" s="21">
        <v>95.848925094000421</v>
      </c>
      <c r="J139" s="21">
        <v>93.27103040512759</v>
      </c>
      <c r="K139" s="21">
        <v>101.06861928357847</v>
      </c>
      <c r="L139" s="21">
        <v>102.3123351549475</v>
      </c>
      <c r="M139" s="21">
        <v>106.3639718460168</v>
      </c>
      <c r="N139" s="21">
        <v>105.43585207011992</v>
      </c>
      <c r="O139" s="21">
        <v>107.10291629009032</v>
      </c>
      <c r="P139" s="21">
        <v>120.0501485778973</v>
      </c>
      <c r="Q139" s="21">
        <v>123.75906404496884</v>
      </c>
      <c r="R139" s="21">
        <v>124.17305671062672</v>
      </c>
      <c r="S139" s="21">
        <v>129.12998158917102</v>
      </c>
      <c r="T139" s="21">
        <v>132.80260118521798</v>
      </c>
      <c r="U139" s="21">
        <v>131.70311003462393</v>
      </c>
      <c r="V139" s="21">
        <v>138.2933541417778</v>
      </c>
      <c r="W139" s="21">
        <v>151.56479465602908</v>
      </c>
      <c r="X139" s="21">
        <v>153.91158658957343</v>
      </c>
      <c r="Y139" s="21">
        <v>176.5146717614434</v>
      </c>
      <c r="Z139" s="21">
        <v>172.73193572348939</v>
      </c>
      <c r="AA139" s="21">
        <v>179.21598276684338</v>
      </c>
      <c r="AB139" s="21">
        <v>184.3081011888757</v>
      </c>
      <c r="AC139" s="21">
        <v>188.64606903580241</v>
      </c>
      <c r="AD139" s="21">
        <v>194.25534787959026</v>
      </c>
      <c r="AE139" s="21">
        <v>198.50787230236227</v>
      </c>
      <c r="AF139" s="21">
        <v>218.05811082836661</v>
      </c>
      <c r="AG139" s="21">
        <v>236.5728177344624</v>
      </c>
      <c r="AH139" s="21">
        <v>262.38020274003873</v>
      </c>
      <c r="AI139" s="21">
        <v>255.13562680430275</v>
      </c>
      <c r="AJ139" s="21">
        <v>265.92893297265533</v>
      </c>
      <c r="AK139" s="21">
        <v>279.47075522473256</v>
      </c>
      <c r="AL139" s="21">
        <v>296.93225760795434</v>
      </c>
      <c r="AM139" s="21">
        <v>305.97002342171726</v>
      </c>
      <c r="AN139" s="21">
        <v>332.95752185269544</v>
      </c>
      <c r="AO139" s="21">
        <v>330.28902071187861</v>
      </c>
      <c r="AP139" s="21">
        <v>344.27159665122525</v>
      </c>
      <c r="AQ139" s="21">
        <v>344.24312670779887</v>
      </c>
      <c r="AR139" s="21">
        <v>354.27758964021905</v>
      </c>
      <c r="AS139" s="21">
        <v>384.67405460043096</v>
      </c>
      <c r="AT139" s="21">
        <v>397.21684499384298</v>
      </c>
      <c r="AU139" s="21">
        <v>435.45128030087739</v>
      </c>
      <c r="AV139" s="21">
        <v>438.56658657684483</v>
      </c>
      <c r="AW139" s="21">
        <v>448.19255142118868</v>
      </c>
      <c r="AX139" s="21">
        <v>464.70763886639668</v>
      </c>
      <c r="AY139" s="21">
        <v>475.31062743510375</v>
      </c>
      <c r="AZ139" s="21">
        <v>482.90713576600541</v>
      </c>
      <c r="BA139" s="21">
        <v>492.95459678228946</v>
      </c>
      <c r="BB139" s="21">
        <v>523.42758908565236</v>
      </c>
      <c r="BC139" s="21">
        <v>538.17411768000886</v>
      </c>
      <c r="BD139" s="21">
        <v>531.12236813827462</v>
      </c>
      <c r="BE139" s="21">
        <v>614.49919105861136</v>
      </c>
      <c r="BF139" s="21">
        <v>622.69229739158266</v>
      </c>
      <c r="BG139" s="21">
        <v>611.61576807028553</v>
      </c>
      <c r="BH139" s="21">
        <v>613.89777439330248</v>
      </c>
      <c r="BI139" s="21">
        <v>647.26084400365244</v>
      </c>
      <c r="BJ139" s="21">
        <v>635.01768800605259</v>
      </c>
      <c r="BK139" s="21">
        <v>621.87851853909081</v>
      </c>
      <c r="BL139" s="21">
        <v>622.53510590869394</v>
      </c>
      <c r="BM139" s="21">
        <v>615.12096272851795</v>
      </c>
      <c r="BN139" s="21">
        <v>585.79973064793944</v>
      </c>
      <c r="BO139" s="21">
        <v>608.67244835228064</v>
      </c>
      <c r="BP139" s="21">
        <v>617.74167224117934</v>
      </c>
      <c r="BQ139" s="21">
        <v>667.10111253050286</v>
      </c>
      <c r="BR139" s="21">
        <v>679.71282089220085</v>
      </c>
      <c r="BS139" s="21">
        <v>705.63012905580035</v>
      </c>
      <c r="BT139" s="21">
        <v>686.23871912131892</v>
      </c>
      <c r="BU139" s="21">
        <v>646.0167675409607</v>
      </c>
      <c r="BV139" s="21">
        <v>660.55424139434786</v>
      </c>
      <c r="BW139" s="21">
        <v>689.96334732421531</v>
      </c>
      <c r="BX139" s="21">
        <v>715.94775676805966</v>
      </c>
      <c r="BY139" s="21">
        <v>717.09601217445038</v>
      </c>
      <c r="BZ139" s="21">
        <v>747.82349822525896</v>
      </c>
      <c r="CA139" s="21">
        <v>765.07785695527696</v>
      </c>
      <c r="CB139" s="21">
        <v>746.07126782748844</v>
      </c>
      <c r="CC139" s="21">
        <v>759.67312569724697</v>
      </c>
      <c r="CD139" s="21">
        <v>776.3422541100083</v>
      </c>
      <c r="CE139" s="21">
        <v>773.23389943580185</v>
      </c>
      <c r="CF139" s="197">
        <v>774.65826366808869</v>
      </c>
      <c r="CG139" s="197">
        <v>787.08433762932964</v>
      </c>
      <c r="CH139" s="197">
        <v>810.92226442796084</v>
      </c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</row>
    <row r="140" spans="1:99" x14ac:dyDescent="0.2">
      <c r="A140" s="8" t="str">
        <f t="shared" si="3"/>
        <v>EWGuL_QU_2</v>
      </c>
      <c r="B140" s="7" t="s">
        <v>3743</v>
      </c>
      <c r="C140" s="7" t="s">
        <v>654</v>
      </c>
      <c r="D140" s="7">
        <v>2</v>
      </c>
      <c r="E140" s="45">
        <v>100</v>
      </c>
      <c r="F140" s="21">
        <v>100.36309649901875</v>
      </c>
      <c r="G140" s="21">
        <v>95.888603279895591</v>
      </c>
      <c r="H140" s="21">
        <v>92.147150879215118</v>
      </c>
      <c r="I140" s="21">
        <v>92.063087239386491</v>
      </c>
      <c r="J140" s="21">
        <v>92.166745523200433</v>
      </c>
      <c r="K140" s="21">
        <v>91.943719927692513</v>
      </c>
      <c r="L140" s="21">
        <v>92.125473492059811</v>
      </c>
      <c r="M140" s="21">
        <v>94.997304293795153</v>
      </c>
      <c r="N140" s="21">
        <v>97.087489576722533</v>
      </c>
      <c r="O140" s="21">
        <v>97.600497675726643</v>
      </c>
      <c r="P140" s="21">
        <v>100.65458495215999</v>
      </c>
      <c r="Q140" s="21">
        <v>103.94623737423956</v>
      </c>
      <c r="R140" s="21">
        <v>109.66188013372562</v>
      </c>
      <c r="S140" s="21">
        <v>107.57056716831825</v>
      </c>
      <c r="T140" s="21">
        <v>94.888888221032204</v>
      </c>
      <c r="U140" s="21">
        <v>110.13505832387966</v>
      </c>
      <c r="V140" s="21">
        <v>116.10431153944181</v>
      </c>
      <c r="W140" s="21">
        <v>115.40591770460991</v>
      </c>
      <c r="X140" s="21">
        <v>113.75581791037727</v>
      </c>
      <c r="Y140" s="21">
        <v>123.73220610106314</v>
      </c>
      <c r="Z140" s="21">
        <v>134.61766268246433</v>
      </c>
      <c r="AA140" s="21">
        <v>121.15983623877943</v>
      </c>
      <c r="AB140" s="21">
        <v>132.22844521171163</v>
      </c>
      <c r="AC140" s="21">
        <v>145.34450129202031</v>
      </c>
      <c r="AD140" s="21">
        <v>144.67529420264466</v>
      </c>
      <c r="AE140" s="21">
        <v>147.60479692983347</v>
      </c>
      <c r="AF140" s="21">
        <v>165.68120234836391</v>
      </c>
      <c r="AG140" s="21">
        <v>171.84460238495546</v>
      </c>
      <c r="AH140" s="21">
        <v>151.42146889354245</v>
      </c>
      <c r="AI140" s="21">
        <v>157.21731079544571</v>
      </c>
      <c r="AJ140" s="21">
        <v>178.26675268292865</v>
      </c>
      <c r="AK140" s="21">
        <v>180.75175717368279</v>
      </c>
      <c r="AL140" s="21">
        <v>202.18381269258657</v>
      </c>
      <c r="AM140" s="21">
        <v>221.06831225405443</v>
      </c>
      <c r="AN140" s="21">
        <v>213.80153388980179</v>
      </c>
      <c r="AO140" s="21">
        <v>219.34366967591984</v>
      </c>
      <c r="AP140" s="21">
        <v>206.17409037891085</v>
      </c>
      <c r="AQ140" s="21">
        <v>207.7433916794989</v>
      </c>
      <c r="AR140" s="21">
        <v>217.46026455672086</v>
      </c>
      <c r="AS140" s="21">
        <v>216.93284108868505</v>
      </c>
      <c r="AT140" s="21">
        <v>224.12966966274968</v>
      </c>
      <c r="AU140" s="21">
        <v>290.1784976445141</v>
      </c>
      <c r="AV140" s="21">
        <v>275.56207176569541</v>
      </c>
      <c r="AW140" s="21">
        <v>277.67255955008932</v>
      </c>
      <c r="AX140" s="21">
        <v>254.30664648038089</v>
      </c>
      <c r="AY140" s="21">
        <v>258.41282081669698</v>
      </c>
      <c r="AZ140" s="21">
        <v>261.00844352525729</v>
      </c>
      <c r="BA140" s="21">
        <v>287.25850770577438</v>
      </c>
      <c r="BB140" s="21">
        <v>286.92586540438117</v>
      </c>
      <c r="BC140" s="21">
        <v>286.25835433332583</v>
      </c>
      <c r="BD140" s="21">
        <v>297.7434491138327</v>
      </c>
      <c r="BE140" s="21">
        <v>383.83666451220728</v>
      </c>
      <c r="BF140" s="21">
        <v>419.1610471698545</v>
      </c>
      <c r="BG140" s="21">
        <v>405.56985537784954</v>
      </c>
      <c r="BH140" s="21">
        <v>418.30957252413253</v>
      </c>
      <c r="BI140" s="21">
        <v>451.53138507374092</v>
      </c>
      <c r="BJ140" s="21">
        <v>482.05553784045139</v>
      </c>
      <c r="BK140" s="21">
        <v>516.56220471834467</v>
      </c>
      <c r="BL140" s="21">
        <v>501.92257416601535</v>
      </c>
      <c r="BM140" s="21">
        <v>558.77720308321341</v>
      </c>
      <c r="BN140" s="21">
        <v>504.86667835066646</v>
      </c>
      <c r="BO140" s="21">
        <v>552.57601590480544</v>
      </c>
      <c r="BP140" s="21">
        <v>585.07963104370026</v>
      </c>
      <c r="BQ140" s="21">
        <v>619.74998410314117</v>
      </c>
      <c r="BR140" s="21">
        <v>617.25552558148502</v>
      </c>
      <c r="BS140" s="21">
        <v>618.90551239315005</v>
      </c>
      <c r="BT140" s="21">
        <v>650.59769860845734</v>
      </c>
      <c r="BU140" s="21">
        <v>587.73174108804244</v>
      </c>
      <c r="BV140" s="21">
        <v>589.4193769611469</v>
      </c>
      <c r="BW140" s="21">
        <v>630.54723345408718</v>
      </c>
      <c r="BX140" s="21">
        <v>697.95930440674567</v>
      </c>
      <c r="BY140" s="21">
        <v>698.83809243250494</v>
      </c>
      <c r="BZ140" s="21">
        <v>714.45334902634852</v>
      </c>
      <c r="CA140" s="21">
        <v>793.40379233540489</v>
      </c>
      <c r="CB140" s="21">
        <v>731.39761095080735</v>
      </c>
      <c r="CC140" s="21">
        <v>707.15600458746462</v>
      </c>
      <c r="CD140" s="21">
        <v>755.03082969170873</v>
      </c>
      <c r="CE140" s="21">
        <v>755.86067929699493</v>
      </c>
      <c r="CF140" s="197">
        <v>723.53061188120819</v>
      </c>
      <c r="CG140" s="197">
        <v>753.97923829947626</v>
      </c>
      <c r="CH140" s="197">
        <v>764.12847148885464</v>
      </c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</row>
    <row r="141" spans="1:99" x14ac:dyDescent="0.2">
      <c r="A141" s="8" t="str">
        <f t="shared" si="3"/>
        <v>EWGuL_QU_3</v>
      </c>
      <c r="B141" s="7" t="s">
        <v>3743</v>
      </c>
      <c r="C141" s="7" t="s">
        <v>654</v>
      </c>
      <c r="D141" s="7">
        <v>3</v>
      </c>
      <c r="E141" s="45">
        <v>100</v>
      </c>
      <c r="F141" s="21">
        <v>99.894800156607886</v>
      </c>
      <c r="G141" s="21">
        <v>90.860977156130616</v>
      </c>
      <c r="H141" s="21">
        <v>76.931136791344883</v>
      </c>
      <c r="I141" s="21">
        <v>80.252754337152666</v>
      </c>
      <c r="J141" s="21">
        <v>80.206351782141326</v>
      </c>
      <c r="K141" s="21">
        <v>77.83430755558652</v>
      </c>
      <c r="L141" s="21">
        <v>80.776623249153658</v>
      </c>
      <c r="M141" s="21">
        <v>81.211151658368777</v>
      </c>
      <c r="N141" s="21">
        <v>82.146481879105764</v>
      </c>
      <c r="O141" s="21">
        <v>83.450516350982056</v>
      </c>
      <c r="P141" s="21">
        <v>85.185334933941334</v>
      </c>
      <c r="Q141" s="21">
        <v>90.122830719082643</v>
      </c>
      <c r="R141" s="21">
        <v>91.243219426802028</v>
      </c>
      <c r="S141" s="21">
        <v>97.023191268440527</v>
      </c>
      <c r="T141" s="21">
        <v>102.79230549604684</v>
      </c>
      <c r="U141" s="21">
        <v>104.7249230456401</v>
      </c>
      <c r="V141" s="21">
        <v>102.80031630618014</v>
      </c>
      <c r="W141" s="21">
        <v>102.00760304445622</v>
      </c>
      <c r="X141" s="21">
        <v>102.87896752553745</v>
      </c>
      <c r="Y141" s="21">
        <v>108.23118555939224</v>
      </c>
      <c r="Z141" s="21">
        <v>108.53587036600105</v>
      </c>
      <c r="AA141" s="21">
        <v>110.67087858885034</v>
      </c>
      <c r="AB141" s="21">
        <v>107.70433363943317</v>
      </c>
      <c r="AC141" s="21">
        <v>111.04353555081398</v>
      </c>
      <c r="AD141" s="21">
        <v>112.34506984935813</v>
      </c>
      <c r="AE141" s="21">
        <v>108.04616748935491</v>
      </c>
      <c r="AF141" s="21">
        <v>114.86824473186495</v>
      </c>
      <c r="AG141" s="21">
        <v>119.61563847311328</v>
      </c>
      <c r="AH141" s="21">
        <v>120.49192647623758</v>
      </c>
      <c r="AI141" s="21">
        <v>120.55614154045888</v>
      </c>
      <c r="AJ141" s="21">
        <v>119.6790471591473</v>
      </c>
      <c r="AK141" s="21">
        <v>124.49439164979586</v>
      </c>
      <c r="AL141" s="21">
        <v>128.98486040232447</v>
      </c>
      <c r="AM141" s="21">
        <v>137.06827737383074</v>
      </c>
      <c r="AN141" s="21">
        <v>144.50503123403638</v>
      </c>
      <c r="AO141" s="21">
        <v>158.36668567707329</v>
      </c>
      <c r="AP141" s="21">
        <v>156.81049459577252</v>
      </c>
      <c r="AQ141" s="21">
        <v>159.16608886826904</v>
      </c>
      <c r="AR141" s="21">
        <v>168.44058370194989</v>
      </c>
      <c r="AS141" s="21">
        <v>166.46454053734485</v>
      </c>
      <c r="AT141" s="21">
        <v>167.06487015587672</v>
      </c>
      <c r="AU141" s="21">
        <v>208.56936546250301</v>
      </c>
      <c r="AV141" s="21">
        <v>194.60726182590395</v>
      </c>
      <c r="AW141" s="21">
        <v>192.92315477620161</v>
      </c>
      <c r="AX141" s="21">
        <v>193.47656529357366</v>
      </c>
      <c r="AY141" s="21">
        <v>193.38538214963313</v>
      </c>
      <c r="AZ141" s="21">
        <v>191.41417655770891</v>
      </c>
      <c r="BA141" s="21">
        <v>209.24141144255861</v>
      </c>
      <c r="BB141" s="21">
        <v>213.3929562551275</v>
      </c>
      <c r="BC141" s="21">
        <v>214.92931928992937</v>
      </c>
      <c r="BD141" s="21">
        <v>236.4328760520082</v>
      </c>
      <c r="BE141" s="21">
        <v>283.25756779721542</v>
      </c>
      <c r="BF141" s="21">
        <v>305.18522855763206</v>
      </c>
      <c r="BG141" s="21">
        <v>296.49544809708613</v>
      </c>
      <c r="BH141" s="21">
        <v>321.62248689993203</v>
      </c>
      <c r="BI141" s="21">
        <v>341.24881124130059</v>
      </c>
      <c r="BJ141" s="21">
        <v>341.93175251575167</v>
      </c>
      <c r="BK141" s="21">
        <v>338.43876143391498</v>
      </c>
      <c r="BL141" s="21">
        <v>329.21299622905138</v>
      </c>
      <c r="BM141" s="21">
        <v>334.68732547899106</v>
      </c>
      <c r="BN141" s="21">
        <v>313.31037685074847</v>
      </c>
      <c r="BO141" s="21">
        <v>337.73057653196662</v>
      </c>
      <c r="BP141" s="21">
        <v>346.43837066651366</v>
      </c>
      <c r="BQ141" s="21">
        <v>374.05751870054519</v>
      </c>
      <c r="BR141" s="21">
        <v>391.93485819920585</v>
      </c>
      <c r="BS141" s="21">
        <v>414.10569335479204</v>
      </c>
      <c r="BT141" s="21">
        <v>414.09801362164984</v>
      </c>
      <c r="BU141" s="21">
        <v>380.48232482196221</v>
      </c>
      <c r="BV141" s="21">
        <v>388.1648725328526</v>
      </c>
      <c r="BW141" s="21">
        <v>396.05130988232628</v>
      </c>
      <c r="BX141" s="21">
        <v>428.54413218499008</v>
      </c>
      <c r="BY141" s="21">
        <v>431.62684995166893</v>
      </c>
      <c r="BZ141" s="21">
        <v>443.34287678388301</v>
      </c>
      <c r="CA141" s="21">
        <v>458.55477713542018</v>
      </c>
      <c r="CB141" s="21">
        <v>431.49733204037153</v>
      </c>
      <c r="CC141" s="21">
        <v>443.56913423335806</v>
      </c>
      <c r="CD141" s="21">
        <v>466.91654984632248</v>
      </c>
      <c r="CE141" s="21">
        <v>473.74779788996699</v>
      </c>
      <c r="CF141" s="197">
        <v>454.33552943355221</v>
      </c>
      <c r="CG141" s="197">
        <v>470.03196819398045</v>
      </c>
      <c r="CH141" s="197">
        <v>488.11016379230887</v>
      </c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</row>
    <row r="142" spans="1:99" x14ac:dyDescent="0.2">
      <c r="A142" s="8" t="str">
        <f t="shared" si="3"/>
        <v>EWGuL_QU_4</v>
      </c>
      <c r="B142" s="7" t="s">
        <v>3743</v>
      </c>
      <c r="C142" s="7" t="s">
        <v>654</v>
      </c>
      <c r="D142" s="7">
        <v>4</v>
      </c>
      <c r="E142" s="45">
        <v>100</v>
      </c>
      <c r="F142" s="21">
        <v>99.479986798015275</v>
      </c>
      <c r="G142" s="21">
        <v>95.165094600870049</v>
      </c>
      <c r="H142" s="21">
        <v>84.194197170985547</v>
      </c>
      <c r="I142" s="21">
        <v>84.767746616688484</v>
      </c>
      <c r="J142" s="21">
        <v>84.399916334658343</v>
      </c>
      <c r="K142" s="21">
        <v>85.42856113445967</v>
      </c>
      <c r="L142" s="21">
        <v>88.655274314906748</v>
      </c>
      <c r="M142" s="21">
        <v>87.96354777182404</v>
      </c>
      <c r="N142" s="21">
        <v>89.581505552873026</v>
      </c>
      <c r="O142" s="21">
        <v>88.233679250502249</v>
      </c>
      <c r="P142" s="21">
        <v>90.415210122818308</v>
      </c>
      <c r="Q142" s="21">
        <v>90.000948627971184</v>
      </c>
      <c r="R142" s="21">
        <v>99.990851141084974</v>
      </c>
      <c r="S142" s="21">
        <v>102.42872768498057</v>
      </c>
      <c r="T142" s="21">
        <v>101.31910216453433</v>
      </c>
      <c r="U142" s="21">
        <v>110.48889040030457</v>
      </c>
      <c r="V142" s="21">
        <v>105.08871859600468</v>
      </c>
      <c r="W142" s="21">
        <v>111.23957330312537</v>
      </c>
      <c r="X142" s="21">
        <v>104.50828637336092</v>
      </c>
      <c r="Y142" s="21">
        <v>110.45531007069347</v>
      </c>
      <c r="Z142" s="21">
        <v>114.5724016036602</v>
      </c>
      <c r="AA142" s="21">
        <v>112.20474110197003</v>
      </c>
      <c r="AB142" s="21">
        <v>112.46152864194976</v>
      </c>
      <c r="AC142" s="21">
        <v>114.75370413334274</v>
      </c>
      <c r="AD142" s="21">
        <v>120.02394811236299</v>
      </c>
      <c r="AE142" s="21">
        <v>115.07535267286619</v>
      </c>
      <c r="AF142" s="21">
        <v>117.50892693033015</v>
      </c>
      <c r="AG142" s="21">
        <v>124.0312707392122</v>
      </c>
      <c r="AH142" s="21">
        <v>131.29596029777491</v>
      </c>
      <c r="AI142" s="21">
        <v>129.14384027156282</v>
      </c>
      <c r="AJ142" s="21">
        <v>132.76939895923584</v>
      </c>
      <c r="AK142" s="21">
        <v>136.91985198678393</v>
      </c>
      <c r="AL142" s="21">
        <v>142.67768972801292</v>
      </c>
      <c r="AM142" s="21">
        <v>148.42316857844264</v>
      </c>
      <c r="AN142" s="21">
        <v>153.56638373041594</v>
      </c>
      <c r="AO142" s="21">
        <v>154.46018770298815</v>
      </c>
      <c r="AP142" s="21">
        <v>157.23410628773274</v>
      </c>
      <c r="AQ142" s="21">
        <v>154.93359152686546</v>
      </c>
      <c r="AR142" s="21">
        <v>159.19166515253707</v>
      </c>
      <c r="AS142" s="21">
        <v>167.2303381460909</v>
      </c>
      <c r="AT142" s="21">
        <v>165.67022095842131</v>
      </c>
      <c r="AU142" s="21">
        <v>191.76153060916698</v>
      </c>
      <c r="AV142" s="21">
        <v>181.1191645885489</v>
      </c>
      <c r="AW142" s="21">
        <v>185.45459895802102</v>
      </c>
      <c r="AX142" s="21">
        <v>189.54795470910076</v>
      </c>
      <c r="AY142" s="21">
        <v>188.99716968132017</v>
      </c>
      <c r="AZ142" s="21">
        <v>185.58714817869003</v>
      </c>
      <c r="BA142" s="21">
        <v>197.92515307827671</v>
      </c>
      <c r="BB142" s="21">
        <v>205.16342991582715</v>
      </c>
      <c r="BC142" s="21">
        <v>207.84472992660054</v>
      </c>
      <c r="BD142" s="21">
        <v>210.83605231443522</v>
      </c>
      <c r="BE142" s="21">
        <v>241.45900908155289</v>
      </c>
      <c r="BF142" s="21">
        <v>244.03309631027267</v>
      </c>
      <c r="BG142" s="21">
        <v>236.71061523295745</v>
      </c>
      <c r="BH142" s="21">
        <v>257.87284200409192</v>
      </c>
      <c r="BI142" s="21">
        <v>268.81570688784342</v>
      </c>
      <c r="BJ142" s="21">
        <v>267.5379158571422</v>
      </c>
      <c r="BK142" s="21">
        <v>264.59688670755878</v>
      </c>
      <c r="BL142" s="21">
        <v>252.18119813860631</v>
      </c>
      <c r="BM142" s="21">
        <v>265.96373861298173</v>
      </c>
      <c r="BN142" s="21">
        <v>250.33578488397671</v>
      </c>
      <c r="BO142" s="21">
        <v>268.6651002782159</v>
      </c>
      <c r="BP142" s="21">
        <v>270.82474751600779</v>
      </c>
      <c r="BQ142" s="21">
        <v>290.08370178147345</v>
      </c>
      <c r="BR142" s="21">
        <v>300.30695437269122</v>
      </c>
      <c r="BS142" s="21">
        <v>321.40710752615615</v>
      </c>
      <c r="BT142" s="21">
        <v>322.32036870353096</v>
      </c>
      <c r="BU142" s="21">
        <v>308.44482996298541</v>
      </c>
      <c r="BV142" s="21">
        <v>309.82572705472285</v>
      </c>
      <c r="BW142" s="21">
        <v>314.3514717109818</v>
      </c>
      <c r="BX142" s="21">
        <v>338.95060783632596</v>
      </c>
      <c r="BY142" s="21">
        <v>329.48065849494782</v>
      </c>
      <c r="BZ142" s="21">
        <v>342.21408182706324</v>
      </c>
      <c r="CA142" s="21">
        <v>350.57426098471689</v>
      </c>
      <c r="CB142" s="21">
        <v>339.91778824458709</v>
      </c>
      <c r="CC142" s="21">
        <v>350.87035127999411</v>
      </c>
      <c r="CD142" s="21">
        <v>359.38671043940451</v>
      </c>
      <c r="CE142" s="21">
        <v>347.6723832920548</v>
      </c>
      <c r="CF142" s="197">
        <v>340.4048169292937</v>
      </c>
      <c r="CG142" s="197">
        <v>348.9229058555436</v>
      </c>
      <c r="CH142" s="197">
        <v>358.26468789884132</v>
      </c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</row>
    <row r="143" spans="1:99" x14ac:dyDescent="0.2">
      <c r="A143" s="8" t="str">
        <f t="shared" si="3"/>
        <v>EWGuL_QU_5</v>
      </c>
      <c r="B143" s="7" t="s">
        <v>3743</v>
      </c>
      <c r="C143" s="7" t="s">
        <v>654</v>
      </c>
      <c r="D143" s="7">
        <v>5</v>
      </c>
      <c r="E143" s="45">
        <v>100</v>
      </c>
      <c r="F143" s="21">
        <v>100.02223459321522</v>
      </c>
      <c r="G143" s="21">
        <v>95.248117715853766</v>
      </c>
      <c r="H143" s="21">
        <v>84.470341412692235</v>
      </c>
      <c r="I143" s="21">
        <v>84.835250566471458</v>
      </c>
      <c r="J143" s="21">
        <v>87.137424477286501</v>
      </c>
      <c r="K143" s="21">
        <v>87.174322526009036</v>
      </c>
      <c r="L143" s="21">
        <v>86.40803760292421</v>
      </c>
      <c r="M143" s="21">
        <v>88.237364414336412</v>
      </c>
      <c r="N143" s="21">
        <v>88.105693454526062</v>
      </c>
      <c r="O143" s="21">
        <v>89.96049399880043</v>
      </c>
      <c r="P143" s="21">
        <v>92.658576784676839</v>
      </c>
      <c r="Q143" s="21">
        <v>100.23988048101324</v>
      </c>
      <c r="R143" s="21">
        <v>103.13749704355961</v>
      </c>
      <c r="S143" s="21">
        <v>109.35561745525474</v>
      </c>
      <c r="T143" s="21">
        <v>111.53900929305011</v>
      </c>
      <c r="U143" s="21">
        <v>118.52407186072018</v>
      </c>
      <c r="V143" s="21">
        <v>115.2512651495188</v>
      </c>
      <c r="W143" s="21">
        <v>116.44730336239688</v>
      </c>
      <c r="X143" s="21">
        <v>113.88067110197109</v>
      </c>
      <c r="Y143" s="21">
        <v>120.14836422443442</v>
      </c>
      <c r="Z143" s="21">
        <v>120.9445888317636</v>
      </c>
      <c r="AA143" s="21">
        <v>125.04113352183317</v>
      </c>
      <c r="AB143" s="21">
        <v>123.37758768591098</v>
      </c>
      <c r="AC143" s="21">
        <v>123.23964047595277</v>
      </c>
      <c r="AD143" s="21">
        <v>127.76541735242664</v>
      </c>
      <c r="AE143" s="21">
        <v>128.24348900418013</v>
      </c>
      <c r="AF143" s="21">
        <v>134.27400769930094</v>
      </c>
      <c r="AG143" s="21">
        <v>137.73832452772317</v>
      </c>
      <c r="AH143" s="21">
        <v>141.77521325012606</v>
      </c>
      <c r="AI143" s="21">
        <v>139.49144601387945</v>
      </c>
      <c r="AJ143" s="21">
        <v>143.37137679029686</v>
      </c>
      <c r="AK143" s="21">
        <v>153.38886849730437</v>
      </c>
      <c r="AL143" s="21">
        <v>161.50319906535736</v>
      </c>
      <c r="AM143" s="21">
        <v>171.06238251234447</v>
      </c>
      <c r="AN143" s="21">
        <v>172.03331199583704</v>
      </c>
      <c r="AO143" s="21">
        <v>189.96183117672055</v>
      </c>
      <c r="AP143" s="21">
        <v>183.20223234205096</v>
      </c>
      <c r="AQ143" s="21">
        <v>184.53743848256593</v>
      </c>
      <c r="AR143" s="21">
        <v>189.4762031305153</v>
      </c>
      <c r="AS143" s="21">
        <v>194.79468901626882</v>
      </c>
      <c r="AT143" s="21">
        <v>203.95844294421374</v>
      </c>
      <c r="AU143" s="21">
        <v>236.03078091224066</v>
      </c>
      <c r="AV143" s="21">
        <v>219.52247741564918</v>
      </c>
      <c r="AW143" s="21">
        <v>220.18489776978586</v>
      </c>
      <c r="AX143" s="21">
        <v>221.52830106661011</v>
      </c>
      <c r="AY143" s="21">
        <v>228.36521012983818</v>
      </c>
      <c r="AZ143" s="21">
        <v>227.56291553916128</v>
      </c>
      <c r="BA143" s="21">
        <v>238.23850255420447</v>
      </c>
      <c r="BB143" s="21">
        <v>243.90676170845245</v>
      </c>
      <c r="BC143" s="21">
        <v>248.51530043519529</v>
      </c>
      <c r="BD143" s="21">
        <v>260.26647844529646</v>
      </c>
      <c r="BE143" s="21">
        <v>290.6351025509021</v>
      </c>
      <c r="BF143" s="21">
        <v>302.14599097139535</v>
      </c>
      <c r="BG143" s="21">
        <v>301.12397744327524</v>
      </c>
      <c r="BH143" s="21">
        <v>315.69349240909912</v>
      </c>
      <c r="BI143" s="21">
        <v>336.00259286523334</v>
      </c>
      <c r="BJ143" s="21">
        <v>327.54622908087322</v>
      </c>
      <c r="BK143" s="21">
        <v>326.38119595244268</v>
      </c>
      <c r="BL143" s="21">
        <v>319.12482685668454</v>
      </c>
      <c r="BM143" s="21">
        <v>328.85283146642143</v>
      </c>
      <c r="BN143" s="21">
        <v>312.5541136768926</v>
      </c>
      <c r="BO143" s="21">
        <v>326.56914200846717</v>
      </c>
      <c r="BP143" s="21">
        <v>327.6321469524529</v>
      </c>
      <c r="BQ143" s="21">
        <v>358.10898974570262</v>
      </c>
      <c r="BR143" s="21">
        <v>365.61964087125489</v>
      </c>
      <c r="BS143" s="21">
        <v>387.84743444941881</v>
      </c>
      <c r="BT143" s="21">
        <v>386.67013128727018</v>
      </c>
      <c r="BU143" s="21">
        <v>370.99163331299224</v>
      </c>
      <c r="BV143" s="21">
        <v>375.98743884477335</v>
      </c>
      <c r="BW143" s="21">
        <v>388.89050160916372</v>
      </c>
      <c r="BX143" s="21">
        <v>414.32289581891621</v>
      </c>
      <c r="BY143" s="21">
        <v>424.9689795230222</v>
      </c>
      <c r="BZ143" s="21">
        <v>434.91209589503359</v>
      </c>
      <c r="CA143" s="21">
        <v>440.95042962663939</v>
      </c>
      <c r="CB143" s="21">
        <v>430.81389845626506</v>
      </c>
      <c r="CC143" s="21">
        <v>443.84220876897615</v>
      </c>
      <c r="CD143" s="21">
        <v>458.22793624707083</v>
      </c>
      <c r="CE143" s="21">
        <v>453.34540458259227</v>
      </c>
      <c r="CF143" s="197">
        <v>463.20540161469961</v>
      </c>
      <c r="CG143" s="197">
        <v>463.01637093381032</v>
      </c>
      <c r="CH143" s="197">
        <v>478.41757072121879</v>
      </c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</row>
    <row r="144" spans="1:99" x14ac:dyDescent="0.2">
      <c r="A144" s="8" t="str">
        <f t="shared" si="3"/>
        <v>EWGuL_QU_6</v>
      </c>
      <c r="B144" s="7" t="s">
        <v>3743</v>
      </c>
      <c r="C144" s="7" t="s">
        <v>654</v>
      </c>
      <c r="D144" s="7">
        <v>6</v>
      </c>
      <c r="E144" s="45">
        <v>100</v>
      </c>
      <c r="F144" s="21">
        <v>102.33989376164354</v>
      </c>
      <c r="G144" s="21">
        <v>96.685109706190445</v>
      </c>
      <c r="H144" s="21">
        <v>78.280082565314885</v>
      </c>
      <c r="I144" s="21">
        <v>80.429049574580247</v>
      </c>
      <c r="J144" s="21">
        <v>80.35090749152171</v>
      </c>
      <c r="K144" s="21">
        <v>78.96878366418531</v>
      </c>
      <c r="L144" s="21">
        <v>82.433161228354962</v>
      </c>
      <c r="M144" s="21">
        <v>82.333493646520211</v>
      </c>
      <c r="N144" s="21">
        <v>87.505989528972435</v>
      </c>
      <c r="O144" s="21">
        <v>84.971299860375098</v>
      </c>
      <c r="P144" s="21">
        <v>88.48207135429891</v>
      </c>
      <c r="Q144" s="21">
        <v>104.09105425579651</v>
      </c>
      <c r="R144" s="21">
        <v>105.61847591511683</v>
      </c>
      <c r="S144" s="21">
        <v>115.59192963943663</v>
      </c>
      <c r="T144" s="21">
        <v>109.40246880504417</v>
      </c>
      <c r="U144" s="21">
        <v>116.9603005191284</v>
      </c>
      <c r="V144" s="21">
        <v>110.23756134794172</v>
      </c>
      <c r="W144" s="21">
        <v>112.23387816103443</v>
      </c>
      <c r="X144" s="21">
        <v>109.55253297695108</v>
      </c>
      <c r="Y144" s="21">
        <v>121.66414280749794</v>
      </c>
      <c r="Z144" s="21">
        <v>121.61747943292289</v>
      </c>
      <c r="AA144" s="21">
        <v>122.38311875072748</v>
      </c>
      <c r="AB144" s="21">
        <v>125.69056368034973</v>
      </c>
      <c r="AC144" s="21">
        <v>128.49172995014669</v>
      </c>
      <c r="AD144" s="21">
        <v>127.33582104909613</v>
      </c>
      <c r="AE144" s="21">
        <v>134.78350201145392</v>
      </c>
      <c r="AF144" s="21">
        <v>136.88768841363722</v>
      </c>
      <c r="AG144" s="21">
        <v>130.83351393624307</v>
      </c>
      <c r="AH144" s="21">
        <v>136.33326788352923</v>
      </c>
      <c r="AI144" s="21">
        <v>118.96649657481555</v>
      </c>
      <c r="AJ144" s="21">
        <v>131.78137998109278</v>
      </c>
      <c r="AK144" s="21">
        <v>149.58391309009056</v>
      </c>
      <c r="AL144" s="21">
        <v>163.76912082905037</v>
      </c>
      <c r="AM144" s="21">
        <v>174.72504515175262</v>
      </c>
      <c r="AN144" s="21">
        <v>180.91366206085053</v>
      </c>
      <c r="AO144" s="21">
        <v>193.47403710225484</v>
      </c>
      <c r="AP144" s="21">
        <v>187.90988091146428</v>
      </c>
      <c r="AQ144" s="21">
        <v>181.63149999522548</v>
      </c>
      <c r="AR144" s="21">
        <v>202.71584942564931</v>
      </c>
      <c r="AS144" s="21">
        <v>195.65090092728644</v>
      </c>
      <c r="AT144" s="21">
        <v>197.97343152439521</v>
      </c>
      <c r="AU144" s="21">
        <v>236.24061137756075</v>
      </c>
      <c r="AV144" s="21">
        <v>217.29362369257856</v>
      </c>
      <c r="AW144" s="21">
        <v>222.19833967085961</v>
      </c>
      <c r="AX144" s="21">
        <v>228.64864591267801</v>
      </c>
      <c r="AY144" s="21">
        <v>220.40749164043905</v>
      </c>
      <c r="AZ144" s="21">
        <v>218.06425162684758</v>
      </c>
      <c r="BA144" s="21">
        <v>251.99259445534273</v>
      </c>
      <c r="BB144" s="21">
        <v>259.45370210510902</v>
      </c>
      <c r="BC144" s="21">
        <v>256.81907315800152</v>
      </c>
      <c r="BD144" s="21">
        <v>272.90355573855641</v>
      </c>
      <c r="BE144" s="21">
        <v>343.08933451942931</v>
      </c>
      <c r="BF144" s="21">
        <v>358.36829360452833</v>
      </c>
      <c r="BG144" s="21">
        <v>346.97909278701127</v>
      </c>
      <c r="BH144" s="21">
        <v>385.56901903142273</v>
      </c>
      <c r="BI144" s="21">
        <v>423.50591211817397</v>
      </c>
      <c r="BJ144" s="21">
        <v>433.50039728574774</v>
      </c>
      <c r="BK144" s="21">
        <v>436.63304521063981</v>
      </c>
      <c r="BL144" s="21">
        <v>423.49412387758196</v>
      </c>
      <c r="BM144" s="21">
        <v>441.98649914380485</v>
      </c>
      <c r="BN144" s="21">
        <v>425.92319300748579</v>
      </c>
      <c r="BO144" s="21">
        <v>464.87295328383891</v>
      </c>
      <c r="BP144" s="21">
        <v>470.94573503892769</v>
      </c>
      <c r="BQ144" s="21">
        <v>512.51244957502979</v>
      </c>
      <c r="BR144" s="21">
        <v>528.13401048171465</v>
      </c>
      <c r="BS144" s="21">
        <v>553.25700774902589</v>
      </c>
      <c r="BT144" s="21">
        <v>544.37981668105022</v>
      </c>
      <c r="BU144" s="21">
        <v>521.88014448927674</v>
      </c>
      <c r="BV144" s="21">
        <v>521.50795236138106</v>
      </c>
      <c r="BW144" s="21">
        <v>532.10754851627598</v>
      </c>
      <c r="BX144" s="21">
        <v>574.81091667135104</v>
      </c>
      <c r="BY144" s="21">
        <v>556.25617126134546</v>
      </c>
      <c r="BZ144" s="21">
        <v>565.11062061735993</v>
      </c>
      <c r="CA144" s="21">
        <v>587.91727242283787</v>
      </c>
      <c r="CB144" s="21">
        <v>557.47313960707265</v>
      </c>
      <c r="CC144" s="21">
        <v>587.28620612811937</v>
      </c>
      <c r="CD144" s="21">
        <v>612.74415653906146</v>
      </c>
      <c r="CE144" s="21">
        <v>614.41031263414675</v>
      </c>
      <c r="CF144" s="197">
        <v>601.26359217688275</v>
      </c>
      <c r="CG144" s="197">
        <v>619.53222200579228</v>
      </c>
      <c r="CH144" s="197">
        <v>643.13141709390288</v>
      </c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</row>
    <row r="145" spans="1:99" x14ac:dyDescent="0.2">
      <c r="A145" s="8" t="str">
        <f t="shared" si="3"/>
        <v>EWGuL_QU_7</v>
      </c>
      <c r="B145" s="7" t="s">
        <v>3743</v>
      </c>
      <c r="C145" s="7" t="s">
        <v>654</v>
      </c>
      <c r="D145" s="7">
        <v>7</v>
      </c>
      <c r="E145" s="45">
        <v>100</v>
      </c>
      <c r="F145" s="21">
        <v>98.79468899846276</v>
      </c>
      <c r="G145" s="21">
        <v>93.872689048253335</v>
      </c>
      <c r="H145" s="21">
        <v>83.702058351200819</v>
      </c>
      <c r="I145" s="21">
        <v>87.15632318807593</v>
      </c>
      <c r="J145" s="21">
        <v>88.270283204091527</v>
      </c>
      <c r="K145" s="21">
        <v>88.153896070786857</v>
      </c>
      <c r="L145" s="21">
        <v>89.331680349965083</v>
      </c>
      <c r="M145" s="21">
        <v>93.238109724162641</v>
      </c>
      <c r="N145" s="21">
        <v>96.966577975534321</v>
      </c>
      <c r="O145" s="21">
        <v>96.718063126146475</v>
      </c>
      <c r="P145" s="21">
        <v>95.623652255026073</v>
      </c>
      <c r="Q145" s="21">
        <v>103.04518881977889</v>
      </c>
      <c r="R145" s="21">
        <v>103.69832222116881</v>
      </c>
      <c r="S145" s="21">
        <v>110.29137846283905</v>
      </c>
      <c r="T145" s="21">
        <v>113.54631135350542</v>
      </c>
      <c r="U145" s="21">
        <v>122.79635313959577</v>
      </c>
      <c r="V145" s="21">
        <v>124.19572055821023</v>
      </c>
      <c r="W145" s="21">
        <v>126.71334035428319</v>
      </c>
      <c r="X145" s="21">
        <v>125.32307732985049</v>
      </c>
      <c r="Y145" s="21">
        <v>128.78385316438525</v>
      </c>
      <c r="Z145" s="21">
        <v>128.47708994767643</v>
      </c>
      <c r="AA145" s="21">
        <v>135.95925844453552</v>
      </c>
      <c r="AB145" s="21">
        <v>134.77667742029098</v>
      </c>
      <c r="AC145" s="21">
        <v>142.81732723061302</v>
      </c>
      <c r="AD145" s="21">
        <v>141.29678284906205</v>
      </c>
      <c r="AE145" s="21">
        <v>146.7626924331056</v>
      </c>
      <c r="AF145" s="21">
        <v>165.25619264470131</v>
      </c>
      <c r="AG145" s="21">
        <v>168.56852029629158</v>
      </c>
      <c r="AH145" s="21">
        <v>173.27395217406041</v>
      </c>
      <c r="AI145" s="21">
        <v>168.0136692000296</v>
      </c>
      <c r="AJ145" s="21">
        <v>171.31675598473953</v>
      </c>
      <c r="AK145" s="21">
        <v>173.13338013634191</v>
      </c>
      <c r="AL145" s="21">
        <v>184.42699415517305</v>
      </c>
      <c r="AM145" s="21">
        <v>189.36981867821251</v>
      </c>
      <c r="AN145" s="21">
        <v>177.94252919255135</v>
      </c>
      <c r="AO145" s="21">
        <v>184.63871641502607</v>
      </c>
      <c r="AP145" s="21">
        <v>187.13644312504096</v>
      </c>
      <c r="AQ145" s="21">
        <v>195.58877269816938</v>
      </c>
      <c r="AR145" s="21">
        <v>209.25749012062789</v>
      </c>
      <c r="AS145" s="21">
        <v>229.87356860801941</v>
      </c>
      <c r="AT145" s="21">
        <v>220.76686140077064</v>
      </c>
      <c r="AU145" s="21">
        <v>275.25640625038619</v>
      </c>
      <c r="AV145" s="21">
        <v>257.85712549387949</v>
      </c>
      <c r="AW145" s="21">
        <v>258.20376543703833</v>
      </c>
      <c r="AX145" s="21">
        <v>267.93252675515771</v>
      </c>
      <c r="AY145" s="21">
        <v>268.3170182535996</v>
      </c>
      <c r="AZ145" s="21">
        <v>258.69225003222653</v>
      </c>
      <c r="BA145" s="21">
        <v>281.91284595947894</v>
      </c>
      <c r="BB145" s="21">
        <v>290.61636837310283</v>
      </c>
      <c r="BC145" s="21">
        <v>294.22234495140987</v>
      </c>
      <c r="BD145" s="21">
        <v>307.05880602572597</v>
      </c>
      <c r="BE145" s="21">
        <v>361.07303529528065</v>
      </c>
      <c r="BF145" s="21">
        <v>380.58612460581668</v>
      </c>
      <c r="BG145" s="21">
        <v>382.09777743385166</v>
      </c>
      <c r="BH145" s="21">
        <v>398.28956322723548</v>
      </c>
      <c r="BI145" s="21">
        <v>410.04711451097296</v>
      </c>
      <c r="BJ145" s="21">
        <v>414.86648494627462</v>
      </c>
      <c r="BK145" s="21">
        <v>413.79784479930635</v>
      </c>
      <c r="BL145" s="21">
        <v>391.97491590190015</v>
      </c>
      <c r="BM145" s="21">
        <v>396.23963003907556</v>
      </c>
      <c r="BN145" s="21">
        <v>377.72045758665183</v>
      </c>
      <c r="BO145" s="21">
        <v>414.75750908445195</v>
      </c>
      <c r="BP145" s="21">
        <v>421.23539797779807</v>
      </c>
      <c r="BQ145" s="21">
        <v>454.83664789873001</v>
      </c>
      <c r="BR145" s="21">
        <v>454.50558562473242</v>
      </c>
      <c r="BS145" s="21">
        <v>483.29068299576943</v>
      </c>
      <c r="BT145" s="21">
        <v>468.2866635518846</v>
      </c>
      <c r="BU145" s="21">
        <v>428.59991951363446</v>
      </c>
      <c r="BV145" s="21">
        <v>429.87508270731934</v>
      </c>
      <c r="BW145" s="21">
        <v>424.75264389790965</v>
      </c>
      <c r="BX145" s="21">
        <v>457.85672288660635</v>
      </c>
      <c r="BY145" s="21">
        <v>448.04442218139877</v>
      </c>
      <c r="BZ145" s="21">
        <v>442.05439996988514</v>
      </c>
      <c r="CA145" s="21">
        <v>465.83860101506332</v>
      </c>
      <c r="CB145" s="21">
        <v>451.64915929348115</v>
      </c>
      <c r="CC145" s="21">
        <v>445.02873603367095</v>
      </c>
      <c r="CD145" s="21">
        <v>466.57384721688169</v>
      </c>
      <c r="CE145" s="21">
        <v>470.80332338378986</v>
      </c>
      <c r="CF145" s="197">
        <v>459.18779480958938</v>
      </c>
      <c r="CG145" s="197">
        <v>461.0566757374736</v>
      </c>
      <c r="CH145" s="197">
        <v>473.75640110119832</v>
      </c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</row>
    <row r="146" spans="1:99" x14ac:dyDescent="0.2">
      <c r="A146" s="8" t="str">
        <f t="shared" ref="A146:A163" si="4">CONCATENATE(B146,"_",C146,"_",D146)</f>
        <v>EWGuL_QU_8</v>
      </c>
      <c r="B146" s="7" t="s">
        <v>3743</v>
      </c>
      <c r="C146" s="7" t="s">
        <v>654</v>
      </c>
      <c r="D146" s="7">
        <v>8</v>
      </c>
      <c r="E146" s="45">
        <v>100</v>
      </c>
      <c r="F146" s="21">
        <v>95.695020203795025</v>
      </c>
      <c r="G146" s="21">
        <v>89.731805563157948</v>
      </c>
      <c r="H146" s="21">
        <v>75.343189138102886</v>
      </c>
      <c r="I146" s="21">
        <v>80.830703917112231</v>
      </c>
      <c r="J146" s="21">
        <v>85.399101240983171</v>
      </c>
      <c r="K146" s="21">
        <v>96.912395288006408</v>
      </c>
      <c r="L146" s="21">
        <v>92.362259620995076</v>
      </c>
      <c r="M146" s="21">
        <v>93.025160104607536</v>
      </c>
      <c r="N146" s="21">
        <v>107.93044318766451</v>
      </c>
      <c r="O146" s="21">
        <v>95.941155108875947</v>
      </c>
      <c r="P146" s="21">
        <v>92.8872417658296</v>
      </c>
      <c r="Q146" s="21">
        <v>126.54803834081052</v>
      </c>
      <c r="R146" s="21">
        <v>121.53378990333475</v>
      </c>
      <c r="S146" s="21">
        <v>113.21365115738307</v>
      </c>
      <c r="T146" s="21">
        <v>123.9376338518684</v>
      </c>
      <c r="U146" s="21">
        <v>149.84921967271896</v>
      </c>
      <c r="V146" s="21">
        <v>142.80287414295708</v>
      </c>
      <c r="W146" s="21">
        <v>144.00898517970003</v>
      </c>
      <c r="X146" s="21">
        <v>161.46719132597082</v>
      </c>
      <c r="Y146" s="21">
        <v>151.55080035196747</v>
      </c>
      <c r="Z146" s="21">
        <v>162.53218651541039</v>
      </c>
      <c r="AA146" s="21">
        <v>160.41398729957828</v>
      </c>
      <c r="AB146" s="21">
        <v>177.31856442101372</v>
      </c>
      <c r="AC146" s="21">
        <v>167.63662446577734</v>
      </c>
      <c r="AD146" s="21">
        <v>179.96807587120563</v>
      </c>
      <c r="AE146" s="21">
        <v>165.80178047792623</v>
      </c>
      <c r="AF146" s="21">
        <v>202.79392368566872</v>
      </c>
      <c r="AG146" s="21">
        <v>208.68073592609622</v>
      </c>
      <c r="AH146" s="21">
        <v>225.63731418551743</v>
      </c>
      <c r="AI146" s="21">
        <v>190.10030492909485</v>
      </c>
      <c r="AJ146" s="21">
        <v>218.28486316119574</v>
      </c>
      <c r="AK146" s="21">
        <v>227.80497237831366</v>
      </c>
      <c r="AL146" s="21">
        <v>237.39200066639589</v>
      </c>
      <c r="AM146" s="21">
        <v>241.29310808013705</v>
      </c>
      <c r="AN146" s="21">
        <v>247.026108990788</v>
      </c>
      <c r="AO146" s="21">
        <v>250.18079072756177</v>
      </c>
      <c r="AP146" s="21">
        <v>268.16915989754403</v>
      </c>
      <c r="AQ146" s="21">
        <v>266.42698140761769</v>
      </c>
      <c r="AR146" s="21">
        <v>281.81389582122631</v>
      </c>
      <c r="AS146" s="21">
        <v>296.50778577109935</v>
      </c>
      <c r="AT146" s="21">
        <v>307.32867885612177</v>
      </c>
      <c r="AU146" s="21">
        <v>366.19706660782987</v>
      </c>
      <c r="AV146" s="21">
        <v>322.40209735774414</v>
      </c>
      <c r="AW146" s="21">
        <v>342.95874908186022</v>
      </c>
      <c r="AX146" s="21">
        <v>335.9180888075403</v>
      </c>
      <c r="AY146" s="21">
        <v>360.56836032560045</v>
      </c>
      <c r="AZ146" s="21">
        <v>357.26218611952305</v>
      </c>
      <c r="BA146" s="21">
        <v>368.98183068902313</v>
      </c>
      <c r="BB146" s="21">
        <v>373.53507977077584</v>
      </c>
      <c r="BC146" s="21">
        <v>386.13503540235723</v>
      </c>
      <c r="BD146" s="21">
        <v>380.98230745138375</v>
      </c>
      <c r="BE146" s="21">
        <v>452.14319447428278</v>
      </c>
      <c r="BF146" s="21">
        <v>469.38937509518894</v>
      </c>
      <c r="BG146" s="21">
        <v>454.59939710995138</v>
      </c>
      <c r="BH146" s="21">
        <v>486.65949783914442</v>
      </c>
      <c r="BI146" s="21">
        <v>516.6601176500933</v>
      </c>
      <c r="BJ146" s="21">
        <v>505.58043934787554</v>
      </c>
      <c r="BK146" s="21">
        <v>511.17632861899597</v>
      </c>
      <c r="BL146" s="21">
        <v>505.8671389003656</v>
      </c>
      <c r="BM146" s="21">
        <v>485.81480023076045</v>
      </c>
      <c r="BN146" s="21">
        <v>465.43772234609617</v>
      </c>
      <c r="BO146" s="21">
        <v>480.07629617973737</v>
      </c>
      <c r="BP146" s="21">
        <v>501.80680953160174</v>
      </c>
      <c r="BQ146" s="21">
        <v>558.01755016494189</v>
      </c>
      <c r="BR146" s="21">
        <v>553.63975532878817</v>
      </c>
      <c r="BS146" s="21">
        <v>579.98414663208666</v>
      </c>
      <c r="BT146" s="21">
        <v>578.7682122833022</v>
      </c>
      <c r="BU146" s="21">
        <v>532.1251537710101</v>
      </c>
      <c r="BV146" s="21">
        <v>500.81556597146977</v>
      </c>
      <c r="BW146" s="21">
        <v>523.3677806536798</v>
      </c>
      <c r="BX146" s="21">
        <v>557.3335647562966</v>
      </c>
      <c r="BY146" s="21">
        <v>548.09417123589833</v>
      </c>
      <c r="BZ146" s="21">
        <v>515.19681271216734</v>
      </c>
      <c r="CA146" s="21">
        <v>544.40780865078955</v>
      </c>
      <c r="CB146" s="21">
        <v>543.13247847363903</v>
      </c>
      <c r="CC146" s="21">
        <v>548.81925744651051</v>
      </c>
      <c r="CD146" s="21">
        <v>542.24722793096646</v>
      </c>
      <c r="CE146" s="21">
        <v>577.16898512419368</v>
      </c>
      <c r="CF146" s="197">
        <v>541.62049218542961</v>
      </c>
      <c r="CG146" s="197">
        <v>534.87749390821284</v>
      </c>
      <c r="CH146" s="197">
        <v>501.50415030799331</v>
      </c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</row>
    <row r="147" spans="1:99" x14ac:dyDescent="0.2">
      <c r="A147" s="8" t="str">
        <f t="shared" si="4"/>
        <v>EIGL_QU_1</v>
      </c>
      <c r="B147" s="7" t="s">
        <v>3744</v>
      </c>
      <c r="C147" s="7" t="s">
        <v>654</v>
      </c>
      <c r="D147" s="7">
        <v>1</v>
      </c>
      <c r="E147" s="45">
        <v>100</v>
      </c>
      <c r="F147" s="21">
        <v>105.63977315174043</v>
      </c>
      <c r="G147" s="21">
        <v>112.16664994305417</v>
      </c>
      <c r="H147" s="21">
        <v>102.36958811860708</v>
      </c>
      <c r="I147" s="21">
        <v>105.44522917766473</v>
      </c>
      <c r="J147" s="21">
        <v>108.35068198315945</v>
      </c>
      <c r="K147" s="21">
        <v>115.14887145441892</v>
      </c>
      <c r="L147" s="21">
        <v>120.47426261335777</v>
      </c>
      <c r="M147" s="21">
        <v>120.17772537654514</v>
      </c>
      <c r="N147" s="21">
        <v>121.52097063050651</v>
      </c>
      <c r="O147" s="21">
        <v>123.60171362506409</v>
      </c>
      <c r="P147" s="21">
        <v>134.38242386953436</v>
      </c>
      <c r="Q147" s="21">
        <v>143.22628678927197</v>
      </c>
      <c r="R147" s="21">
        <v>140.14841812753031</v>
      </c>
      <c r="S147" s="21">
        <v>145.36685585659774</v>
      </c>
      <c r="T147" s="21">
        <v>150.0665235280774</v>
      </c>
      <c r="U147" s="21">
        <v>146.53750878613604</v>
      </c>
      <c r="V147" s="21">
        <v>152.2295661289665</v>
      </c>
      <c r="W147" s="21">
        <v>168.32921231099914</v>
      </c>
      <c r="X147" s="21">
        <v>174.49606801337521</v>
      </c>
      <c r="Y147" s="21">
        <v>198.23090202205518</v>
      </c>
      <c r="Z147" s="21">
        <v>201.82531591747863</v>
      </c>
      <c r="AA147" s="21">
        <v>217.47930451573527</v>
      </c>
      <c r="AB147" s="21">
        <v>224.43952848332773</v>
      </c>
      <c r="AC147" s="21">
        <v>231.39367689467196</v>
      </c>
      <c r="AD147" s="21">
        <v>238.89595960497743</v>
      </c>
      <c r="AE147" s="21">
        <v>250.88014885271153</v>
      </c>
      <c r="AF147" s="21">
        <v>267.84814554455357</v>
      </c>
      <c r="AG147" s="21">
        <v>281.99842343513643</v>
      </c>
      <c r="AH147" s="21">
        <v>301.84351580900517</v>
      </c>
      <c r="AI147" s="21">
        <v>298.49676105969286</v>
      </c>
      <c r="AJ147" s="21">
        <v>308.32162615490495</v>
      </c>
      <c r="AK147" s="21">
        <v>320.55635198978149</v>
      </c>
      <c r="AL147" s="21">
        <v>334.23866000357685</v>
      </c>
      <c r="AM147" s="21">
        <v>343.25333514666488</v>
      </c>
      <c r="AN147" s="21">
        <v>362.6795948418951</v>
      </c>
      <c r="AO147" s="21">
        <v>358.04844424476585</v>
      </c>
      <c r="AP147" s="21">
        <v>370.25855592341657</v>
      </c>
      <c r="AQ147" s="21">
        <v>370.17582900319201</v>
      </c>
      <c r="AR147" s="21">
        <v>386.11462467663233</v>
      </c>
      <c r="AS147" s="21">
        <v>426.48094385569681</v>
      </c>
      <c r="AT147" s="21">
        <v>449.19393357893654</v>
      </c>
      <c r="AU147" s="21">
        <v>472.80248294851958</v>
      </c>
      <c r="AV147" s="21">
        <v>477.20554343477346</v>
      </c>
      <c r="AW147" s="21">
        <v>492.3497220058299</v>
      </c>
      <c r="AX147" s="21">
        <v>509.41593434138389</v>
      </c>
      <c r="AY147" s="21">
        <v>528.86795562916279</v>
      </c>
      <c r="AZ147" s="21">
        <v>539.36928175031574</v>
      </c>
      <c r="BA147" s="21">
        <v>545.09642931399651</v>
      </c>
      <c r="BB147" s="21">
        <v>573.70227078746734</v>
      </c>
      <c r="BC147" s="21">
        <v>594.57030186192526</v>
      </c>
      <c r="BD147" s="21">
        <v>583.81125186441375</v>
      </c>
      <c r="BE147" s="21">
        <v>651.88233941570206</v>
      </c>
      <c r="BF147" s="21">
        <v>657.34648339629973</v>
      </c>
      <c r="BG147" s="21">
        <v>656.14968811117251</v>
      </c>
      <c r="BH147" s="21">
        <v>646.95888234106894</v>
      </c>
      <c r="BI147" s="21">
        <v>669.34032494188637</v>
      </c>
      <c r="BJ147" s="21">
        <v>661.51658146232455</v>
      </c>
      <c r="BK147" s="21">
        <v>651.73685948947912</v>
      </c>
      <c r="BL147" s="21">
        <v>669.65361176339354</v>
      </c>
      <c r="BM147" s="21">
        <v>641.60415956413624</v>
      </c>
      <c r="BN147" s="21">
        <v>629.59695134813455</v>
      </c>
      <c r="BO147" s="21">
        <v>641.65357033850535</v>
      </c>
      <c r="BP147" s="21">
        <v>640.67792381961056</v>
      </c>
      <c r="BQ147" s="21">
        <v>657.92733610251798</v>
      </c>
      <c r="BR147" s="21">
        <v>638.88329851446224</v>
      </c>
      <c r="BS147" s="21">
        <v>627.43292502115139</v>
      </c>
      <c r="BT147" s="21">
        <v>610.67498694624533</v>
      </c>
      <c r="BU147" s="21">
        <v>574.01909521704897</v>
      </c>
      <c r="BV147" s="21">
        <v>586.75707296330484</v>
      </c>
      <c r="BW147" s="21">
        <v>610.8523493953694</v>
      </c>
      <c r="BX147" s="21">
        <v>613.61830007929609</v>
      </c>
      <c r="BY147" s="21">
        <v>618.01120572050593</v>
      </c>
      <c r="BZ147" s="21">
        <v>612.47644435063398</v>
      </c>
      <c r="CA147" s="21">
        <v>626.08491796345072</v>
      </c>
      <c r="CB147" s="21">
        <v>636.1875567313698</v>
      </c>
      <c r="CC147" s="21">
        <v>651.58514886842227</v>
      </c>
      <c r="CD147" s="21">
        <v>671.30140267982176</v>
      </c>
      <c r="CE147" s="21">
        <v>666.79880317521497</v>
      </c>
      <c r="CF147" s="197">
        <v>686.14538605619407</v>
      </c>
      <c r="CG147" s="197">
        <v>710.73792947552965</v>
      </c>
      <c r="CH147" s="197">
        <v>720.70870483098224</v>
      </c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</row>
    <row r="148" spans="1:99" x14ac:dyDescent="0.2">
      <c r="A148" s="8" t="str">
        <f t="shared" si="4"/>
        <v>EIGL_QU_2</v>
      </c>
      <c r="B148" s="7" t="s">
        <v>3744</v>
      </c>
      <c r="C148" s="7" t="s">
        <v>654</v>
      </c>
      <c r="D148" s="7">
        <v>2</v>
      </c>
      <c r="E148" s="45">
        <v>100</v>
      </c>
      <c r="F148" s="21">
        <v>99.688681797919926</v>
      </c>
      <c r="G148" s="21">
        <v>98.905782916735433</v>
      </c>
      <c r="H148" s="21">
        <v>96.500841639387318</v>
      </c>
      <c r="I148" s="21">
        <v>98.336291475053784</v>
      </c>
      <c r="J148" s="21">
        <v>98.121444828576685</v>
      </c>
      <c r="K148" s="21">
        <v>99.054639506575413</v>
      </c>
      <c r="L148" s="21">
        <v>98.941036762883201</v>
      </c>
      <c r="M148" s="21">
        <v>101.30947140839781</v>
      </c>
      <c r="N148" s="21">
        <v>101.66298145814932</v>
      </c>
      <c r="O148" s="21">
        <v>102.39981291326356</v>
      </c>
      <c r="P148" s="21">
        <v>103.67091661980493</v>
      </c>
      <c r="Q148" s="21">
        <v>106.66238079017825</v>
      </c>
      <c r="R148" s="21">
        <v>110.86840310579053</v>
      </c>
      <c r="S148" s="21">
        <v>110.45788858918382</v>
      </c>
      <c r="T148" s="21">
        <v>103.6387418732798</v>
      </c>
      <c r="U148" s="21">
        <v>111.73298724256584</v>
      </c>
      <c r="V148" s="21">
        <v>115.36751350506411</v>
      </c>
      <c r="W148" s="21">
        <v>116.31051736302919</v>
      </c>
      <c r="X148" s="21">
        <v>120.85500834168539</v>
      </c>
      <c r="Y148" s="21">
        <v>126.67311353868058</v>
      </c>
      <c r="Z148" s="21">
        <v>137.39524956924726</v>
      </c>
      <c r="AA148" s="21">
        <v>135.05943320032546</v>
      </c>
      <c r="AB148" s="21">
        <v>143.3095374121074</v>
      </c>
      <c r="AC148" s="21">
        <v>154.75274031538524</v>
      </c>
      <c r="AD148" s="21">
        <v>154.54832308414112</v>
      </c>
      <c r="AE148" s="21">
        <v>157.48819296463188</v>
      </c>
      <c r="AF148" s="21">
        <v>168.876235423357</v>
      </c>
      <c r="AG148" s="21">
        <v>168.57677846355116</v>
      </c>
      <c r="AH148" s="21">
        <v>157.73482197238843</v>
      </c>
      <c r="AI148" s="21">
        <v>158.86085250141659</v>
      </c>
      <c r="AJ148" s="21">
        <v>169.71280749843461</v>
      </c>
      <c r="AK148" s="21">
        <v>173.27751410009708</v>
      </c>
      <c r="AL148" s="21">
        <v>179.59760142831391</v>
      </c>
      <c r="AM148" s="21">
        <v>186.08390932443999</v>
      </c>
      <c r="AN148" s="21">
        <v>181.02347512914994</v>
      </c>
      <c r="AO148" s="21">
        <v>185.31720259778669</v>
      </c>
      <c r="AP148" s="21">
        <v>179.64188061791285</v>
      </c>
      <c r="AQ148" s="21">
        <v>179.44708004905314</v>
      </c>
      <c r="AR148" s="21">
        <v>188.09740126658397</v>
      </c>
      <c r="AS148" s="21">
        <v>195.8178537246477</v>
      </c>
      <c r="AT148" s="21">
        <v>214.19661023931323</v>
      </c>
      <c r="AU148" s="21">
        <v>245.74473449566318</v>
      </c>
      <c r="AV148" s="21">
        <v>238.60337929182921</v>
      </c>
      <c r="AW148" s="21">
        <v>242.78969417604262</v>
      </c>
      <c r="AX148" s="21">
        <v>232.43457125082156</v>
      </c>
      <c r="AY148" s="21">
        <v>239.99298649233003</v>
      </c>
      <c r="AZ148" s="21">
        <v>246.58582346859026</v>
      </c>
      <c r="BA148" s="21">
        <v>267.96813005157202</v>
      </c>
      <c r="BB148" s="21">
        <v>269.77825747574656</v>
      </c>
      <c r="BC148" s="21">
        <v>270.80004704162286</v>
      </c>
      <c r="BD148" s="21">
        <v>274.51475203037683</v>
      </c>
      <c r="BE148" s="21">
        <v>322.26878637576033</v>
      </c>
      <c r="BF148" s="21">
        <v>338.57883422693556</v>
      </c>
      <c r="BG148" s="21">
        <v>338.96203299529827</v>
      </c>
      <c r="BH148" s="21">
        <v>343.87664796345479</v>
      </c>
      <c r="BI148" s="21">
        <v>356.8476890251352</v>
      </c>
      <c r="BJ148" s="21">
        <v>386.96289124898698</v>
      </c>
      <c r="BK148" s="21">
        <v>399.27120445073933</v>
      </c>
      <c r="BL148" s="21">
        <v>411.62099888096373</v>
      </c>
      <c r="BM148" s="21">
        <v>426.92222235327978</v>
      </c>
      <c r="BN148" s="21">
        <v>409.52173650447878</v>
      </c>
      <c r="BO148" s="21">
        <v>428.73025174745629</v>
      </c>
      <c r="BP148" s="21">
        <v>439.45227456633847</v>
      </c>
      <c r="BQ148" s="21">
        <v>439.69924308658113</v>
      </c>
      <c r="BR148" s="21">
        <v>407.94087433939723</v>
      </c>
      <c r="BS148" s="21">
        <v>386.65889034169163</v>
      </c>
      <c r="BT148" s="21">
        <v>399.40413694704387</v>
      </c>
      <c r="BU148" s="21">
        <v>365.20172742979435</v>
      </c>
      <c r="BV148" s="21">
        <v>374.38929275439318</v>
      </c>
      <c r="BW148" s="21">
        <v>393.03820415134538</v>
      </c>
      <c r="BX148" s="21">
        <v>400.31877854017904</v>
      </c>
      <c r="BY148" s="21">
        <v>408.06375143273533</v>
      </c>
      <c r="BZ148" s="21">
        <v>387.93618639684831</v>
      </c>
      <c r="CA148" s="21">
        <v>452.27375758190516</v>
      </c>
      <c r="CB148" s="21">
        <v>422.01866662435583</v>
      </c>
      <c r="CC148" s="21">
        <v>426.28580994016909</v>
      </c>
      <c r="CD148" s="21">
        <v>452.02108911901081</v>
      </c>
      <c r="CE148" s="21">
        <v>449.3604608442003</v>
      </c>
      <c r="CF148" s="197">
        <v>446.01689685614241</v>
      </c>
      <c r="CG148" s="197">
        <v>479.912777326465</v>
      </c>
      <c r="CH148" s="197">
        <v>472.70057271462224</v>
      </c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</row>
    <row r="149" spans="1:99" x14ac:dyDescent="0.2">
      <c r="A149" s="8" t="str">
        <f t="shared" si="4"/>
        <v>EIGL_QU_3</v>
      </c>
      <c r="B149" s="7" t="s">
        <v>3744</v>
      </c>
      <c r="C149" s="7" t="s">
        <v>654</v>
      </c>
      <c r="D149" s="7">
        <v>3</v>
      </c>
      <c r="E149" s="45">
        <v>100</v>
      </c>
      <c r="F149" s="21">
        <v>98.730191927558636</v>
      </c>
      <c r="G149" s="21">
        <v>94.987193893776208</v>
      </c>
      <c r="H149" s="21">
        <v>86.194608629580387</v>
      </c>
      <c r="I149" s="21">
        <v>92.215422276565931</v>
      </c>
      <c r="J149" s="21">
        <v>91.163462427279157</v>
      </c>
      <c r="K149" s="21">
        <v>91.446210843506393</v>
      </c>
      <c r="L149" s="21">
        <v>93.774633242947729</v>
      </c>
      <c r="M149" s="21">
        <v>94.460569147743954</v>
      </c>
      <c r="N149" s="21">
        <v>93.486375027237187</v>
      </c>
      <c r="O149" s="21">
        <v>96.204003404118893</v>
      </c>
      <c r="P149" s="21">
        <v>97.048845800226118</v>
      </c>
      <c r="Q149" s="21">
        <v>102.78402686781145</v>
      </c>
      <c r="R149" s="21">
        <v>106.12606880683984</v>
      </c>
      <c r="S149" s="21">
        <v>109.69999237074128</v>
      </c>
      <c r="T149" s="21">
        <v>114.3292060951843</v>
      </c>
      <c r="U149" s="21">
        <v>112.39074747358164</v>
      </c>
      <c r="V149" s="21">
        <v>112.89132398313635</v>
      </c>
      <c r="W149" s="21">
        <v>112.69813727541921</v>
      </c>
      <c r="X149" s="21">
        <v>116.56228600829779</v>
      </c>
      <c r="Y149" s="21">
        <v>122.49604377466221</v>
      </c>
      <c r="Z149" s="21">
        <v>127.40648075252076</v>
      </c>
      <c r="AA149" s="21">
        <v>133.16785958937422</v>
      </c>
      <c r="AB149" s="21">
        <v>132.81767530705622</v>
      </c>
      <c r="AC149" s="21">
        <v>138.89430434025311</v>
      </c>
      <c r="AD149" s="21">
        <v>139.4801806300411</v>
      </c>
      <c r="AE149" s="21">
        <v>138.02903699023628</v>
      </c>
      <c r="AF149" s="21">
        <v>143.71966597332894</v>
      </c>
      <c r="AG149" s="21">
        <v>147.67229635906313</v>
      </c>
      <c r="AH149" s="21">
        <v>147.25787381400639</v>
      </c>
      <c r="AI149" s="21">
        <v>145.51944014652952</v>
      </c>
      <c r="AJ149" s="21">
        <v>143.59899098395118</v>
      </c>
      <c r="AK149" s="21">
        <v>145.02556300004602</v>
      </c>
      <c r="AL149" s="21">
        <v>143.0081857667434</v>
      </c>
      <c r="AM149" s="21">
        <v>145.61587495431704</v>
      </c>
      <c r="AN149" s="21">
        <v>150.32215279499218</v>
      </c>
      <c r="AO149" s="21">
        <v>162.72222777456855</v>
      </c>
      <c r="AP149" s="21">
        <v>163.40434976947279</v>
      </c>
      <c r="AQ149" s="21">
        <v>165.25506332570393</v>
      </c>
      <c r="AR149" s="21">
        <v>177.02377959278911</v>
      </c>
      <c r="AS149" s="21">
        <v>184.75932947444568</v>
      </c>
      <c r="AT149" s="21">
        <v>196.35080307024418</v>
      </c>
      <c r="AU149" s="21">
        <v>221.50193271112656</v>
      </c>
      <c r="AV149" s="21">
        <v>210.45949349086294</v>
      </c>
      <c r="AW149" s="21">
        <v>216.53980821082081</v>
      </c>
      <c r="AX149" s="21">
        <v>213.59691627704095</v>
      </c>
      <c r="AY149" s="21">
        <v>216.29602592173174</v>
      </c>
      <c r="AZ149" s="21">
        <v>220.782946104681</v>
      </c>
      <c r="BA149" s="21">
        <v>233.47470396729167</v>
      </c>
      <c r="BB149" s="21">
        <v>241.84449988861491</v>
      </c>
      <c r="BC149" s="21">
        <v>248.17221138039432</v>
      </c>
      <c r="BD149" s="21">
        <v>261.00419922634194</v>
      </c>
      <c r="BE149" s="21">
        <v>302.01171924174747</v>
      </c>
      <c r="BF149" s="21">
        <v>313.66043782066265</v>
      </c>
      <c r="BG149" s="21">
        <v>315.57486157234723</v>
      </c>
      <c r="BH149" s="21">
        <v>330.26140039472807</v>
      </c>
      <c r="BI149" s="21">
        <v>339.54515074274423</v>
      </c>
      <c r="BJ149" s="21">
        <v>351.1088475181478</v>
      </c>
      <c r="BK149" s="21">
        <v>346.54294835246213</v>
      </c>
      <c r="BL149" s="21">
        <v>357.65523356357437</v>
      </c>
      <c r="BM149" s="21">
        <v>343.96472188383223</v>
      </c>
      <c r="BN149" s="21">
        <v>340.58863639968393</v>
      </c>
      <c r="BO149" s="21">
        <v>351.88867153479555</v>
      </c>
      <c r="BP149" s="21">
        <v>356.93415890969266</v>
      </c>
      <c r="BQ149" s="21">
        <v>364.931778673878</v>
      </c>
      <c r="BR149" s="21">
        <v>365.80482862246276</v>
      </c>
      <c r="BS149" s="21">
        <v>362.85044322110275</v>
      </c>
      <c r="BT149" s="21">
        <v>358.88126831880589</v>
      </c>
      <c r="BU149" s="21">
        <v>327.74562956677624</v>
      </c>
      <c r="BV149" s="21">
        <v>335.82756101676438</v>
      </c>
      <c r="BW149" s="21">
        <v>346.5664282695754</v>
      </c>
      <c r="BX149" s="21">
        <v>352.13850499192029</v>
      </c>
      <c r="BY149" s="21">
        <v>361.37689521132586</v>
      </c>
      <c r="BZ149" s="21">
        <v>351.49126416251977</v>
      </c>
      <c r="CA149" s="21">
        <v>377.61488583151026</v>
      </c>
      <c r="CB149" s="21">
        <v>363.71361661053572</v>
      </c>
      <c r="CC149" s="21">
        <v>378.05896940104435</v>
      </c>
      <c r="CD149" s="21">
        <v>395.72273892128845</v>
      </c>
      <c r="CE149" s="21">
        <v>396.05096938882343</v>
      </c>
      <c r="CF149" s="197">
        <v>395.966728897081</v>
      </c>
      <c r="CG149" s="197">
        <v>419.27428078078731</v>
      </c>
      <c r="CH149" s="197">
        <v>431.06067877115146</v>
      </c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</row>
    <row r="150" spans="1:99" x14ac:dyDescent="0.2">
      <c r="A150" s="8" t="str">
        <f t="shared" si="4"/>
        <v>EIGL_QU_4</v>
      </c>
      <c r="B150" s="7" t="s">
        <v>3744</v>
      </c>
      <c r="C150" s="7" t="s">
        <v>654</v>
      </c>
      <c r="D150" s="7">
        <v>4</v>
      </c>
      <c r="E150" s="45">
        <v>100</v>
      </c>
      <c r="F150" s="21">
        <v>97.879811615217534</v>
      </c>
      <c r="G150" s="21">
        <v>96.88485669835157</v>
      </c>
      <c r="H150" s="21">
        <v>90.589368208947363</v>
      </c>
      <c r="I150" s="21">
        <v>94.500009483361694</v>
      </c>
      <c r="J150" s="21">
        <v>93.024739074594038</v>
      </c>
      <c r="K150" s="21">
        <v>96.231755845950602</v>
      </c>
      <c r="L150" s="21">
        <v>99.753172410041529</v>
      </c>
      <c r="M150" s="21">
        <v>97.987527252151111</v>
      </c>
      <c r="N150" s="21">
        <v>96.371065873427071</v>
      </c>
      <c r="O150" s="21">
        <v>97.133770441379852</v>
      </c>
      <c r="P150" s="21">
        <v>98.336317081403436</v>
      </c>
      <c r="Q150" s="21">
        <v>100.13434259315348</v>
      </c>
      <c r="R150" s="21">
        <v>109.19743623927612</v>
      </c>
      <c r="S150" s="21">
        <v>113.18512349696907</v>
      </c>
      <c r="T150" s="21">
        <v>110.28445137889675</v>
      </c>
      <c r="U150" s="21">
        <v>115.44672989532381</v>
      </c>
      <c r="V150" s="21">
        <v>110.9050165411148</v>
      </c>
      <c r="W150" s="21">
        <v>117.09623866360684</v>
      </c>
      <c r="X150" s="21">
        <v>114.74200230452843</v>
      </c>
      <c r="Y150" s="21">
        <v>121.32370051813599</v>
      </c>
      <c r="Z150" s="21">
        <v>127.674358429439</v>
      </c>
      <c r="AA150" s="21">
        <v>132.58359433954848</v>
      </c>
      <c r="AB150" s="21">
        <v>134.58208442569668</v>
      </c>
      <c r="AC150" s="21">
        <v>139.58105998621696</v>
      </c>
      <c r="AD150" s="21">
        <v>141.75491962913313</v>
      </c>
      <c r="AE150" s="21">
        <v>140.17537136682435</v>
      </c>
      <c r="AF150" s="21">
        <v>141.16283097681472</v>
      </c>
      <c r="AG150" s="21">
        <v>149.55877980463003</v>
      </c>
      <c r="AH150" s="21">
        <v>154.530490876925</v>
      </c>
      <c r="AI150" s="21">
        <v>150.13994852227302</v>
      </c>
      <c r="AJ150" s="21">
        <v>150.86985516833079</v>
      </c>
      <c r="AK150" s="21">
        <v>154.08208090168017</v>
      </c>
      <c r="AL150" s="21">
        <v>151.62819364609334</v>
      </c>
      <c r="AM150" s="21">
        <v>152.7533470559581</v>
      </c>
      <c r="AN150" s="21">
        <v>156.67452903600966</v>
      </c>
      <c r="AO150" s="21">
        <v>155.7904512636274</v>
      </c>
      <c r="AP150" s="21">
        <v>160.59346414647027</v>
      </c>
      <c r="AQ150" s="21">
        <v>158.7318259989421</v>
      </c>
      <c r="AR150" s="21">
        <v>165.13078330364627</v>
      </c>
      <c r="AS150" s="21">
        <v>178.41473397673968</v>
      </c>
      <c r="AT150" s="21">
        <v>185.14304860430966</v>
      </c>
      <c r="AU150" s="21">
        <v>197.97303939634998</v>
      </c>
      <c r="AV150" s="21">
        <v>188.56638891881741</v>
      </c>
      <c r="AW150" s="21">
        <v>198.11753245770655</v>
      </c>
      <c r="AX150" s="21">
        <v>197.98258012524457</v>
      </c>
      <c r="AY150" s="21">
        <v>200.81383575017222</v>
      </c>
      <c r="AZ150" s="21">
        <v>200.21968795084484</v>
      </c>
      <c r="BA150" s="21">
        <v>208.16327913685484</v>
      </c>
      <c r="BB150" s="21">
        <v>219.32621341604874</v>
      </c>
      <c r="BC150" s="21">
        <v>222.63350209243043</v>
      </c>
      <c r="BD150" s="21">
        <v>223.72155979062677</v>
      </c>
      <c r="BE150" s="21">
        <v>245.88377286611433</v>
      </c>
      <c r="BF150" s="21">
        <v>242.51772117208029</v>
      </c>
      <c r="BG150" s="21">
        <v>244.96144954147917</v>
      </c>
      <c r="BH150" s="21">
        <v>253.80979132440956</v>
      </c>
      <c r="BI150" s="21">
        <v>259.22172648448907</v>
      </c>
      <c r="BJ150" s="21">
        <v>267.23214625716361</v>
      </c>
      <c r="BK150" s="21">
        <v>265.17793808911563</v>
      </c>
      <c r="BL150" s="21">
        <v>268.86427856926645</v>
      </c>
      <c r="BM150" s="21">
        <v>267.62183933885007</v>
      </c>
      <c r="BN150" s="21">
        <v>263.34625601223075</v>
      </c>
      <c r="BO150" s="21">
        <v>273.03541662207897</v>
      </c>
      <c r="BP150" s="21">
        <v>269.79918159213565</v>
      </c>
      <c r="BQ150" s="21">
        <v>272.96144535872668</v>
      </c>
      <c r="BR150" s="21">
        <v>274.28636916738054</v>
      </c>
      <c r="BS150" s="21">
        <v>273.61139422989515</v>
      </c>
      <c r="BT150" s="21">
        <v>277.27679911927362</v>
      </c>
      <c r="BU150" s="21">
        <v>260.93884660014692</v>
      </c>
      <c r="BV150" s="21">
        <v>264.75163654727208</v>
      </c>
      <c r="BW150" s="21">
        <v>269.08848772009691</v>
      </c>
      <c r="BX150" s="21">
        <v>274.13606717781806</v>
      </c>
      <c r="BY150" s="21">
        <v>274.62827435896259</v>
      </c>
      <c r="BZ150" s="21">
        <v>272.81040285805574</v>
      </c>
      <c r="CA150" s="21">
        <v>285.132680048591</v>
      </c>
      <c r="CB150" s="21">
        <v>284.80201594295653</v>
      </c>
      <c r="CC150" s="21">
        <v>292.51845925785801</v>
      </c>
      <c r="CD150" s="21">
        <v>301.1417333199982</v>
      </c>
      <c r="CE150" s="21">
        <v>297.37798817143874</v>
      </c>
      <c r="CF150" s="197">
        <v>301.00570759413176</v>
      </c>
      <c r="CG150" s="197">
        <v>309.2397385583709</v>
      </c>
      <c r="CH150" s="197">
        <v>314.97473966175033</v>
      </c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</row>
    <row r="151" spans="1:99" x14ac:dyDescent="0.2">
      <c r="A151" s="8" t="str">
        <f t="shared" si="4"/>
        <v>EIGL_QU_5</v>
      </c>
      <c r="B151" s="7" t="s">
        <v>3744</v>
      </c>
      <c r="C151" s="7" t="s">
        <v>654</v>
      </c>
      <c r="D151" s="7">
        <v>5</v>
      </c>
      <c r="E151" s="45">
        <v>100</v>
      </c>
      <c r="F151" s="21">
        <v>99.565778115992401</v>
      </c>
      <c r="G151" s="21">
        <v>98.238070075652388</v>
      </c>
      <c r="H151" s="21">
        <v>93.084264679350738</v>
      </c>
      <c r="I151" s="21">
        <v>97.050526361104147</v>
      </c>
      <c r="J151" s="21">
        <v>98.691199279915736</v>
      </c>
      <c r="K151" s="21">
        <v>100.32051410050606</v>
      </c>
      <c r="L151" s="21">
        <v>100.83062054992844</v>
      </c>
      <c r="M151" s="21">
        <v>102.56064454283471</v>
      </c>
      <c r="N151" s="21">
        <v>100.58715796121737</v>
      </c>
      <c r="O151" s="21">
        <v>103.17790455695328</v>
      </c>
      <c r="P151" s="21">
        <v>104.25608761802503</v>
      </c>
      <c r="Q151" s="21">
        <v>112.86498553813782</v>
      </c>
      <c r="R151" s="21">
        <v>116.45914482893258</v>
      </c>
      <c r="S151" s="21">
        <v>121.58601524883193</v>
      </c>
      <c r="T151" s="21">
        <v>121.79417656191856</v>
      </c>
      <c r="U151" s="21">
        <v>124.78382396726838</v>
      </c>
      <c r="V151" s="21">
        <v>122.10584911576284</v>
      </c>
      <c r="W151" s="21">
        <v>126.31398659518511</v>
      </c>
      <c r="X151" s="21">
        <v>127.65071311475869</v>
      </c>
      <c r="Y151" s="21">
        <v>134.185602173528</v>
      </c>
      <c r="Z151" s="21">
        <v>140.50449157822726</v>
      </c>
      <c r="AA151" s="21">
        <v>146.81799245591</v>
      </c>
      <c r="AB151" s="21">
        <v>148.02132527983741</v>
      </c>
      <c r="AC151" s="21">
        <v>152.2603146715943</v>
      </c>
      <c r="AD151" s="21">
        <v>156.7275680119742</v>
      </c>
      <c r="AE151" s="21">
        <v>157.41803841743106</v>
      </c>
      <c r="AF151" s="21">
        <v>163.7205119043077</v>
      </c>
      <c r="AG151" s="21">
        <v>168.57381339195081</v>
      </c>
      <c r="AH151" s="21">
        <v>171.85278427578382</v>
      </c>
      <c r="AI151" s="21">
        <v>169.49933853792805</v>
      </c>
      <c r="AJ151" s="21">
        <v>173.32034800292473</v>
      </c>
      <c r="AK151" s="21">
        <v>179.17834328819734</v>
      </c>
      <c r="AL151" s="21">
        <v>182.28884858165938</v>
      </c>
      <c r="AM151" s="21">
        <v>187.29935695536494</v>
      </c>
      <c r="AN151" s="21">
        <v>186.17309915827713</v>
      </c>
      <c r="AO151" s="21">
        <v>199.22477874601927</v>
      </c>
      <c r="AP151" s="21">
        <v>195.73226055648979</v>
      </c>
      <c r="AQ151" s="21">
        <v>198.44761322547237</v>
      </c>
      <c r="AR151" s="21">
        <v>204.53984096020176</v>
      </c>
      <c r="AS151" s="21">
        <v>218.97315056211414</v>
      </c>
      <c r="AT151" s="21">
        <v>235.09711233413455</v>
      </c>
      <c r="AU151" s="21">
        <v>255.93124656300108</v>
      </c>
      <c r="AV151" s="21">
        <v>241.31799000311253</v>
      </c>
      <c r="AW151" s="21">
        <v>247.15573748758098</v>
      </c>
      <c r="AX151" s="21">
        <v>247.62861237080224</v>
      </c>
      <c r="AY151" s="21">
        <v>255.52661624909473</v>
      </c>
      <c r="AZ151" s="21">
        <v>259.23734241784598</v>
      </c>
      <c r="BA151" s="21">
        <v>268.08514834616705</v>
      </c>
      <c r="BB151" s="21">
        <v>274.90648510002245</v>
      </c>
      <c r="BC151" s="21">
        <v>282.77766641143739</v>
      </c>
      <c r="BD151" s="21">
        <v>289.88142326599313</v>
      </c>
      <c r="BE151" s="21">
        <v>315.44724797187712</v>
      </c>
      <c r="BF151" s="21">
        <v>322.26463647170323</v>
      </c>
      <c r="BG151" s="21">
        <v>325.06395233491622</v>
      </c>
      <c r="BH151" s="21">
        <v>331.65599383929811</v>
      </c>
      <c r="BI151" s="21">
        <v>344.83131122912778</v>
      </c>
      <c r="BJ151" s="21">
        <v>348.28957794216268</v>
      </c>
      <c r="BK151" s="21">
        <v>345.31916554797522</v>
      </c>
      <c r="BL151" s="21">
        <v>352.1569149812608</v>
      </c>
      <c r="BM151" s="21">
        <v>349.07333442206061</v>
      </c>
      <c r="BN151" s="21">
        <v>346.26600925931501</v>
      </c>
      <c r="BO151" s="21">
        <v>349.16212451569368</v>
      </c>
      <c r="BP151" s="21">
        <v>347.26217868505455</v>
      </c>
      <c r="BQ151" s="21">
        <v>360.88458432519684</v>
      </c>
      <c r="BR151" s="21">
        <v>352.69785395894053</v>
      </c>
      <c r="BS151" s="21">
        <v>353.79028661226397</v>
      </c>
      <c r="BT151" s="21">
        <v>357.17627207695426</v>
      </c>
      <c r="BU151" s="21">
        <v>339.65758007484544</v>
      </c>
      <c r="BV151" s="21">
        <v>342.12026142030891</v>
      </c>
      <c r="BW151" s="21">
        <v>353.75569073522377</v>
      </c>
      <c r="BX151" s="21">
        <v>360.79492459151669</v>
      </c>
      <c r="BY151" s="21">
        <v>371.21042266497466</v>
      </c>
      <c r="BZ151" s="21">
        <v>362.61029714514257</v>
      </c>
      <c r="CA151" s="21">
        <v>370.46559601711147</v>
      </c>
      <c r="CB151" s="21">
        <v>376.89580530786617</v>
      </c>
      <c r="CC151" s="21">
        <v>387.63510276366071</v>
      </c>
      <c r="CD151" s="21">
        <v>402.45694004737533</v>
      </c>
      <c r="CE151" s="21">
        <v>400.55954826849546</v>
      </c>
      <c r="CF151" s="197">
        <v>419.44865149609194</v>
      </c>
      <c r="CG151" s="197">
        <v>430.11728373646508</v>
      </c>
      <c r="CH151" s="197">
        <v>439.88847856297741</v>
      </c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</row>
    <row r="152" spans="1:99" x14ac:dyDescent="0.2">
      <c r="A152" s="8" t="str">
        <f t="shared" si="4"/>
        <v>EIGL_QU_6</v>
      </c>
      <c r="B152" s="7" t="s">
        <v>3744</v>
      </c>
      <c r="C152" s="7" t="s">
        <v>654</v>
      </c>
      <c r="D152" s="7">
        <v>6</v>
      </c>
      <c r="E152" s="45">
        <v>100</v>
      </c>
      <c r="F152" s="21">
        <v>99.575798869609315</v>
      </c>
      <c r="G152" s="21">
        <v>98.420926003746317</v>
      </c>
      <c r="H152" s="21">
        <v>88.648010972217833</v>
      </c>
      <c r="I152" s="21">
        <v>93.808110606796674</v>
      </c>
      <c r="J152" s="21">
        <v>91.922426859644474</v>
      </c>
      <c r="K152" s="21">
        <v>92.818358677033103</v>
      </c>
      <c r="L152" s="21">
        <v>96.130302423133358</v>
      </c>
      <c r="M152" s="21">
        <v>95.390151359062187</v>
      </c>
      <c r="N152" s="21">
        <v>96.026003926847508</v>
      </c>
      <c r="O152" s="21">
        <v>95.637448889899289</v>
      </c>
      <c r="P152" s="21">
        <v>97.539881724915617</v>
      </c>
      <c r="Q152" s="21">
        <v>108.91931936548851</v>
      </c>
      <c r="R152" s="21">
        <v>111.96512054314283</v>
      </c>
      <c r="S152" s="21">
        <v>119.44592674477856</v>
      </c>
      <c r="T152" s="21">
        <v>114.24680563964169</v>
      </c>
      <c r="U152" s="21">
        <v>116.16215251107762</v>
      </c>
      <c r="V152" s="21">
        <v>112.51617474048624</v>
      </c>
      <c r="W152" s="21">
        <v>112.35479949493367</v>
      </c>
      <c r="X152" s="21">
        <v>116.77972720609675</v>
      </c>
      <c r="Y152" s="21">
        <v>125.03213589734872</v>
      </c>
      <c r="Z152" s="21">
        <v>131.53594951820429</v>
      </c>
      <c r="AA152" s="21">
        <v>137.22206329166454</v>
      </c>
      <c r="AB152" s="21">
        <v>144.34951988157593</v>
      </c>
      <c r="AC152" s="21">
        <v>148.71618381483077</v>
      </c>
      <c r="AD152" s="21">
        <v>149.34102909070356</v>
      </c>
      <c r="AE152" s="21">
        <v>159.66749050718667</v>
      </c>
      <c r="AF152" s="21">
        <v>163.77183448996377</v>
      </c>
      <c r="AG152" s="21">
        <v>161.86801274460555</v>
      </c>
      <c r="AH152" s="21">
        <v>160.97797735231381</v>
      </c>
      <c r="AI152" s="21">
        <v>150.86688925451153</v>
      </c>
      <c r="AJ152" s="21">
        <v>154.16301419626603</v>
      </c>
      <c r="AK152" s="21">
        <v>162.39432048978622</v>
      </c>
      <c r="AL152" s="21">
        <v>162.66575675155147</v>
      </c>
      <c r="AM152" s="21">
        <v>163.40606040144095</v>
      </c>
      <c r="AN152" s="21">
        <v>166.08298349174933</v>
      </c>
      <c r="AO152" s="21">
        <v>174.62978971675881</v>
      </c>
      <c r="AP152" s="21">
        <v>176.26769762469991</v>
      </c>
      <c r="AQ152" s="21">
        <v>172.89439879036772</v>
      </c>
      <c r="AR152" s="21">
        <v>190.45616517731915</v>
      </c>
      <c r="AS152" s="21">
        <v>198.98152219170774</v>
      </c>
      <c r="AT152" s="21">
        <v>212.50779452071777</v>
      </c>
      <c r="AU152" s="21">
        <v>228.41304143929216</v>
      </c>
      <c r="AV152" s="21">
        <v>216.07179417061792</v>
      </c>
      <c r="AW152" s="21">
        <v>226.98787804748912</v>
      </c>
      <c r="AX152" s="21">
        <v>234.36211765564906</v>
      </c>
      <c r="AY152" s="21">
        <v>230.01956418075454</v>
      </c>
      <c r="AZ152" s="21">
        <v>231.85020173498637</v>
      </c>
      <c r="BA152" s="21">
        <v>258.8706776000389</v>
      </c>
      <c r="BB152" s="21">
        <v>267.05262014871806</v>
      </c>
      <c r="BC152" s="21">
        <v>271.59276380743586</v>
      </c>
      <c r="BD152" s="21">
        <v>281.67613486319414</v>
      </c>
      <c r="BE152" s="21">
        <v>330.02460731435059</v>
      </c>
      <c r="BF152" s="21">
        <v>334.16850033240223</v>
      </c>
      <c r="BG152" s="21">
        <v>342.31267139910659</v>
      </c>
      <c r="BH152" s="21">
        <v>362.48656767288946</v>
      </c>
      <c r="BI152" s="21">
        <v>381.78367306889663</v>
      </c>
      <c r="BJ152" s="21">
        <v>407.4910332044592</v>
      </c>
      <c r="BK152" s="21">
        <v>405.6064643239684</v>
      </c>
      <c r="BL152" s="21">
        <v>421.29568982034237</v>
      </c>
      <c r="BM152" s="21">
        <v>418.94473045754535</v>
      </c>
      <c r="BN152" s="21">
        <v>419.49030451420583</v>
      </c>
      <c r="BO152" s="21">
        <v>432.92787115743084</v>
      </c>
      <c r="BP152" s="21">
        <v>434.93063336484693</v>
      </c>
      <c r="BQ152" s="21">
        <v>450.64337733893819</v>
      </c>
      <c r="BR152" s="21">
        <v>442.14388146027261</v>
      </c>
      <c r="BS152" s="21">
        <v>436.4229848392788</v>
      </c>
      <c r="BT152" s="21">
        <v>430.46424614018895</v>
      </c>
      <c r="BU152" s="21">
        <v>410.72547199997791</v>
      </c>
      <c r="BV152" s="21">
        <v>415.55659904447015</v>
      </c>
      <c r="BW152" s="21">
        <v>429.69613767919253</v>
      </c>
      <c r="BX152" s="21">
        <v>436.35870557090345</v>
      </c>
      <c r="BY152" s="21">
        <v>432.73545814781897</v>
      </c>
      <c r="BZ152" s="21">
        <v>410.41242195162539</v>
      </c>
      <c r="CA152" s="21">
        <v>440.45075426165329</v>
      </c>
      <c r="CB152" s="21">
        <v>429.58652422867851</v>
      </c>
      <c r="CC152" s="21">
        <v>453.72232800727204</v>
      </c>
      <c r="CD152" s="21">
        <v>476.8783577124367</v>
      </c>
      <c r="CE152" s="21">
        <v>475.31735167759336</v>
      </c>
      <c r="CF152" s="197">
        <v>481.56382384545094</v>
      </c>
      <c r="CG152" s="197">
        <v>507.06030555561091</v>
      </c>
      <c r="CH152" s="197">
        <v>517.87026970323791</v>
      </c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</row>
    <row r="153" spans="1:99" x14ac:dyDescent="0.2">
      <c r="A153" s="8" t="str">
        <f t="shared" si="4"/>
        <v>EIGL_QU_7</v>
      </c>
      <c r="B153" s="7" t="s">
        <v>3744</v>
      </c>
      <c r="C153" s="7" t="s">
        <v>654</v>
      </c>
      <c r="D153" s="7">
        <v>7</v>
      </c>
      <c r="E153" s="45">
        <v>100</v>
      </c>
      <c r="F153" s="21">
        <v>99.042933425605156</v>
      </c>
      <c r="G153" s="21">
        <v>95.881518198707369</v>
      </c>
      <c r="H153" s="21">
        <v>87.203341364840298</v>
      </c>
      <c r="I153" s="21">
        <v>91.840566821773294</v>
      </c>
      <c r="J153" s="21">
        <v>92.798411747364199</v>
      </c>
      <c r="K153" s="21">
        <v>94.048269974528594</v>
      </c>
      <c r="L153" s="21">
        <v>96.363774308365805</v>
      </c>
      <c r="M153" s="21">
        <v>101.34503167799764</v>
      </c>
      <c r="N153" s="21">
        <v>104.07709903564202</v>
      </c>
      <c r="O153" s="21">
        <v>104.0489006267246</v>
      </c>
      <c r="P153" s="21">
        <v>103.20274837946435</v>
      </c>
      <c r="Q153" s="21">
        <v>111.42812671331566</v>
      </c>
      <c r="R153" s="21">
        <v>113.64247432587209</v>
      </c>
      <c r="S153" s="21">
        <v>119.09721822009492</v>
      </c>
      <c r="T153" s="21">
        <v>123.02590920170708</v>
      </c>
      <c r="U153" s="21">
        <v>129.25567747634994</v>
      </c>
      <c r="V153" s="21">
        <v>131.08536602969505</v>
      </c>
      <c r="W153" s="21">
        <v>134.10379370349827</v>
      </c>
      <c r="X153" s="21">
        <v>134.92626382890094</v>
      </c>
      <c r="Y153" s="21">
        <v>141.77261400090163</v>
      </c>
      <c r="Z153" s="21">
        <v>146.07541265606434</v>
      </c>
      <c r="AA153" s="21">
        <v>157.51497737617245</v>
      </c>
      <c r="AB153" s="21">
        <v>158.4670345822519</v>
      </c>
      <c r="AC153" s="21">
        <v>173.47017063761919</v>
      </c>
      <c r="AD153" s="21">
        <v>173.36440034753892</v>
      </c>
      <c r="AE153" s="21">
        <v>181.01168477012916</v>
      </c>
      <c r="AF153" s="21">
        <v>199.38324637507475</v>
      </c>
      <c r="AG153" s="21">
        <v>202.0035884015933</v>
      </c>
      <c r="AH153" s="21">
        <v>207.43478495402928</v>
      </c>
      <c r="AI153" s="21">
        <v>203.42974705870665</v>
      </c>
      <c r="AJ153" s="21">
        <v>207.68899248044517</v>
      </c>
      <c r="AK153" s="21">
        <v>208.96108010377858</v>
      </c>
      <c r="AL153" s="21">
        <v>214.7320513693347</v>
      </c>
      <c r="AM153" s="21">
        <v>214.31738194249377</v>
      </c>
      <c r="AN153" s="21">
        <v>202.08048736013754</v>
      </c>
      <c r="AO153" s="21">
        <v>207.77787071041249</v>
      </c>
      <c r="AP153" s="21">
        <v>212.3781839138077</v>
      </c>
      <c r="AQ153" s="21">
        <v>221.88106045614973</v>
      </c>
      <c r="AR153" s="21">
        <v>242.87879853627499</v>
      </c>
      <c r="AS153" s="21">
        <v>271.35100453916994</v>
      </c>
      <c r="AT153" s="21">
        <v>273.87222746215491</v>
      </c>
      <c r="AU153" s="21">
        <v>314.66201136916004</v>
      </c>
      <c r="AV153" s="21">
        <v>300.74348217585009</v>
      </c>
      <c r="AW153" s="21">
        <v>306.16471683194226</v>
      </c>
      <c r="AX153" s="21">
        <v>317.47827652611414</v>
      </c>
      <c r="AY153" s="21">
        <v>322.12692393182351</v>
      </c>
      <c r="AZ153" s="21">
        <v>318.1667747445436</v>
      </c>
      <c r="BA153" s="21">
        <v>337.46306116432947</v>
      </c>
      <c r="BB153" s="21">
        <v>344.85504672473428</v>
      </c>
      <c r="BC153" s="21">
        <v>352.39077685113347</v>
      </c>
      <c r="BD153" s="21">
        <v>363.01978958168593</v>
      </c>
      <c r="BE153" s="21">
        <v>411.03160002443974</v>
      </c>
      <c r="BF153" s="21">
        <v>426.23142007397735</v>
      </c>
      <c r="BG153" s="21">
        <v>436.14959216562772</v>
      </c>
      <c r="BH153" s="21">
        <v>442.14918723294386</v>
      </c>
      <c r="BI153" s="21">
        <v>448.09416227257339</v>
      </c>
      <c r="BJ153" s="21">
        <v>466.47083462008032</v>
      </c>
      <c r="BK153" s="21">
        <v>463.77655326944421</v>
      </c>
      <c r="BL153" s="21">
        <v>463.67445139803277</v>
      </c>
      <c r="BM153" s="21">
        <v>445.62474687933678</v>
      </c>
      <c r="BN153" s="21">
        <v>437.22177931108774</v>
      </c>
      <c r="BO153" s="21">
        <v>462.09032972345642</v>
      </c>
      <c r="BP153" s="21">
        <v>467.57274116450384</v>
      </c>
      <c r="BQ153" s="21">
        <v>484.61567033343931</v>
      </c>
      <c r="BR153" s="21">
        <v>461.55114246829783</v>
      </c>
      <c r="BS153" s="21">
        <v>463.85412193108857</v>
      </c>
      <c r="BT153" s="21">
        <v>444.88061308372846</v>
      </c>
      <c r="BU153" s="21">
        <v>406.26401691238971</v>
      </c>
      <c r="BV153" s="21">
        <v>406.02805088649711</v>
      </c>
      <c r="BW153" s="21">
        <v>401.05021280786326</v>
      </c>
      <c r="BX153" s="21">
        <v>416.2722639935738</v>
      </c>
      <c r="BY153" s="21">
        <v>410.11140092276344</v>
      </c>
      <c r="BZ153" s="21">
        <v>385.60635884406054</v>
      </c>
      <c r="CA153" s="21">
        <v>413.65575281863539</v>
      </c>
      <c r="CB153" s="21">
        <v>407.48387796218549</v>
      </c>
      <c r="CC153" s="21">
        <v>405.29883069363103</v>
      </c>
      <c r="CD153" s="21">
        <v>427.51625733763694</v>
      </c>
      <c r="CE153" s="21">
        <v>432.99690087674827</v>
      </c>
      <c r="CF153" s="197">
        <v>438.34218283938674</v>
      </c>
      <c r="CG153" s="197">
        <v>455.07768831194608</v>
      </c>
      <c r="CH153" s="197">
        <v>458.29646222485189</v>
      </c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</row>
    <row r="154" spans="1:99" x14ac:dyDescent="0.2">
      <c r="A154" s="8" t="str">
        <f t="shared" si="4"/>
        <v>EIGL_QU_8</v>
      </c>
      <c r="B154" s="7" t="s">
        <v>3744</v>
      </c>
      <c r="C154" s="7" t="s">
        <v>654</v>
      </c>
      <c r="D154" s="7">
        <v>8</v>
      </c>
      <c r="E154" s="45">
        <v>100</v>
      </c>
      <c r="F154" s="21">
        <v>91.47855568961063</v>
      </c>
      <c r="G154" s="21">
        <v>85.693725979922903</v>
      </c>
      <c r="H154" s="21">
        <v>75.406298277363547</v>
      </c>
      <c r="I154" s="21">
        <v>81.368437299794067</v>
      </c>
      <c r="J154" s="21">
        <v>83.125022037563298</v>
      </c>
      <c r="K154" s="21">
        <v>91.405711424880877</v>
      </c>
      <c r="L154" s="21">
        <v>91.533150489744443</v>
      </c>
      <c r="M154" s="21">
        <v>93.361998131228901</v>
      </c>
      <c r="N154" s="21">
        <v>98.729298876963171</v>
      </c>
      <c r="O154" s="21">
        <v>91.470896246513689</v>
      </c>
      <c r="P154" s="21">
        <v>93.097904585300412</v>
      </c>
      <c r="Q154" s="21">
        <v>114.6323184201337</v>
      </c>
      <c r="R154" s="21">
        <v>113.27847294025617</v>
      </c>
      <c r="S154" s="21">
        <v>118.97226457139898</v>
      </c>
      <c r="T154" s="21">
        <v>112.14364800024626</v>
      </c>
      <c r="U154" s="21">
        <v>129.72495576680529</v>
      </c>
      <c r="V154" s="21">
        <v>125.66475563606035</v>
      </c>
      <c r="W154" s="21">
        <v>129.57190889732661</v>
      </c>
      <c r="X154" s="21">
        <v>142.09223059795008</v>
      </c>
      <c r="Y154" s="21">
        <v>137.61279871733245</v>
      </c>
      <c r="Z154" s="21">
        <v>150.47013459262467</v>
      </c>
      <c r="AA154" s="21">
        <v>153.63490152046936</v>
      </c>
      <c r="AB154" s="21">
        <v>166.25972897043829</v>
      </c>
      <c r="AC154" s="21">
        <v>163.53429096692423</v>
      </c>
      <c r="AD154" s="21">
        <v>173.61334408025584</v>
      </c>
      <c r="AE154" s="21">
        <v>167.49422310780909</v>
      </c>
      <c r="AF154" s="21">
        <v>192.42273428713196</v>
      </c>
      <c r="AG154" s="21">
        <v>193.25789989673675</v>
      </c>
      <c r="AH154" s="21">
        <v>204.34929792765152</v>
      </c>
      <c r="AI154" s="21">
        <v>185.28833436588735</v>
      </c>
      <c r="AJ154" s="21">
        <v>199.1245055594384</v>
      </c>
      <c r="AK154" s="21">
        <v>205.95338897320096</v>
      </c>
      <c r="AL154" s="21">
        <v>206.20381100576196</v>
      </c>
      <c r="AM154" s="21">
        <v>205.64532320814752</v>
      </c>
      <c r="AN154" s="21">
        <v>207.64231329766406</v>
      </c>
      <c r="AO154" s="21">
        <v>210.22962160726669</v>
      </c>
      <c r="AP154" s="21">
        <v>218.95047946579962</v>
      </c>
      <c r="AQ154" s="21">
        <v>221.21397878059935</v>
      </c>
      <c r="AR154" s="21">
        <v>237.4466591040989</v>
      </c>
      <c r="AS154" s="21">
        <v>251.44474437170126</v>
      </c>
      <c r="AT154" s="21">
        <v>272.62630852922609</v>
      </c>
      <c r="AU154" s="21">
        <v>305.89875043986405</v>
      </c>
      <c r="AV154" s="21">
        <v>287.11382498137192</v>
      </c>
      <c r="AW154" s="21">
        <v>301.94964556976021</v>
      </c>
      <c r="AX154" s="21">
        <v>295.22646443814591</v>
      </c>
      <c r="AY154" s="21">
        <v>304.91193240268905</v>
      </c>
      <c r="AZ154" s="21">
        <v>304.72992312642361</v>
      </c>
      <c r="BA154" s="21">
        <v>311.47510476911413</v>
      </c>
      <c r="BB154" s="21">
        <v>318.69774535335284</v>
      </c>
      <c r="BC154" s="21">
        <v>335.68331839911065</v>
      </c>
      <c r="BD154" s="21">
        <v>330.92234641351075</v>
      </c>
      <c r="BE154" s="21">
        <v>390.4023761292861</v>
      </c>
      <c r="BF154" s="21">
        <v>396.33716488169279</v>
      </c>
      <c r="BG154" s="21">
        <v>392.69648584477801</v>
      </c>
      <c r="BH154" s="21">
        <v>403.07667696578068</v>
      </c>
      <c r="BI154" s="21">
        <v>409.37507883323434</v>
      </c>
      <c r="BJ154" s="21">
        <v>420.36133122486223</v>
      </c>
      <c r="BK154" s="21">
        <v>420.78963324763635</v>
      </c>
      <c r="BL154" s="21">
        <v>430.71925959948646</v>
      </c>
      <c r="BM154" s="21">
        <v>414.16422502035732</v>
      </c>
      <c r="BN154" s="21">
        <v>413.1390825747643</v>
      </c>
      <c r="BO154" s="21">
        <v>411.72778102645776</v>
      </c>
      <c r="BP154" s="21">
        <v>421.91570776021956</v>
      </c>
      <c r="BQ154" s="21">
        <v>443.04399804344803</v>
      </c>
      <c r="BR154" s="21">
        <v>423.58630840319466</v>
      </c>
      <c r="BS154" s="21">
        <v>416.19023439099658</v>
      </c>
      <c r="BT154" s="21">
        <v>417.73319722425259</v>
      </c>
      <c r="BU154" s="21">
        <v>380.59694115621983</v>
      </c>
      <c r="BV154" s="21">
        <v>370.9857531233576</v>
      </c>
      <c r="BW154" s="21">
        <v>391.05280448224414</v>
      </c>
      <c r="BX154" s="21">
        <v>390.8355046061792</v>
      </c>
      <c r="BY154" s="21">
        <v>397.13780538502522</v>
      </c>
      <c r="BZ154" s="21">
        <v>355.24147505262221</v>
      </c>
      <c r="CA154" s="21">
        <v>383.17228323386109</v>
      </c>
      <c r="CB154" s="21">
        <v>389.63576969342876</v>
      </c>
      <c r="CC154" s="21">
        <v>399.98813149453548</v>
      </c>
      <c r="CD154" s="21">
        <v>394.53787048830668</v>
      </c>
      <c r="CE154" s="21">
        <v>406.10221583258948</v>
      </c>
      <c r="CF154" s="197">
        <v>395.46885422914846</v>
      </c>
      <c r="CG154" s="197">
        <v>397.72469556179465</v>
      </c>
      <c r="CH154" s="197">
        <v>378.36545629863912</v>
      </c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</row>
    <row r="155" spans="1:99" x14ac:dyDescent="0.2">
      <c r="A155" s="8" t="str">
        <f t="shared" si="4"/>
        <v>EFHgL_QU_CH</v>
      </c>
      <c r="B155" s="7" t="s">
        <v>3736</v>
      </c>
      <c r="C155" s="7" t="s">
        <v>654</v>
      </c>
      <c r="D155" s="26" t="s">
        <v>236</v>
      </c>
      <c r="E155" s="45">
        <v>100</v>
      </c>
      <c r="F155" s="21">
        <v>100.70649073836002</v>
      </c>
      <c r="G155" s="21">
        <v>106.97834267569</v>
      </c>
      <c r="H155" s="21">
        <v>107.77740623037889</v>
      </c>
      <c r="I155" s="21">
        <v>117.74500601891329</v>
      </c>
      <c r="J155" s="21">
        <v>118.3625568491841</v>
      </c>
      <c r="K155" s="21">
        <v>121.93439954593326</v>
      </c>
      <c r="L155" s="21">
        <v>122.15101739648912</v>
      </c>
      <c r="M155" s="21">
        <v>117.6652211071147</v>
      </c>
      <c r="N155" s="21">
        <v>112.66602676497965</v>
      </c>
      <c r="O155" s="21">
        <v>112.01171520717641</v>
      </c>
      <c r="P155" s="21">
        <v>109.62562886464701</v>
      </c>
      <c r="Q155" s="21">
        <v>116.28557635019381</v>
      </c>
      <c r="R155" s="21">
        <v>114.08229755409742</v>
      </c>
      <c r="S155" s="21">
        <v>116.25210758894377</v>
      </c>
      <c r="T155" s="21">
        <v>110.82955074877783</v>
      </c>
      <c r="U155" s="21">
        <v>115.23351885110465</v>
      </c>
      <c r="V155" s="21">
        <v>118.14230826970793</v>
      </c>
      <c r="W155" s="21">
        <v>127.60844512769189</v>
      </c>
      <c r="X155" s="21">
        <v>134.25234163518437</v>
      </c>
      <c r="Y155" s="21">
        <v>150.6003982289881</v>
      </c>
      <c r="Z155" s="21">
        <v>172.34257471200323</v>
      </c>
      <c r="AA155" s="21">
        <v>191.55627275094378</v>
      </c>
      <c r="AB155" s="21">
        <v>198.37855947800307</v>
      </c>
      <c r="AC155" s="21">
        <v>212.93705646393772</v>
      </c>
      <c r="AD155" s="21">
        <v>216.78421297804849</v>
      </c>
      <c r="AE155" s="21">
        <v>224.48318437426883</v>
      </c>
      <c r="AF155" s="21">
        <v>225.34617768468172</v>
      </c>
      <c r="AG155" s="21">
        <v>240.76481601506333</v>
      </c>
      <c r="AH155" s="21">
        <v>242.75544866981852</v>
      </c>
      <c r="AI155" s="21">
        <v>231.23421372133217</v>
      </c>
      <c r="AJ155" s="21">
        <v>228.87847927713062</v>
      </c>
      <c r="AK155" s="21">
        <v>232.57317723258444</v>
      </c>
      <c r="AL155" s="21">
        <v>236.99325831107413</v>
      </c>
      <c r="AM155" s="21">
        <v>240.15471671732479</v>
      </c>
      <c r="AN155" s="21">
        <v>238.09499674861189</v>
      </c>
      <c r="AO155" s="21">
        <v>235.64072118521517</v>
      </c>
      <c r="AP155" s="21">
        <v>229.19588438575039</v>
      </c>
      <c r="AQ155" s="21">
        <v>226.84645876520432</v>
      </c>
      <c r="AR155" s="21">
        <v>226.81704309012622</v>
      </c>
      <c r="AS155" s="21">
        <v>251.05490903834499</v>
      </c>
      <c r="AT155" s="21">
        <v>280.84899838723896</v>
      </c>
      <c r="AU155" s="21">
        <v>300.46916284171493</v>
      </c>
      <c r="AV155" s="21">
        <v>281.04112137327479</v>
      </c>
      <c r="AW155" s="21">
        <v>306.57232975959209</v>
      </c>
      <c r="AX155" s="21">
        <v>306.82696652973209</v>
      </c>
      <c r="AY155" s="21">
        <v>313.15584387207031</v>
      </c>
      <c r="AZ155" s="21">
        <v>320.57648576149302</v>
      </c>
      <c r="BA155" s="21">
        <v>328.06123735184099</v>
      </c>
      <c r="BB155" s="21">
        <v>342.55675103940274</v>
      </c>
      <c r="BC155" s="21">
        <v>391.1915273064601</v>
      </c>
      <c r="BD155" s="21">
        <v>367.62744932329576</v>
      </c>
      <c r="BE155" s="21">
        <v>412.01075831171414</v>
      </c>
      <c r="BF155" s="21">
        <v>397.07838373063441</v>
      </c>
      <c r="BG155" s="21">
        <v>419.69808167216945</v>
      </c>
      <c r="BH155" s="21">
        <v>433.22186427967858</v>
      </c>
      <c r="BI155" s="21">
        <v>404.30227658436092</v>
      </c>
      <c r="BJ155" s="21">
        <v>404.26479154264649</v>
      </c>
      <c r="BK155" s="21">
        <v>364.7803568339246</v>
      </c>
      <c r="BL155" s="21">
        <v>399.76596862673659</v>
      </c>
      <c r="BM155" s="21">
        <v>390.09167027969158</v>
      </c>
      <c r="BN155" s="21">
        <v>404.13477468124535</v>
      </c>
      <c r="BO155" s="21">
        <v>391.41485586248189</v>
      </c>
      <c r="BP155" s="21">
        <v>394.35248512962386</v>
      </c>
      <c r="BQ155" s="21">
        <v>401.72394207348344</v>
      </c>
      <c r="BR155" s="21">
        <v>409.81576171334677</v>
      </c>
      <c r="BS155" s="21">
        <v>370.62996665440579</v>
      </c>
      <c r="BT155" s="21">
        <v>376.61641008686115</v>
      </c>
      <c r="BU155" s="21">
        <v>347.19708680159556</v>
      </c>
      <c r="BV155" s="21">
        <v>360.01015257328555</v>
      </c>
      <c r="BW155" s="21">
        <v>392.88488675040384</v>
      </c>
      <c r="BX155" s="21">
        <v>367.51237049384287</v>
      </c>
      <c r="BY155" s="21">
        <v>369.16307447511616</v>
      </c>
      <c r="BZ155" s="21">
        <v>311.86016827917598</v>
      </c>
      <c r="CA155" s="21">
        <v>327.69220812838455</v>
      </c>
      <c r="CB155" s="21">
        <v>351.23009601149647</v>
      </c>
      <c r="CC155" s="21">
        <v>375.62642306254838</v>
      </c>
      <c r="CD155" s="21">
        <v>372.60239563174815</v>
      </c>
      <c r="CE155" s="21">
        <v>350.40849334628052</v>
      </c>
      <c r="CF155" s="197">
        <v>364.34887440441884</v>
      </c>
      <c r="CG155" s="197">
        <v>392.20240690109193</v>
      </c>
      <c r="CH155" s="197">
        <v>380.42590756136212</v>
      </c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</row>
    <row r="156" spans="1:99" x14ac:dyDescent="0.2">
      <c r="A156" s="8" t="str">
        <f t="shared" si="4"/>
        <v>EFHtL_QU_CH</v>
      </c>
      <c r="B156" s="7" t="s">
        <v>3737</v>
      </c>
      <c r="C156" s="7" t="s">
        <v>654</v>
      </c>
      <c r="D156" s="26" t="s">
        <v>236</v>
      </c>
      <c r="E156" s="45">
        <v>100</v>
      </c>
      <c r="F156" s="21">
        <v>94.753371510844502</v>
      </c>
      <c r="G156" s="21">
        <v>95.514029015291641</v>
      </c>
      <c r="H156" s="21">
        <v>91.731694431576557</v>
      </c>
      <c r="I156" s="21">
        <v>97.165627948581459</v>
      </c>
      <c r="J156" s="21">
        <v>96.208248278310705</v>
      </c>
      <c r="K156" s="21">
        <v>98.760000974402317</v>
      </c>
      <c r="L156" s="21">
        <v>100.10068908195326</v>
      </c>
      <c r="M156" s="21">
        <v>98.844870885448913</v>
      </c>
      <c r="N156" s="21">
        <v>95.849627604667575</v>
      </c>
      <c r="O156" s="21">
        <v>97.803519899089963</v>
      </c>
      <c r="P156" s="21">
        <v>97.72220094443955</v>
      </c>
      <c r="Q156" s="21">
        <v>105.53973249333784</v>
      </c>
      <c r="R156" s="21">
        <v>106.9185908272336</v>
      </c>
      <c r="S156" s="21">
        <v>112.14516802669226</v>
      </c>
      <c r="T156" s="21">
        <v>109.39619099912727</v>
      </c>
      <c r="U156" s="21">
        <v>109.4244605631133</v>
      </c>
      <c r="V156" s="21">
        <v>109.25382313316014</v>
      </c>
      <c r="W156" s="21">
        <v>114.71770309773261</v>
      </c>
      <c r="X156" s="21">
        <v>116.23116621250173</v>
      </c>
      <c r="Y156" s="21">
        <v>121.37644705009664</v>
      </c>
      <c r="Z156" s="21">
        <v>128.45976560177607</v>
      </c>
      <c r="AA156" s="21">
        <v>136.17958077010348</v>
      </c>
      <c r="AB156" s="21">
        <v>138.38991168135607</v>
      </c>
      <c r="AC156" s="21">
        <v>143.38146455094991</v>
      </c>
      <c r="AD156" s="21">
        <v>144.08750923489063</v>
      </c>
      <c r="AE156" s="21">
        <v>149.4801893764062</v>
      </c>
      <c r="AF156" s="21">
        <v>149.71636659975704</v>
      </c>
      <c r="AG156" s="21">
        <v>159.43213592260292</v>
      </c>
      <c r="AH156" s="21">
        <v>162.38016949261089</v>
      </c>
      <c r="AI156" s="21">
        <v>160.23872168394911</v>
      </c>
      <c r="AJ156" s="21">
        <v>160.41140282965901</v>
      </c>
      <c r="AK156" s="21">
        <v>164.88915901433549</v>
      </c>
      <c r="AL156" s="21">
        <v>164.72506247012842</v>
      </c>
      <c r="AM156" s="21">
        <v>167.17040003040916</v>
      </c>
      <c r="AN156" s="21">
        <v>169.45655922499327</v>
      </c>
      <c r="AO156" s="21">
        <v>173.07341357363285</v>
      </c>
      <c r="AP156" s="21">
        <v>174.29198748019772</v>
      </c>
      <c r="AQ156" s="21">
        <v>172.40148902466652</v>
      </c>
      <c r="AR156" s="21">
        <v>178.80257408718657</v>
      </c>
      <c r="AS156" s="21">
        <v>191.04244159970193</v>
      </c>
      <c r="AT156" s="21">
        <v>210.20216948813797</v>
      </c>
      <c r="AU156" s="21">
        <v>232.17460842426217</v>
      </c>
      <c r="AV156" s="21">
        <v>225.785220822833</v>
      </c>
      <c r="AW156" s="21">
        <v>240.36773733319302</v>
      </c>
      <c r="AX156" s="21">
        <v>238.17494660046572</v>
      </c>
      <c r="AY156" s="21">
        <v>233.01783557884144</v>
      </c>
      <c r="AZ156" s="21">
        <v>234.48009578175268</v>
      </c>
      <c r="BA156" s="21">
        <v>241.24632778476101</v>
      </c>
      <c r="BB156" s="21">
        <v>251.34827774726762</v>
      </c>
      <c r="BC156" s="21">
        <v>265.59725896569643</v>
      </c>
      <c r="BD156" s="21">
        <v>258.48125187333784</v>
      </c>
      <c r="BE156" s="21">
        <v>293.84212911385492</v>
      </c>
      <c r="BF156" s="21">
        <v>290.47456235620535</v>
      </c>
      <c r="BG156" s="21">
        <v>292.12004464420238</v>
      </c>
      <c r="BH156" s="21">
        <v>303.17694816059833</v>
      </c>
      <c r="BI156" s="21">
        <v>304.62831501118012</v>
      </c>
      <c r="BJ156" s="21">
        <v>312.8426887309875</v>
      </c>
      <c r="BK156" s="21">
        <v>300.64950930005676</v>
      </c>
      <c r="BL156" s="21">
        <v>307.61056561124099</v>
      </c>
      <c r="BM156" s="21">
        <v>303.53882249134136</v>
      </c>
      <c r="BN156" s="21">
        <v>315.46306154479873</v>
      </c>
      <c r="BO156" s="21">
        <v>319.43744044812161</v>
      </c>
      <c r="BP156" s="21">
        <v>312.05986604432707</v>
      </c>
      <c r="BQ156" s="21">
        <v>317.70785781756427</v>
      </c>
      <c r="BR156" s="21">
        <v>323.95236472529075</v>
      </c>
      <c r="BS156" s="21">
        <v>301.72196136871338</v>
      </c>
      <c r="BT156" s="21">
        <v>309.79197525168576</v>
      </c>
      <c r="BU156" s="21">
        <v>285.70082815949604</v>
      </c>
      <c r="BV156" s="21">
        <v>294.1159214187814</v>
      </c>
      <c r="BW156" s="21">
        <v>309.06002538870308</v>
      </c>
      <c r="BX156" s="21">
        <v>299.12876355197341</v>
      </c>
      <c r="BY156" s="21">
        <v>313.00741165156461</v>
      </c>
      <c r="BZ156" s="21">
        <v>301.11013819976364</v>
      </c>
      <c r="CA156" s="21">
        <v>313.22151931341875</v>
      </c>
      <c r="CB156" s="21">
        <v>323.76384868909435</v>
      </c>
      <c r="CC156" s="21">
        <v>333.30454168648083</v>
      </c>
      <c r="CD156" s="21">
        <v>336.56994609433633</v>
      </c>
      <c r="CE156" s="21">
        <v>325.32785486600073</v>
      </c>
      <c r="CF156" s="197">
        <v>330.8689173555864</v>
      </c>
      <c r="CG156" s="197">
        <v>346.29742853429457</v>
      </c>
      <c r="CH156" s="197">
        <v>353.52781887746289</v>
      </c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</row>
    <row r="157" spans="1:99" x14ac:dyDescent="0.2">
      <c r="A157" s="8" t="str">
        <f t="shared" si="4"/>
        <v>EFHmL_QU_CH</v>
      </c>
      <c r="B157" s="7" t="s">
        <v>3738</v>
      </c>
      <c r="C157" s="7" t="s">
        <v>654</v>
      </c>
      <c r="D157" s="26" t="s">
        <v>236</v>
      </c>
      <c r="E157" s="45">
        <v>100</v>
      </c>
      <c r="F157" s="21">
        <v>98.006623132794061</v>
      </c>
      <c r="G157" s="21">
        <v>99.489552967443558</v>
      </c>
      <c r="H157" s="21">
        <v>95.587816308181431</v>
      </c>
      <c r="I157" s="21">
        <v>100.03476047067335</v>
      </c>
      <c r="J157" s="21">
        <v>97.451248553693631</v>
      </c>
      <c r="K157" s="21">
        <v>99.099276691592166</v>
      </c>
      <c r="L157" s="21">
        <v>100.44184620277481</v>
      </c>
      <c r="M157" s="21">
        <v>100.13816585405803</v>
      </c>
      <c r="N157" s="21">
        <v>97.935157694192583</v>
      </c>
      <c r="O157" s="21">
        <v>100.08682905256853</v>
      </c>
      <c r="P157" s="21">
        <v>99.941362502352931</v>
      </c>
      <c r="Q157" s="21">
        <v>107.02933788823623</v>
      </c>
      <c r="R157" s="21">
        <v>107.47271140342293</v>
      </c>
      <c r="S157" s="21">
        <v>110.51014716553868</v>
      </c>
      <c r="T157" s="21">
        <v>107.41475635558831</v>
      </c>
      <c r="U157" s="21">
        <v>105.4071652368436</v>
      </c>
      <c r="V157" s="21">
        <v>104.01347091838736</v>
      </c>
      <c r="W157" s="21">
        <v>108.03291103503933</v>
      </c>
      <c r="X157" s="21">
        <v>107.89361371291366</v>
      </c>
      <c r="Y157" s="21">
        <v>110.27819105804859</v>
      </c>
      <c r="Z157" s="21">
        <v>113.16310984510847</v>
      </c>
      <c r="AA157" s="21">
        <v>117.27820357978467</v>
      </c>
      <c r="AB157" s="21">
        <v>118.28642322020715</v>
      </c>
      <c r="AC157" s="21">
        <v>120.63156812136677</v>
      </c>
      <c r="AD157" s="21">
        <v>120.57501641900078</v>
      </c>
      <c r="AE157" s="21">
        <v>124.98805005346503</v>
      </c>
      <c r="AF157" s="21">
        <v>125.03488203119197</v>
      </c>
      <c r="AG157" s="21">
        <v>133.29608445725847</v>
      </c>
      <c r="AH157" s="21">
        <v>136.35046701445614</v>
      </c>
      <c r="AI157" s="21">
        <v>137.43108037436201</v>
      </c>
      <c r="AJ157" s="21">
        <v>137.88278699139593</v>
      </c>
      <c r="AK157" s="21">
        <v>141.75264527881089</v>
      </c>
      <c r="AL157" s="21">
        <v>140.08526391255697</v>
      </c>
      <c r="AM157" s="21">
        <v>142.5406574811673</v>
      </c>
      <c r="AN157" s="21">
        <v>145.37096357300584</v>
      </c>
      <c r="AO157" s="21">
        <v>150.77665283119771</v>
      </c>
      <c r="AP157" s="21">
        <v>154.88991303027092</v>
      </c>
      <c r="AQ157" s="21">
        <v>153.380319881905</v>
      </c>
      <c r="AR157" s="21">
        <v>161.86030617303243</v>
      </c>
      <c r="AS157" s="21">
        <v>171.56961617064863</v>
      </c>
      <c r="AT157" s="21">
        <v>187.61778468325875</v>
      </c>
      <c r="AU157" s="21">
        <v>193.73593181046172</v>
      </c>
      <c r="AV157" s="21">
        <v>192.90299933963851</v>
      </c>
      <c r="AW157" s="21">
        <v>202.24504304221932</v>
      </c>
      <c r="AX157" s="21">
        <v>203.071866594271</v>
      </c>
      <c r="AY157" s="21">
        <v>199.30103275865554</v>
      </c>
      <c r="AZ157" s="21">
        <v>201.62880263650479</v>
      </c>
      <c r="BA157" s="21">
        <v>207.8504750042261</v>
      </c>
      <c r="BB157" s="21">
        <v>213.89379799991079</v>
      </c>
      <c r="BC157" s="21">
        <v>217.49393959687961</v>
      </c>
      <c r="BD157" s="21">
        <v>218.39588179455146</v>
      </c>
      <c r="BE157" s="21">
        <v>244.246558931094</v>
      </c>
      <c r="BF157" s="21">
        <v>245.57407928234593</v>
      </c>
      <c r="BG157" s="21">
        <v>240.51383387976296</v>
      </c>
      <c r="BH157" s="21">
        <v>248.73453776773059</v>
      </c>
      <c r="BI157" s="21">
        <v>254.64111073777639</v>
      </c>
      <c r="BJ157" s="21">
        <v>259.20543546910505</v>
      </c>
      <c r="BK157" s="21">
        <v>254.55824759762211</v>
      </c>
      <c r="BL157" s="21">
        <v>253.66386558889386</v>
      </c>
      <c r="BM157" s="21">
        <v>257.00986676557903</v>
      </c>
      <c r="BN157" s="21">
        <v>267.75760192319592</v>
      </c>
      <c r="BO157" s="21">
        <v>275.01003298423166</v>
      </c>
      <c r="BP157" s="21">
        <v>263.9037644172671</v>
      </c>
      <c r="BQ157" s="21">
        <v>262.87846027071191</v>
      </c>
      <c r="BR157" s="21">
        <v>269.52039809275863</v>
      </c>
      <c r="BS157" s="21">
        <v>255.853897988721</v>
      </c>
      <c r="BT157" s="21">
        <v>263.27067340909997</v>
      </c>
      <c r="BU157" s="21">
        <v>237.05395676942436</v>
      </c>
      <c r="BV157" s="21">
        <v>243.95289475296801</v>
      </c>
      <c r="BW157" s="21">
        <v>254.04175204823312</v>
      </c>
      <c r="BX157" s="21">
        <v>250.35965956691024</v>
      </c>
      <c r="BY157" s="21">
        <v>265.36511909577808</v>
      </c>
      <c r="BZ157" s="21">
        <v>266.92948680008294</v>
      </c>
      <c r="CA157" s="21">
        <v>272.89231123922411</v>
      </c>
      <c r="CB157" s="21">
        <v>280.21266860948464</v>
      </c>
      <c r="CC157" s="21">
        <v>281.87877950280216</v>
      </c>
      <c r="CD157" s="21">
        <v>285.24332647065671</v>
      </c>
      <c r="CE157" s="21">
        <v>277.77194775228429</v>
      </c>
      <c r="CF157" s="197">
        <v>282.72497219323196</v>
      </c>
      <c r="CG157" s="197">
        <v>293.94365910823694</v>
      </c>
      <c r="CH157" s="197">
        <v>305.6853923457744</v>
      </c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</row>
    <row r="158" spans="1:99" x14ac:dyDescent="0.2">
      <c r="A158" s="8" t="str">
        <f t="shared" si="4"/>
        <v>EFHuL_QU_CH</v>
      </c>
      <c r="B158" s="7" t="s">
        <v>3739</v>
      </c>
      <c r="C158" s="7" t="s">
        <v>654</v>
      </c>
      <c r="D158" s="26" t="s">
        <v>236</v>
      </c>
      <c r="E158" s="45">
        <v>100</v>
      </c>
      <c r="F158" s="21">
        <v>85.159214003663436</v>
      </c>
      <c r="G158" s="21">
        <v>80.617259891111431</v>
      </c>
      <c r="H158" s="21">
        <v>73.552274192013655</v>
      </c>
      <c r="I158" s="21">
        <v>77.096074283249578</v>
      </c>
      <c r="J158" s="21">
        <v>77.488327553411423</v>
      </c>
      <c r="K158" s="21">
        <v>80.680472600002503</v>
      </c>
      <c r="L158" s="21">
        <v>82.869435949840693</v>
      </c>
      <c r="M158" s="21">
        <v>82.571002898777166</v>
      </c>
      <c r="N158" s="21">
        <v>79.854709465627124</v>
      </c>
      <c r="O158" s="21">
        <v>83.474492896067673</v>
      </c>
      <c r="P158" s="21">
        <v>85.238775892753296</v>
      </c>
      <c r="Q158" s="21">
        <v>95.073479275194472</v>
      </c>
      <c r="R158" s="21">
        <v>100.62747888271062</v>
      </c>
      <c r="S158" s="21">
        <v>111.59130099435284</v>
      </c>
      <c r="T158" s="21">
        <v>111.40850430732763</v>
      </c>
      <c r="U158" s="21">
        <v>111.30605224961354</v>
      </c>
      <c r="V158" s="21">
        <v>110.71558704181992</v>
      </c>
      <c r="W158" s="21">
        <v>115.40692094764947</v>
      </c>
      <c r="X158" s="21">
        <v>115.61919698840208</v>
      </c>
      <c r="Y158" s="21">
        <v>116.59707223700886</v>
      </c>
      <c r="Z158" s="21">
        <v>119.14349414270644</v>
      </c>
      <c r="AA158" s="21">
        <v>123.79498332641205</v>
      </c>
      <c r="AB158" s="21">
        <v>124.3922132265956</v>
      </c>
      <c r="AC158" s="21">
        <v>126.27642716721445</v>
      </c>
      <c r="AD158" s="21">
        <v>125.7960557218308</v>
      </c>
      <c r="AE158" s="21">
        <v>130.97383100569598</v>
      </c>
      <c r="AF158" s="21">
        <v>131.03136305785449</v>
      </c>
      <c r="AG158" s="21">
        <v>138.70260848454856</v>
      </c>
      <c r="AH158" s="21">
        <v>142.20938184831741</v>
      </c>
      <c r="AI158" s="21">
        <v>142.13357891428677</v>
      </c>
      <c r="AJ158" s="21">
        <v>143.78471117431238</v>
      </c>
      <c r="AK158" s="21">
        <v>149.80582611449233</v>
      </c>
      <c r="AL158" s="21">
        <v>148.52051388081676</v>
      </c>
      <c r="AM158" s="21">
        <v>150.40783835558486</v>
      </c>
      <c r="AN158" s="21">
        <v>155.13425962163836</v>
      </c>
      <c r="AO158" s="21">
        <v>160.55191887014536</v>
      </c>
      <c r="AP158" s="21">
        <v>163.048202276898</v>
      </c>
      <c r="AQ158" s="21">
        <v>160.90973100944873</v>
      </c>
      <c r="AR158" s="21">
        <v>168.93027407278319</v>
      </c>
      <c r="AS158" s="21">
        <v>176.04073688470717</v>
      </c>
      <c r="AT158" s="21">
        <v>192.01202068484582</v>
      </c>
      <c r="AU158" s="21">
        <v>240.55209668670966</v>
      </c>
      <c r="AV158" s="21">
        <v>235.34952334165186</v>
      </c>
      <c r="AW158" s="21">
        <v>249.8338743541737</v>
      </c>
      <c r="AX158" s="21">
        <v>241.06692096081872</v>
      </c>
      <c r="AY158" s="21">
        <v>225.04461448824685</v>
      </c>
      <c r="AZ158" s="21">
        <v>220.6416898174775</v>
      </c>
      <c r="BA158" s="21">
        <v>227.71516951368994</v>
      </c>
      <c r="BB158" s="21">
        <v>240.83522977754197</v>
      </c>
      <c r="BC158" s="21">
        <v>245.69335341194369</v>
      </c>
      <c r="BD158" s="21">
        <v>238.49772455240975</v>
      </c>
      <c r="BE158" s="21">
        <v>281.89434504076655</v>
      </c>
      <c r="BF158" s="21">
        <v>279.93861458208954</v>
      </c>
      <c r="BG158" s="21">
        <v>276.19148997785146</v>
      </c>
      <c r="BH158" s="21">
        <v>289.81426564662212</v>
      </c>
      <c r="BI158" s="21">
        <v>307.29084073019368</v>
      </c>
      <c r="BJ158" s="21">
        <v>327.45881700256325</v>
      </c>
      <c r="BK158" s="21">
        <v>324.12822891081981</v>
      </c>
      <c r="BL158" s="21">
        <v>322.15626688304928</v>
      </c>
      <c r="BM158" s="21">
        <v>310.72697020728947</v>
      </c>
      <c r="BN158" s="21">
        <v>322.88503730295821</v>
      </c>
      <c r="BO158" s="21">
        <v>334.37111130927116</v>
      </c>
      <c r="BP158" s="21">
        <v>325.01636244163518</v>
      </c>
      <c r="BQ158" s="21">
        <v>339.79418474747229</v>
      </c>
      <c r="BR158" s="21">
        <v>344.01772171264088</v>
      </c>
      <c r="BS158" s="21">
        <v>321.23493773286935</v>
      </c>
      <c r="BT158" s="21">
        <v>331.90257041709452</v>
      </c>
      <c r="BU158" s="21">
        <v>315.17275049629751</v>
      </c>
      <c r="BV158" s="21">
        <v>322.62795744865514</v>
      </c>
      <c r="BW158" s="21">
        <v>331.58780770899898</v>
      </c>
      <c r="BX158" s="21">
        <v>323.57568598493356</v>
      </c>
      <c r="BY158" s="21">
        <v>344.94727377982218</v>
      </c>
      <c r="BZ158" s="21">
        <v>346.37538908442997</v>
      </c>
      <c r="CA158" s="21">
        <v>365.28302238625889</v>
      </c>
      <c r="CB158" s="21">
        <v>371.02382598605976</v>
      </c>
      <c r="CC158" s="21">
        <v>381.63053395717077</v>
      </c>
      <c r="CD158" s="21">
        <v>389.50180457554137</v>
      </c>
      <c r="CE158" s="21">
        <v>380.65603382089688</v>
      </c>
      <c r="CF158" s="197">
        <v>380.75709083479876</v>
      </c>
      <c r="CG158" s="197">
        <v>393.36000432254832</v>
      </c>
      <c r="CH158" s="197">
        <v>407.92377258341548</v>
      </c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</row>
    <row r="159" spans="1:99" x14ac:dyDescent="0.2">
      <c r="A159" s="8" t="str">
        <f t="shared" si="4"/>
        <v>EWGgL_QU_CH</v>
      </c>
      <c r="B159" s="7" t="s">
        <v>3740</v>
      </c>
      <c r="C159" s="7" t="s">
        <v>654</v>
      </c>
      <c r="D159" s="26" t="s">
        <v>236</v>
      </c>
      <c r="E159" s="45">
        <v>100</v>
      </c>
      <c r="F159" s="21">
        <v>105.44093704039919</v>
      </c>
      <c r="G159" s="21">
        <v>103.34703958959236</v>
      </c>
      <c r="H159" s="21">
        <v>91.547147315639407</v>
      </c>
      <c r="I159" s="21">
        <v>96.300589650982786</v>
      </c>
      <c r="J159" s="21">
        <v>99.913267832331684</v>
      </c>
      <c r="K159" s="21">
        <v>105.39854883162232</v>
      </c>
      <c r="L159" s="21">
        <v>111.94287608049946</v>
      </c>
      <c r="M159" s="21">
        <v>116.06064274652039</v>
      </c>
      <c r="N159" s="21">
        <v>119.7347576413343</v>
      </c>
      <c r="O159" s="21">
        <v>120.01700678390822</v>
      </c>
      <c r="P159" s="21">
        <v>126.78222870357143</v>
      </c>
      <c r="Q159" s="21">
        <v>140.6631202286222</v>
      </c>
      <c r="R159" s="21">
        <v>145.38362117367384</v>
      </c>
      <c r="S159" s="21">
        <v>148.64342941343699</v>
      </c>
      <c r="T159" s="21">
        <v>151.63583798861887</v>
      </c>
      <c r="U159" s="21">
        <v>154.79157787216059</v>
      </c>
      <c r="V159" s="21">
        <v>155.24186367163711</v>
      </c>
      <c r="W159" s="21">
        <v>164.43936538736364</v>
      </c>
      <c r="X159" s="21">
        <v>180.5858837353251</v>
      </c>
      <c r="Y159" s="21">
        <v>202.0771881704155</v>
      </c>
      <c r="Z159" s="21">
        <v>221.62583482741076</v>
      </c>
      <c r="AA159" s="21">
        <v>243.75734983055989</v>
      </c>
      <c r="AB159" s="21">
        <v>255.00189301889077</v>
      </c>
      <c r="AC159" s="21">
        <v>268.47179774419436</v>
      </c>
      <c r="AD159" s="21">
        <v>277.11666252041618</v>
      </c>
      <c r="AE159" s="21">
        <v>280.70393695030117</v>
      </c>
      <c r="AF159" s="21">
        <v>316.3531538483914</v>
      </c>
      <c r="AG159" s="21">
        <v>309.72751411173232</v>
      </c>
      <c r="AH159" s="21">
        <v>323.4227727518587</v>
      </c>
      <c r="AI159" s="21">
        <v>316.26323092399349</v>
      </c>
      <c r="AJ159" s="21">
        <v>327.27842537962016</v>
      </c>
      <c r="AK159" s="21">
        <v>331.22150086145558</v>
      </c>
      <c r="AL159" s="21">
        <v>337.55265917481432</v>
      </c>
      <c r="AM159" s="21">
        <v>347.82655459673003</v>
      </c>
      <c r="AN159" s="21">
        <v>352.25694609998766</v>
      </c>
      <c r="AO159" s="21">
        <v>363.8735968522916</v>
      </c>
      <c r="AP159" s="21">
        <v>366.92475624374595</v>
      </c>
      <c r="AQ159" s="21">
        <v>371.38462885817381</v>
      </c>
      <c r="AR159" s="21">
        <v>393.97351105748834</v>
      </c>
      <c r="AS159" s="21">
        <v>432.75971314178872</v>
      </c>
      <c r="AT159" s="21">
        <v>456.27859284944884</v>
      </c>
      <c r="AU159" s="21">
        <v>456.08584098582315</v>
      </c>
      <c r="AV159" s="21">
        <v>444.64885974441398</v>
      </c>
      <c r="AW159" s="21">
        <v>452.21520523771039</v>
      </c>
      <c r="AX159" s="21">
        <v>463.69910439070782</v>
      </c>
      <c r="AY159" s="21">
        <v>501.86178258328198</v>
      </c>
      <c r="AZ159" s="21">
        <v>530.61474507651906</v>
      </c>
      <c r="BA159" s="21">
        <v>552.69153570931996</v>
      </c>
      <c r="BB159" s="21">
        <v>565.95597961062629</v>
      </c>
      <c r="BC159" s="21">
        <v>555.19915087848176</v>
      </c>
      <c r="BD159" s="21">
        <v>558.76339309443881</v>
      </c>
      <c r="BE159" s="21">
        <v>628.85648968889598</v>
      </c>
      <c r="BF159" s="21">
        <v>659.50309770058675</v>
      </c>
      <c r="BG159" s="21">
        <v>696.22860320161794</v>
      </c>
      <c r="BH159" s="21">
        <v>666.13309986307559</v>
      </c>
      <c r="BI159" s="21">
        <v>684.51393018600072</v>
      </c>
      <c r="BJ159" s="21">
        <v>724.62900228676153</v>
      </c>
      <c r="BK159" s="21">
        <v>722.63248447981857</v>
      </c>
      <c r="BL159" s="21">
        <v>770.30895991549369</v>
      </c>
      <c r="BM159" s="21">
        <v>702.49324601472699</v>
      </c>
      <c r="BN159" s="21">
        <v>649.72368083340268</v>
      </c>
      <c r="BO159" s="21">
        <v>660.11636827137613</v>
      </c>
      <c r="BP159" s="21">
        <v>684.10085288127402</v>
      </c>
      <c r="BQ159" s="21">
        <v>702.70226981030032</v>
      </c>
      <c r="BR159" s="21">
        <v>656.70582902540946</v>
      </c>
      <c r="BS159" s="21">
        <v>673.45464331702351</v>
      </c>
      <c r="BT159" s="21">
        <v>644.2707714321499</v>
      </c>
      <c r="BU159" s="21">
        <v>622.01284566564721</v>
      </c>
      <c r="BV159" s="21">
        <v>613.07112291735223</v>
      </c>
      <c r="BW159" s="21">
        <v>598.43278420477714</v>
      </c>
      <c r="BX159" s="21">
        <v>587.76418467404221</v>
      </c>
      <c r="BY159" s="21">
        <v>559.45029976696935</v>
      </c>
      <c r="BZ159" s="21">
        <v>475.76789785657729</v>
      </c>
      <c r="CA159" s="21">
        <v>543.88553700249258</v>
      </c>
      <c r="CB159" s="21">
        <v>545.46212248341806</v>
      </c>
      <c r="CC159" s="21">
        <v>577.19071901612654</v>
      </c>
      <c r="CD159" s="21">
        <v>609.21137719068224</v>
      </c>
      <c r="CE159" s="21">
        <v>635.02551869111039</v>
      </c>
      <c r="CF159" s="197">
        <v>697.99561248407986</v>
      </c>
      <c r="CG159" s="197">
        <v>747.28445797240624</v>
      </c>
      <c r="CH159" s="197">
        <v>716.55370059296195</v>
      </c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</row>
    <row r="160" spans="1:99" x14ac:dyDescent="0.2">
      <c r="A160" s="8" t="str">
        <f t="shared" si="4"/>
        <v>EWGtL_QU_CH</v>
      </c>
      <c r="B160" s="7" t="s">
        <v>3741</v>
      </c>
      <c r="C160" s="7" t="s">
        <v>654</v>
      </c>
      <c r="D160" s="26" t="s">
        <v>236</v>
      </c>
      <c r="E160" s="45">
        <v>100</v>
      </c>
      <c r="F160" s="21">
        <v>102.881368089101</v>
      </c>
      <c r="G160" s="21">
        <v>100.64792126972972</v>
      </c>
      <c r="H160" s="21">
        <v>89.839011414250891</v>
      </c>
      <c r="I160" s="21">
        <v>93.617502836105203</v>
      </c>
      <c r="J160" s="21">
        <v>95.726590810566364</v>
      </c>
      <c r="K160" s="21">
        <v>98.987802083818096</v>
      </c>
      <c r="L160" s="21">
        <v>101.97978999087674</v>
      </c>
      <c r="M160" s="21">
        <v>105.07688240754325</v>
      </c>
      <c r="N160" s="21">
        <v>107.87074116983312</v>
      </c>
      <c r="O160" s="21">
        <v>107.94115827178385</v>
      </c>
      <c r="P160" s="21">
        <v>112.34912221389041</v>
      </c>
      <c r="Q160" s="21">
        <v>121.8191850204342</v>
      </c>
      <c r="R160" s="21">
        <v>124.53896866102565</v>
      </c>
      <c r="S160" s="21">
        <v>129.28007142944642</v>
      </c>
      <c r="T160" s="21">
        <v>132.91710876989745</v>
      </c>
      <c r="U160" s="21">
        <v>138.20614691605846</v>
      </c>
      <c r="V160" s="21">
        <v>137.931862737757</v>
      </c>
      <c r="W160" s="21">
        <v>143.06334186942664</v>
      </c>
      <c r="X160" s="21">
        <v>147.85130546569189</v>
      </c>
      <c r="Y160" s="21">
        <v>158.84964903712608</v>
      </c>
      <c r="Z160" s="21">
        <v>164.03615786886706</v>
      </c>
      <c r="AA160" s="21">
        <v>172.42148996773267</v>
      </c>
      <c r="AB160" s="21">
        <v>176.76923501652109</v>
      </c>
      <c r="AC160" s="21">
        <v>183.90310398908369</v>
      </c>
      <c r="AD160" s="21">
        <v>189.70850528483649</v>
      </c>
      <c r="AE160" s="21">
        <v>191.25887143942614</v>
      </c>
      <c r="AF160" s="21">
        <v>210.19391411433216</v>
      </c>
      <c r="AG160" s="21">
        <v>212.72459049580573</v>
      </c>
      <c r="AH160" s="21">
        <v>221.54730693628309</v>
      </c>
      <c r="AI160" s="21">
        <v>214.90644217856519</v>
      </c>
      <c r="AJ160" s="21">
        <v>222.86543550968742</v>
      </c>
      <c r="AK160" s="21">
        <v>229.05858665273763</v>
      </c>
      <c r="AL160" s="21">
        <v>235.4775552744965</v>
      </c>
      <c r="AM160" s="21">
        <v>239.55261076097324</v>
      </c>
      <c r="AN160" s="21">
        <v>242.30887831050092</v>
      </c>
      <c r="AO160" s="21">
        <v>250.17324424061886</v>
      </c>
      <c r="AP160" s="21">
        <v>255.00430584490178</v>
      </c>
      <c r="AQ160" s="21">
        <v>260.34229339987979</v>
      </c>
      <c r="AR160" s="21">
        <v>277.51099351523942</v>
      </c>
      <c r="AS160" s="21">
        <v>302.27553033444406</v>
      </c>
      <c r="AT160" s="21">
        <v>312.50922376150612</v>
      </c>
      <c r="AU160" s="21">
        <v>340.52472654848407</v>
      </c>
      <c r="AV160" s="21">
        <v>327.50259030374548</v>
      </c>
      <c r="AW160" s="21">
        <v>332.32116569500232</v>
      </c>
      <c r="AX160" s="21">
        <v>340.77063204927089</v>
      </c>
      <c r="AY160" s="21">
        <v>357.43393075531048</v>
      </c>
      <c r="AZ160" s="21">
        <v>361.54682549833149</v>
      </c>
      <c r="BA160" s="21">
        <v>376.27600512105539</v>
      </c>
      <c r="BB160" s="21">
        <v>388.62695520972386</v>
      </c>
      <c r="BC160" s="21">
        <v>395.67262095604724</v>
      </c>
      <c r="BD160" s="21">
        <v>407.3888773307666</v>
      </c>
      <c r="BE160" s="21">
        <v>456.56423710789608</v>
      </c>
      <c r="BF160" s="21">
        <v>472.66164801608886</v>
      </c>
      <c r="BG160" s="21">
        <v>476.12121135209742</v>
      </c>
      <c r="BH160" s="21">
        <v>479.08636342342027</v>
      </c>
      <c r="BI160" s="21">
        <v>498.61725158879244</v>
      </c>
      <c r="BJ160" s="21">
        <v>506.09643100365798</v>
      </c>
      <c r="BK160" s="21">
        <v>508.32459837724411</v>
      </c>
      <c r="BL160" s="21">
        <v>518.66801779938089</v>
      </c>
      <c r="BM160" s="21">
        <v>500.56892747244081</v>
      </c>
      <c r="BN160" s="21">
        <v>483.02071468566874</v>
      </c>
      <c r="BO160" s="21">
        <v>497.76235319275202</v>
      </c>
      <c r="BP160" s="21">
        <v>506.20201857530844</v>
      </c>
      <c r="BQ160" s="21">
        <v>525.43812873546028</v>
      </c>
      <c r="BR160" s="21">
        <v>501.41436082727643</v>
      </c>
      <c r="BS160" s="21">
        <v>511.64780807135656</v>
      </c>
      <c r="BT160" s="21">
        <v>496.88355674642889</v>
      </c>
      <c r="BU160" s="21">
        <v>465.32656693582891</v>
      </c>
      <c r="BV160" s="21">
        <v>466.18152969529592</v>
      </c>
      <c r="BW160" s="21">
        <v>475.19093797184769</v>
      </c>
      <c r="BX160" s="21">
        <v>493.31319262731984</v>
      </c>
      <c r="BY160" s="21">
        <v>491.35830596325667</v>
      </c>
      <c r="BZ160" s="21">
        <v>475.59103539320768</v>
      </c>
      <c r="CA160" s="21">
        <v>499.77011492256207</v>
      </c>
      <c r="CB160" s="21">
        <v>492.07809003605496</v>
      </c>
      <c r="CC160" s="21">
        <v>503.19716124283468</v>
      </c>
      <c r="CD160" s="21">
        <v>527.30043687394766</v>
      </c>
      <c r="CE160" s="21">
        <v>535.62409210656074</v>
      </c>
      <c r="CF160" s="197">
        <v>546.6869960634989</v>
      </c>
      <c r="CG160" s="197">
        <v>563.48794848446801</v>
      </c>
      <c r="CH160" s="197">
        <v>568.45005941967031</v>
      </c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</row>
    <row r="161" spans="1:99" x14ac:dyDescent="0.2">
      <c r="A161" s="8" t="str">
        <f t="shared" si="4"/>
        <v>EWGmL_QU_CH</v>
      </c>
      <c r="B161" s="7" t="s">
        <v>3742</v>
      </c>
      <c r="C161" s="7" t="s">
        <v>654</v>
      </c>
      <c r="D161" s="26" t="s">
        <v>236</v>
      </c>
      <c r="E161" s="45">
        <v>100</v>
      </c>
      <c r="F161" s="21">
        <v>102.55544519760704</v>
      </c>
      <c r="G161" s="21">
        <v>101.09723472542794</v>
      </c>
      <c r="H161" s="21">
        <v>91.516811424188049</v>
      </c>
      <c r="I161" s="21">
        <v>95.305625311774705</v>
      </c>
      <c r="J161" s="21">
        <v>97.281945415924383</v>
      </c>
      <c r="K161" s="21">
        <v>99.923545597553925</v>
      </c>
      <c r="L161" s="21">
        <v>102.01272300411317</v>
      </c>
      <c r="M161" s="21">
        <v>104.99821490028174</v>
      </c>
      <c r="N161" s="21">
        <v>107.48381328132616</v>
      </c>
      <c r="O161" s="21">
        <v>107.64133514897649</v>
      </c>
      <c r="P161" s="21">
        <v>111.41887132087635</v>
      </c>
      <c r="Q161" s="21">
        <v>119.16762052689505</v>
      </c>
      <c r="R161" s="21">
        <v>121.3940184123022</v>
      </c>
      <c r="S161" s="21">
        <v>126.98279653311484</v>
      </c>
      <c r="T161" s="21">
        <v>131.08679729908803</v>
      </c>
      <c r="U161" s="21">
        <v>136.70845895901192</v>
      </c>
      <c r="V161" s="21">
        <v>136.22936669500447</v>
      </c>
      <c r="W161" s="21">
        <v>139.86494523910127</v>
      </c>
      <c r="X161" s="21">
        <v>140.66949921413789</v>
      </c>
      <c r="Y161" s="21">
        <v>147.90518737618476</v>
      </c>
      <c r="Z161" s="21">
        <v>147.67154075464612</v>
      </c>
      <c r="AA161" s="21">
        <v>151.12933659982281</v>
      </c>
      <c r="AB161" s="21">
        <v>153.147566026806</v>
      </c>
      <c r="AC161" s="21">
        <v>158.87864149866678</v>
      </c>
      <c r="AD161" s="21">
        <v>164.30943999497299</v>
      </c>
      <c r="AE161" s="21">
        <v>165.42357654170689</v>
      </c>
      <c r="AF161" s="21">
        <v>178.02983106319894</v>
      </c>
      <c r="AG161" s="21">
        <v>183.50482561491995</v>
      </c>
      <c r="AH161" s="21">
        <v>189.87946341068249</v>
      </c>
      <c r="AI161" s="21">
        <v>183.59135764583135</v>
      </c>
      <c r="AJ161" s="21">
        <v>190.46230694484873</v>
      </c>
      <c r="AK161" s="21">
        <v>197.20156800829233</v>
      </c>
      <c r="AL161" s="21">
        <v>202.07487297373916</v>
      </c>
      <c r="AM161" s="21">
        <v>201.63490140550908</v>
      </c>
      <c r="AN161" s="21">
        <v>202.67943338435813</v>
      </c>
      <c r="AO161" s="21">
        <v>208.67370665492354</v>
      </c>
      <c r="AP161" s="21">
        <v>215.15514183568948</v>
      </c>
      <c r="AQ161" s="21">
        <v>222.28153213558258</v>
      </c>
      <c r="AR161" s="21">
        <v>239.59423052857161</v>
      </c>
      <c r="AS161" s="21">
        <v>262.25303193753325</v>
      </c>
      <c r="AT161" s="21">
        <v>268.73024353496584</v>
      </c>
      <c r="AU161" s="21">
        <v>304.96845480781195</v>
      </c>
      <c r="AV161" s="21">
        <v>291.8047760454354</v>
      </c>
      <c r="AW161" s="21">
        <v>295.55665653000881</v>
      </c>
      <c r="AX161" s="21">
        <v>303.75265588046381</v>
      </c>
      <c r="AY161" s="21">
        <v>314.32511474567389</v>
      </c>
      <c r="AZ161" s="21">
        <v>308.55811650057939</v>
      </c>
      <c r="BA161" s="21">
        <v>319.09544467336167</v>
      </c>
      <c r="BB161" s="21">
        <v>331.64683986270734</v>
      </c>
      <c r="BC161" s="21">
        <v>348.06546795465272</v>
      </c>
      <c r="BD161" s="21">
        <v>365.31727868926964</v>
      </c>
      <c r="BE161" s="21">
        <v>401.94840961909523</v>
      </c>
      <c r="BF161" s="21">
        <v>411.1309757228409</v>
      </c>
      <c r="BG161" s="21">
        <v>401.73085363636562</v>
      </c>
      <c r="BH161" s="21">
        <v>415.33413370676254</v>
      </c>
      <c r="BI161" s="21">
        <v>434.56234312731408</v>
      </c>
      <c r="BJ161" s="21">
        <v>430.02205178845531</v>
      </c>
      <c r="BK161" s="21">
        <v>436.3867400766411</v>
      </c>
      <c r="BL161" s="21">
        <v>436.36324795756678</v>
      </c>
      <c r="BM161" s="21">
        <v>434.41381559168661</v>
      </c>
      <c r="BN161" s="21">
        <v>435.85444687015456</v>
      </c>
      <c r="BO161" s="21">
        <v>448.79475911296936</v>
      </c>
      <c r="BP161" s="21">
        <v>449.83498234251618</v>
      </c>
      <c r="BQ161" s="21">
        <v>462.48256083472052</v>
      </c>
      <c r="BR161" s="21">
        <v>436.44330931407052</v>
      </c>
      <c r="BS161" s="21">
        <v>437.53786424093181</v>
      </c>
      <c r="BT161" s="21">
        <v>426.92717067211169</v>
      </c>
      <c r="BU161" s="21">
        <v>390.93637480452202</v>
      </c>
      <c r="BV161" s="21">
        <v>395.9344153019274</v>
      </c>
      <c r="BW161" s="21">
        <v>415.78125441657232</v>
      </c>
      <c r="BX161" s="21">
        <v>443.26818633553921</v>
      </c>
      <c r="BY161" s="21">
        <v>454.35478426083665</v>
      </c>
      <c r="BZ161" s="21">
        <v>463.27710822262202</v>
      </c>
      <c r="CA161" s="21">
        <v>468.21435511738417</v>
      </c>
      <c r="CB161" s="21">
        <v>459.38560391616079</v>
      </c>
      <c r="CC161" s="21">
        <v>461.47026905903476</v>
      </c>
      <c r="CD161" s="21">
        <v>484.6960606823701</v>
      </c>
      <c r="CE161" s="21">
        <v>486.55969283216569</v>
      </c>
      <c r="CF161" s="197">
        <v>479.48379195795383</v>
      </c>
      <c r="CG161" s="197">
        <v>484.23249795539675</v>
      </c>
      <c r="CH161" s="197">
        <v>504.02038012977545</v>
      </c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</row>
    <row r="162" spans="1:99" x14ac:dyDescent="0.2">
      <c r="A162" s="8" t="str">
        <f t="shared" si="4"/>
        <v>EWGuL_QU_CH</v>
      </c>
      <c r="B162" s="7" t="s">
        <v>3743</v>
      </c>
      <c r="C162" s="7" t="s">
        <v>654</v>
      </c>
      <c r="D162" s="26" t="s">
        <v>236</v>
      </c>
      <c r="E162" s="45">
        <v>100</v>
      </c>
      <c r="F162" s="21">
        <v>100.54163873727605</v>
      </c>
      <c r="G162" s="21">
        <v>96.240400785159125</v>
      </c>
      <c r="H162" s="21">
        <v>83.640389466699162</v>
      </c>
      <c r="I162" s="21">
        <v>86.198668576841811</v>
      </c>
      <c r="J162" s="21">
        <v>86.789708680061423</v>
      </c>
      <c r="K162" s="21">
        <v>88.840957526474241</v>
      </c>
      <c r="L162" s="21">
        <v>89.687875325583306</v>
      </c>
      <c r="M162" s="21">
        <v>91.807020157132072</v>
      </c>
      <c r="N162" s="21">
        <v>94.276198695202211</v>
      </c>
      <c r="O162" s="21">
        <v>93.873865073988398</v>
      </c>
      <c r="P162" s="21">
        <v>96.935088210825597</v>
      </c>
      <c r="Q162" s="21">
        <v>105.21047733518726</v>
      </c>
      <c r="R162" s="21">
        <v>106.68521991783922</v>
      </c>
      <c r="S162" s="21">
        <v>111.16789749257461</v>
      </c>
      <c r="T162" s="21">
        <v>114.45252168633628</v>
      </c>
      <c r="U162" s="21">
        <v>121.54243276970492</v>
      </c>
      <c r="V162" s="21">
        <v>120.88117224771867</v>
      </c>
      <c r="W162" s="21">
        <v>124.68907980939321</v>
      </c>
      <c r="X162" s="21">
        <v>125.30144578041065</v>
      </c>
      <c r="Y162" s="21">
        <v>132.64500019769568</v>
      </c>
      <c r="Z162" s="21">
        <v>133.48979509079638</v>
      </c>
      <c r="AA162" s="21">
        <v>137.08308443343495</v>
      </c>
      <c r="AB162" s="21">
        <v>138.67727957524568</v>
      </c>
      <c r="AC162" s="21">
        <v>141.47751392349238</v>
      </c>
      <c r="AD162" s="21">
        <v>144.71923474741891</v>
      </c>
      <c r="AE162" s="21">
        <v>144.84035957307438</v>
      </c>
      <c r="AF162" s="21">
        <v>158.77402439184945</v>
      </c>
      <c r="AG162" s="21">
        <v>165.32342549084865</v>
      </c>
      <c r="AH162" s="21">
        <v>174.16372311235185</v>
      </c>
      <c r="AI162" s="21">
        <v>167.29549259593267</v>
      </c>
      <c r="AJ162" s="21">
        <v>174.17071792998325</v>
      </c>
      <c r="AK162" s="21">
        <v>181.78553935779667</v>
      </c>
      <c r="AL162" s="21">
        <v>192.09386985871021</v>
      </c>
      <c r="AM162" s="21">
        <v>199.61806958389911</v>
      </c>
      <c r="AN162" s="21">
        <v>204.51049379662135</v>
      </c>
      <c r="AO162" s="21">
        <v>212.35134976706246</v>
      </c>
      <c r="AP162" s="21">
        <v>215.32603555042988</v>
      </c>
      <c r="AQ162" s="21">
        <v>217.36465180793667</v>
      </c>
      <c r="AR162" s="21">
        <v>227.53774426837441</v>
      </c>
      <c r="AS162" s="21">
        <v>240.26856185020398</v>
      </c>
      <c r="AT162" s="21">
        <v>243.41004736677587</v>
      </c>
      <c r="AU162" s="21">
        <v>285.88093476462325</v>
      </c>
      <c r="AV162" s="21">
        <v>271.26224879527985</v>
      </c>
      <c r="AW162" s="21">
        <v>275.32285283614499</v>
      </c>
      <c r="AX162" s="21">
        <v>280.67329306321716</v>
      </c>
      <c r="AY162" s="21">
        <v>285.88800562193171</v>
      </c>
      <c r="AZ162" s="21">
        <v>283.97348503949627</v>
      </c>
      <c r="BA162" s="21">
        <v>299.95310256220364</v>
      </c>
      <c r="BB162" s="21">
        <v>310.69399746295306</v>
      </c>
      <c r="BC162" s="21">
        <v>316.62684517285567</v>
      </c>
      <c r="BD162" s="21">
        <v>324.79098280602045</v>
      </c>
      <c r="BE162" s="21">
        <v>379.01999637611794</v>
      </c>
      <c r="BF162" s="21">
        <v>394.31033865642831</v>
      </c>
      <c r="BG162" s="21">
        <v>388.47899835798444</v>
      </c>
      <c r="BH162" s="21">
        <v>405.91809341424147</v>
      </c>
      <c r="BI162" s="21">
        <v>427.59815988932502</v>
      </c>
      <c r="BJ162" s="21">
        <v>424.50282616404263</v>
      </c>
      <c r="BK162" s="21">
        <v>421.78700134553691</v>
      </c>
      <c r="BL162" s="21">
        <v>411.75953334563468</v>
      </c>
      <c r="BM162" s="21">
        <v>415.05445468957805</v>
      </c>
      <c r="BN162" s="21">
        <v>394.19890899936507</v>
      </c>
      <c r="BO162" s="21">
        <v>418.67429030789458</v>
      </c>
      <c r="BP162" s="21">
        <v>426.1733219324463</v>
      </c>
      <c r="BQ162" s="21">
        <v>462.30415339341937</v>
      </c>
      <c r="BR162" s="21">
        <v>470.12618383681797</v>
      </c>
      <c r="BS162" s="21">
        <v>494.73475483189321</v>
      </c>
      <c r="BT162" s="21">
        <v>487.47311274260568</v>
      </c>
      <c r="BU162" s="21">
        <v>455.37115796502007</v>
      </c>
      <c r="BV162" s="21">
        <v>458.09159160961599</v>
      </c>
      <c r="BW162" s="21">
        <v>469.55733085572558</v>
      </c>
      <c r="BX162" s="21">
        <v>500.03865773514144</v>
      </c>
      <c r="BY162" s="21">
        <v>498.46958481175329</v>
      </c>
      <c r="BZ162" s="21">
        <v>505.49809342750393</v>
      </c>
      <c r="CA162" s="21">
        <v>522.92490171820452</v>
      </c>
      <c r="CB162" s="21">
        <v>506.66001908299745</v>
      </c>
      <c r="CC162" s="21">
        <v>514.63383664431126</v>
      </c>
      <c r="CD162" s="21">
        <v>531.18533228884871</v>
      </c>
      <c r="CE162" s="21">
        <v>533.88683943228455</v>
      </c>
      <c r="CF162" s="197">
        <v>525.73804733957888</v>
      </c>
      <c r="CG162" s="197">
        <v>532.22574918663827</v>
      </c>
      <c r="CH162" s="197">
        <v>544.64238613975419</v>
      </c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</row>
    <row r="163" spans="1:99" x14ac:dyDescent="0.2">
      <c r="A163" s="8" t="str">
        <f t="shared" si="4"/>
        <v>EIGL_QU_CH</v>
      </c>
      <c r="B163" s="7" t="s">
        <v>3744</v>
      </c>
      <c r="C163" s="7" t="s">
        <v>654</v>
      </c>
      <c r="D163" s="26" t="s">
        <v>236</v>
      </c>
      <c r="E163" s="45">
        <v>100</v>
      </c>
      <c r="F163" s="21">
        <v>99.519732928901178</v>
      </c>
      <c r="G163" s="21">
        <v>98.524609264730827</v>
      </c>
      <c r="H163" s="21">
        <v>90.62180084051397</v>
      </c>
      <c r="I163" s="21">
        <v>95.084961885338515</v>
      </c>
      <c r="J163" s="21">
        <v>95.925798162976136</v>
      </c>
      <c r="K163" s="21">
        <v>98.893586466037661</v>
      </c>
      <c r="L163" s="21">
        <v>101.20261795048704</v>
      </c>
      <c r="M163" s="21">
        <v>102.49940235452651</v>
      </c>
      <c r="N163" s="21">
        <v>102.89896274493545</v>
      </c>
      <c r="O163" s="21">
        <v>103.7483610348603</v>
      </c>
      <c r="P163" s="21">
        <v>106.29961513653743</v>
      </c>
      <c r="Q163" s="21">
        <v>115.08621220517716</v>
      </c>
      <c r="R163" s="21">
        <v>117.25140633348299</v>
      </c>
      <c r="S163" s="21">
        <v>122.19329510138621</v>
      </c>
      <c r="T163" s="21">
        <v>123.18915878651183</v>
      </c>
      <c r="U163" s="21">
        <v>126.30241050544582</v>
      </c>
      <c r="V163" s="21">
        <v>126.07099329320735</v>
      </c>
      <c r="W163" s="21">
        <v>131.33994914701924</v>
      </c>
      <c r="X163" s="21">
        <v>134.77362133276335</v>
      </c>
      <c r="Y163" s="21">
        <v>143.35121321077429</v>
      </c>
      <c r="Z163" s="21">
        <v>149.32221822006338</v>
      </c>
      <c r="AA163" s="21">
        <v>157.43230105032228</v>
      </c>
      <c r="AB163" s="21">
        <v>160.89603901969389</v>
      </c>
      <c r="AC163" s="21">
        <v>167.14387352279348</v>
      </c>
      <c r="AD163" s="21">
        <v>170.84024631249002</v>
      </c>
      <c r="AE163" s="21">
        <v>173.9797442624274</v>
      </c>
      <c r="AF163" s="21">
        <v>185.18117596043476</v>
      </c>
      <c r="AG163" s="21">
        <v>190.68351464866012</v>
      </c>
      <c r="AH163" s="21">
        <v>197.07653758443917</v>
      </c>
      <c r="AI163" s="21">
        <v>192.29657398123464</v>
      </c>
      <c r="AJ163" s="21">
        <v>197.03524843564685</v>
      </c>
      <c r="AK163" s="21">
        <v>202.51893422026885</v>
      </c>
      <c r="AL163" s="21">
        <v>206.21523150343501</v>
      </c>
      <c r="AM163" s="21">
        <v>209.61625655336383</v>
      </c>
      <c r="AN163" s="21">
        <v>212.17809331544294</v>
      </c>
      <c r="AO163" s="21">
        <v>218.28574292091801</v>
      </c>
      <c r="AP163" s="21">
        <v>221.62272593603004</v>
      </c>
      <c r="AQ163" s="21">
        <v>223.97110436728221</v>
      </c>
      <c r="AR163" s="21">
        <v>236.68645696894765</v>
      </c>
      <c r="AS163" s="21">
        <v>256.27095116560764</v>
      </c>
      <c r="AT163" s="21">
        <v>270.1963379881567</v>
      </c>
      <c r="AU163" s="21">
        <v>295.71250705608924</v>
      </c>
      <c r="AV163" s="21">
        <v>285.43359059907806</v>
      </c>
      <c r="AW163" s="21">
        <v>294.29040683506565</v>
      </c>
      <c r="AX163" s="21">
        <v>298.3383721228559</v>
      </c>
      <c r="AY163" s="21">
        <v>305.97702916667561</v>
      </c>
      <c r="AZ163" s="21">
        <v>308.99365545275475</v>
      </c>
      <c r="BA163" s="21">
        <v>320.42946204811989</v>
      </c>
      <c r="BB163" s="21">
        <v>331.8502545233361</v>
      </c>
      <c r="BC163" s="21">
        <v>341.87511918145748</v>
      </c>
      <c r="BD163" s="21">
        <v>345.80259287060835</v>
      </c>
      <c r="BE163" s="21">
        <v>389.26445981245422</v>
      </c>
      <c r="BF163" s="21">
        <v>397.63411185065871</v>
      </c>
      <c r="BG163" s="21">
        <v>400.34608750154416</v>
      </c>
      <c r="BH163" s="21">
        <v>406.65354878562516</v>
      </c>
      <c r="BI163" s="21">
        <v>418.72757999495713</v>
      </c>
      <c r="BJ163" s="21">
        <v>426.51344098033456</v>
      </c>
      <c r="BK163" s="21">
        <v>422.78798591935055</v>
      </c>
      <c r="BL163" s="21">
        <v>431.73914890892542</v>
      </c>
      <c r="BM163" s="21">
        <v>419.42437646553776</v>
      </c>
      <c r="BN163" s="21">
        <v>414.03797170797088</v>
      </c>
      <c r="BO163" s="21">
        <v>424.33997653935364</v>
      </c>
      <c r="BP163" s="21">
        <v>426.2522493643101</v>
      </c>
      <c r="BQ163" s="21">
        <v>439.88587301693053</v>
      </c>
      <c r="BR163" s="21">
        <v>428.3498050784238</v>
      </c>
      <c r="BS163" s="21">
        <v>425.18324793349603</v>
      </c>
      <c r="BT163" s="21">
        <v>419.84106915602518</v>
      </c>
      <c r="BU163" s="21">
        <v>391.3536734169129</v>
      </c>
      <c r="BV163" s="21">
        <v>395.33055741360801</v>
      </c>
      <c r="BW163" s="21">
        <v>406.79415190809146</v>
      </c>
      <c r="BX163" s="21">
        <v>413.3407250862594</v>
      </c>
      <c r="BY163" s="21">
        <v>417.92266046800034</v>
      </c>
      <c r="BZ163" s="21">
        <v>403.74672267471163</v>
      </c>
      <c r="CA163" s="21">
        <v>422.95316479309417</v>
      </c>
      <c r="CB163" s="21">
        <v>422.78686103338663</v>
      </c>
      <c r="CC163" s="21">
        <v>433.2588643975659</v>
      </c>
      <c r="CD163" s="21">
        <v>448.76828234311279</v>
      </c>
      <c r="CE163" s="21">
        <v>449.01675067286482</v>
      </c>
      <c r="CF163" s="197">
        <v>457.80431443021581</v>
      </c>
      <c r="CG163" s="197">
        <v>474.04560193194374</v>
      </c>
      <c r="CH163" s="197">
        <v>479.9463528168572</v>
      </c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</row>
    <row r="164" spans="1:99" s="5" customFormat="1" x14ac:dyDescent="0.2">
      <c r="BH164" s="7"/>
      <c r="BL164" s="9"/>
      <c r="BM164" s="9"/>
    </row>
    <row r="165" spans="1:99" s="5" customFormat="1" x14ac:dyDescent="0.2">
      <c r="BH165" s="7"/>
    </row>
    <row r="166" spans="1:99" s="5" customFormat="1" ht="15" x14ac:dyDescent="0.25">
      <c r="A166" s="44" t="s">
        <v>3733</v>
      </c>
      <c r="E166" s="5">
        <v>1985</v>
      </c>
      <c r="F166" s="5">
        <v>1986</v>
      </c>
      <c r="G166" s="5">
        <v>1987</v>
      </c>
      <c r="H166" s="5">
        <v>1988</v>
      </c>
      <c r="I166" s="5">
        <v>1989</v>
      </c>
      <c r="J166" s="5">
        <v>1990</v>
      </c>
      <c r="K166" s="5">
        <v>1991</v>
      </c>
      <c r="L166" s="5">
        <v>1992</v>
      </c>
      <c r="M166" s="5">
        <v>1993</v>
      </c>
      <c r="N166" s="5">
        <v>1994</v>
      </c>
      <c r="O166" s="5">
        <v>1995</v>
      </c>
      <c r="P166" s="5">
        <v>1996</v>
      </c>
      <c r="Q166" s="5">
        <v>1997</v>
      </c>
      <c r="R166" s="5">
        <v>1998</v>
      </c>
      <c r="S166" s="5">
        <v>1999</v>
      </c>
      <c r="T166" s="5">
        <v>2000</v>
      </c>
      <c r="U166" s="5">
        <v>2001</v>
      </c>
      <c r="V166" s="5">
        <v>2002</v>
      </c>
      <c r="W166" s="5">
        <v>2003</v>
      </c>
      <c r="X166" s="5">
        <v>2004</v>
      </c>
      <c r="Y166" s="5">
        <v>2005</v>
      </c>
      <c r="Z166" s="5">
        <v>2006</v>
      </c>
      <c r="AA166" s="5">
        <v>2007</v>
      </c>
      <c r="AB166" s="5">
        <v>2008</v>
      </c>
      <c r="AC166" s="5">
        <v>2009</v>
      </c>
      <c r="AD166" s="5">
        <v>2010</v>
      </c>
      <c r="AE166" s="5">
        <v>2011</v>
      </c>
      <c r="AF166" s="5">
        <v>2012</v>
      </c>
      <c r="AG166" s="5">
        <v>2013</v>
      </c>
      <c r="AH166" s="5">
        <v>2014</v>
      </c>
      <c r="AI166" s="5">
        <v>2015</v>
      </c>
      <c r="AJ166" s="5">
        <v>2016</v>
      </c>
      <c r="AK166" s="5">
        <v>2017</v>
      </c>
      <c r="AL166" s="5">
        <v>2018</v>
      </c>
      <c r="AM166" s="5">
        <v>2019</v>
      </c>
      <c r="BI166" s="7"/>
    </row>
    <row r="167" spans="1:99" x14ac:dyDescent="0.2">
      <c r="A167" s="8" t="str">
        <f t="shared" ref="A167:A198" si="5">CONCATENATE(B167,"_",C167,"_",D167)</f>
        <v>EFHg_Ja_1</v>
      </c>
      <c r="B167" s="7" t="s">
        <v>253</v>
      </c>
      <c r="C167" s="7" t="s">
        <v>260</v>
      </c>
      <c r="D167" s="7">
        <v>1</v>
      </c>
      <c r="E167" s="7">
        <v>100</v>
      </c>
      <c r="F167" s="9">
        <v>109.8532959241235</v>
      </c>
      <c r="G167" s="9">
        <v>104.80513837973095</v>
      </c>
      <c r="H167" s="9">
        <v>115.13450498852127</v>
      </c>
      <c r="I167" s="9">
        <v>129.6813656120498</v>
      </c>
      <c r="J167" s="9">
        <v>146.43069905974608</v>
      </c>
      <c r="K167" s="9">
        <v>149.24192153685115</v>
      </c>
      <c r="L167" s="9">
        <v>125.82717849275191</v>
      </c>
      <c r="M167" s="9">
        <v>124.23286889704248</v>
      </c>
      <c r="N167" s="9">
        <v>130.29240285149632</v>
      </c>
      <c r="O167" s="9">
        <v>147.72171165457499</v>
      </c>
      <c r="P167" s="9">
        <v>132.22420998947823</v>
      </c>
      <c r="Q167" s="9">
        <v>128.5389108870948</v>
      </c>
      <c r="R167" s="9">
        <v>119.60090911751185</v>
      </c>
      <c r="S167" s="9">
        <v>121.50358328197245</v>
      </c>
      <c r="T167" s="9">
        <v>136.06147155203209</v>
      </c>
      <c r="U167" s="9">
        <v>150.38420616003077</v>
      </c>
      <c r="V167" s="9">
        <v>147.18150309395585</v>
      </c>
      <c r="W167" s="9">
        <v>145.80367223075064</v>
      </c>
      <c r="X167" s="9">
        <v>153.93657749529342</v>
      </c>
      <c r="Y167" s="9">
        <v>187.76842128313277</v>
      </c>
      <c r="Z167" s="9">
        <v>212.29596095834916</v>
      </c>
      <c r="AA167" s="9">
        <v>226.17955837869101</v>
      </c>
      <c r="AB167" s="9">
        <v>242.97616409681825</v>
      </c>
      <c r="AC167" s="9">
        <v>241.47231845862586</v>
      </c>
      <c r="AD167" s="9">
        <v>262.53835534833917</v>
      </c>
      <c r="AE167" s="9">
        <v>285.3925165309621</v>
      </c>
      <c r="AF167" s="9">
        <v>305.13346573654559</v>
      </c>
      <c r="AG167" s="9">
        <v>323.02393441066408</v>
      </c>
      <c r="AH167" s="21">
        <v>306.47620464736679</v>
      </c>
      <c r="AI167" s="21">
        <v>300.77638832732703</v>
      </c>
      <c r="AJ167" s="9">
        <v>289.53998779615614</v>
      </c>
      <c r="AK167" s="9">
        <v>278.94872384811987</v>
      </c>
      <c r="AL167" s="9">
        <v>268.18294720143126</v>
      </c>
      <c r="AM167" s="9">
        <v>279.40082815654648</v>
      </c>
      <c r="AN167" s="21"/>
      <c r="AO167" s="5"/>
      <c r="AP167" s="5"/>
      <c r="AQ167" s="21"/>
      <c r="BR167" s="7"/>
      <c r="BT167" s="5"/>
    </row>
    <row r="168" spans="1:99" x14ac:dyDescent="0.2">
      <c r="A168" s="8" t="str">
        <f t="shared" si="5"/>
        <v>EFHg_Ja_2</v>
      </c>
      <c r="B168" s="7" t="s">
        <v>253</v>
      </c>
      <c r="C168" s="7" t="s">
        <v>260</v>
      </c>
      <c r="D168" s="7">
        <v>2</v>
      </c>
      <c r="E168" s="7">
        <v>100</v>
      </c>
      <c r="F168" s="9">
        <v>102.8014737793888</v>
      </c>
      <c r="G168" s="9">
        <v>91.015142368632567</v>
      </c>
      <c r="H168" s="9">
        <v>97.440121253402339</v>
      </c>
      <c r="I168" s="9">
        <v>110.11012898416</v>
      </c>
      <c r="J168" s="9">
        <v>127.73676090733824</v>
      </c>
      <c r="K168" s="9">
        <v>140.35991523285438</v>
      </c>
      <c r="L168" s="9">
        <v>120.83774241064754</v>
      </c>
      <c r="M168" s="9">
        <v>121.18051486419439</v>
      </c>
      <c r="N168" s="9">
        <v>126.81665905987791</v>
      </c>
      <c r="O168" s="9">
        <v>145.58107614729579</v>
      </c>
      <c r="P168" s="9">
        <v>126.9410593611305</v>
      </c>
      <c r="Q168" s="9">
        <v>121.66401693475504</v>
      </c>
      <c r="R168" s="9">
        <v>110.51719563129888</v>
      </c>
      <c r="S168" s="9">
        <v>112.98070519887362</v>
      </c>
      <c r="T168" s="9">
        <v>119.32980154179928</v>
      </c>
      <c r="U168" s="9">
        <v>128.20263780125424</v>
      </c>
      <c r="V168" s="9">
        <v>120.6647967071856</v>
      </c>
      <c r="W168" s="9">
        <v>118.12657646225327</v>
      </c>
      <c r="X168" s="9">
        <v>123.64256629647731</v>
      </c>
      <c r="Y168" s="9">
        <v>143.21413701938789</v>
      </c>
      <c r="Z168" s="9">
        <v>157.80180308818035</v>
      </c>
      <c r="AA168" s="9">
        <v>157.63491580565369</v>
      </c>
      <c r="AB168" s="9">
        <v>157.04968859785055</v>
      </c>
      <c r="AC168" s="9">
        <v>152.44476939272172</v>
      </c>
      <c r="AD168" s="9">
        <v>158.58172519117329</v>
      </c>
      <c r="AE168" s="9">
        <v>171.10401599484311</v>
      </c>
      <c r="AF168" s="9">
        <v>182.90200577553134</v>
      </c>
      <c r="AG168" s="9">
        <v>192.04645509329583</v>
      </c>
      <c r="AH168" s="21">
        <v>190.06082072080159</v>
      </c>
      <c r="AI168" s="21">
        <v>190.23047446642886</v>
      </c>
      <c r="AJ168" s="9">
        <v>186.71546388124196</v>
      </c>
      <c r="AK168" s="9">
        <v>181.7660341229203</v>
      </c>
      <c r="AL168" s="9">
        <v>168.25517300978657</v>
      </c>
      <c r="AM168" s="9">
        <v>176.92383239443009</v>
      </c>
      <c r="AN168" s="21"/>
      <c r="AO168" s="5"/>
      <c r="AP168" s="5"/>
      <c r="AQ168" s="21"/>
      <c r="BR168" s="7"/>
      <c r="BT168" s="5"/>
    </row>
    <row r="169" spans="1:99" x14ac:dyDescent="0.2">
      <c r="A169" s="8" t="str">
        <f t="shared" si="5"/>
        <v>EFHg_Ja_3</v>
      </c>
      <c r="B169" s="7" t="s">
        <v>253</v>
      </c>
      <c r="C169" s="7" t="s">
        <v>260</v>
      </c>
      <c r="D169" s="7">
        <v>3</v>
      </c>
      <c r="E169" s="7">
        <v>100</v>
      </c>
      <c r="F169" s="9">
        <v>110.1125936901513</v>
      </c>
      <c r="G169" s="9">
        <v>98.965137657396696</v>
      </c>
      <c r="H169" s="9">
        <v>112.52588759645626</v>
      </c>
      <c r="I169" s="9">
        <v>130.01653411194016</v>
      </c>
      <c r="J169" s="9">
        <v>155.59414646297475</v>
      </c>
      <c r="K169" s="9">
        <v>158.79342373942936</v>
      </c>
      <c r="L169" s="9">
        <v>136.65899781206221</v>
      </c>
      <c r="M169" s="9">
        <v>137.99612741503495</v>
      </c>
      <c r="N169" s="9">
        <v>147.1515419759497</v>
      </c>
      <c r="O169" s="9">
        <v>162.73425257917862</v>
      </c>
      <c r="P169" s="9">
        <v>146.19669700823306</v>
      </c>
      <c r="Q169" s="9">
        <v>138.44851033911738</v>
      </c>
      <c r="R169" s="9">
        <v>130.57782160743244</v>
      </c>
      <c r="S169" s="9">
        <v>134.30190879915762</v>
      </c>
      <c r="T169" s="9">
        <v>142.57434984286934</v>
      </c>
      <c r="U169" s="9">
        <v>151.80765957267266</v>
      </c>
      <c r="V169" s="9">
        <v>145.39517709032904</v>
      </c>
      <c r="W169" s="9">
        <v>142.03201333648664</v>
      </c>
      <c r="X169" s="9">
        <v>146.37388689823626</v>
      </c>
      <c r="Y169" s="9">
        <v>166.63518121739224</v>
      </c>
      <c r="Z169" s="9">
        <v>179.77042326204528</v>
      </c>
      <c r="AA169" s="9">
        <v>183.51858755613253</v>
      </c>
      <c r="AB169" s="9">
        <v>183.06331410726179</v>
      </c>
      <c r="AC169" s="9">
        <v>183.74443212096648</v>
      </c>
      <c r="AD169" s="9">
        <v>193.81044257833636</v>
      </c>
      <c r="AE169" s="9">
        <v>201.5544386001047</v>
      </c>
      <c r="AF169" s="9">
        <v>214.37107524406019</v>
      </c>
      <c r="AG169" s="9">
        <v>231.23278767595647</v>
      </c>
      <c r="AH169" s="21">
        <v>227.43888363791851</v>
      </c>
      <c r="AI169" s="21">
        <v>227.82336657454852</v>
      </c>
      <c r="AJ169" s="9">
        <v>230.08125009611882</v>
      </c>
      <c r="AK169" s="9">
        <v>223.90798747087106</v>
      </c>
      <c r="AL169" s="9">
        <v>218.92316634006809</v>
      </c>
      <c r="AM169" s="9">
        <v>227.11803241080415</v>
      </c>
      <c r="AN169" s="21"/>
      <c r="AO169" s="5"/>
      <c r="AP169" s="5"/>
      <c r="AQ169" s="21"/>
      <c r="BR169" s="7"/>
      <c r="BT169" s="5"/>
    </row>
    <row r="170" spans="1:99" x14ac:dyDescent="0.2">
      <c r="A170" s="8" t="str">
        <f t="shared" si="5"/>
        <v>EFHg_Ja_4</v>
      </c>
      <c r="B170" s="7" t="s">
        <v>253</v>
      </c>
      <c r="C170" s="7" t="s">
        <v>260</v>
      </c>
      <c r="D170" s="7">
        <v>4</v>
      </c>
      <c r="E170" s="7">
        <v>100</v>
      </c>
      <c r="F170" s="9">
        <v>116.98680104181844</v>
      </c>
      <c r="G170" s="9">
        <v>104.50630436083486</v>
      </c>
      <c r="H170" s="9">
        <v>125.93046121179205</v>
      </c>
      <c r="I170" s="9">
        <v>148.81812108056045</v>
      </c>
      <c r="J170" s="9">
        <v>183.59911218066367</v>
      </c>
      <c r="K170" s="9">
        <v>187.58983078446144</v>
      </c>
      <c r="L170" s="9">
        <v>158.14698477701029</v>
      </c>
      <c r="M170" s="9">
        <v>161.06189833225585</v>
      </c>
      <c r="N170" s="9">
        <v>172.47495881535062</v>
      </c>
      <c r="O170" s="9">
        <v>189.59128162811959</v>
      </c>
      <c r="P170" s="9">
        <v>169.2221902030133</v>
      </c>
      <c r="Q170" s="9">
        <v>156.6587729995627</v>
      </c>
      <c r="R170" s="9">
        <v>149.28701212236413</v>
      </c>
      <c r="S170" s="9">
        <v>155.89700093813573</v>
      </c>
      <c r="T170" s="9">
        <v>168.70115177516129</v>
      </c>
      <c r="U170" s="9">
        <v>179.59766346057472</v>
      </c>
      <c r="V170" s="9">
        <v>172.30045196496758</v>
      </c>
      <c r="W170" s="9">
        <v>169.70749893191882</v>
      </c>
      <c r="X170" s="9">
        <v>174.67727850843474</v>
      </c>
      <c r="Y170" s="9">
        <v>199.62833205514229</v>
      </c>
      <c r="Z170" s="9">
        <v>218.12598563907068</v>
      </c>
      <c r="AA170" s="9">
        <v>225.73127389773271</v>
      </c>
      <c r="AB170" s="9">
        <v>224.63710795132474</v>
      </c>
      <c r="AC170" s="9">
        <v>219.48532955873844</v>
      </c>
      <c r="AD170" s="9">
        <v>232.75226959107545</v>
      </c>
      <c r="AE170" s="9">
        <v>241.24006252514732</v>
      </c>
      <c r="AF170" s="9">
        <v>256.25740162077108</v>
      </c>
      <c r="AG170" s="9">
        <v>266.35246384338285</v>
      </c>
      <c r="AH170" s="21">
        <v>263.24939798183266</v>
      </c>
      <c r="AI170" s="21">
        <v>265.72941097483482</v>
      </c>
      <c r="AJ170" s="9">
        <v>263.01775603042012</v>
      </c>
      <c r="AK170" s="9">
        <v>257.44425734382571</v>
      </c>
      <c r="AL170" s="9">
        <v>253.22327857447092</v>
      </c>
      <c r="AM170" s="9">
        <v>265.14990844901462</v>
      </c>
      <c r="AN170" s="21"/>
      <c r="AO170" s="5"/>
      <c r="AP170" s="5"/>
      <c r="AQ170" s="21"/>
      <c r="BR170" s="7"/>
      <c r="BT170" s="5"/>
    </row>
    <row r="171" spans="1:99" x14ac:dyDescent="0.2">
      <c r="A171" s="8" t="str">
        <f t="shared" si="5"/>
        <v>EFHg_Ja_5</v>
      </c>
      <c r="B171" s="7" t="s">
        <v>253</v>
      </c>
      <c r="C171" s="7" t="s">
        <v>260</v>
      </c>
      <c r="D171" s="7">
        <v>5</v>
      </c>
      <c r="E171" s="7">
        <v>100</v>
      </c>
      <c r="F171" s="9">
        <v>111.5108754170715</v>
      </c>
      <c r="G171" s="9">
        <v>101.66526481986249</v>
      </c>
      <c r="H171" s="9">
        <v>117.7754126530064</v>
      </c>
      <c r="I171" s="9">
        <v>138.29275225892451</v>
      </c>
      <c r="J171" s="9">
        <v>162.50042636308811</v>
      </c>
      <c r="K171" s="9">
        <v>161.46192561827309</v>
      </c>
      <c r="L171" s="9">
        <v>138.68755340045928</v>
      </c>
      <c r="M171" s="9">
        <v>139.71084260680428</v>
      </c>
      <c r="N171" s="9">
        <v>149.58854692207265</v>
      </c>
      <c r="O171" s="9">
        <v>163.12007902302886</v>
      </c>
      <c r="P171" s="9">
        <v>150.67792238369847</v>
      </c>
      <c r="Q171" s="9">
        <v>141.20586065300694</v>
      </c>
      <c r="R171" s="9">
        <v>132.90091897622585</v>
      </c>
      <c r="S171" s="9">
        <v>134.73078298757997</v>
      </c>
      <c r="T171" s="9">
        <v>146.64020313573533</v>
      </c>
      <c r="U171" s="9">
        <v>158.45917057096429</v>
      </c>
      <c r="V171" s="9">
        <v>152.9967976378928</v>
      </c>
      <c r="W171" s="9">
        <v>151.22067791591314</v>
      </c>
      <c r="X171" s="9">
        <v>154.93415746180679</v>
      </c>
      <c r="Y171" s="9">
        <v>178.55584658694326</v>
      </c>
      <c r="Z171" s="9">
        <v>196.35565859170526</v>
      </c>
      <c r="AA171" s="9">
        <v>206.35362009451512</v>
      </c>
      <c r="AB171" s="9">
        <v>211.25042480311973</v>
      </c>
      <c r="AC171" s="9">
        <v>207.7932442142382</v>
      </c>
      <c r="AD171" s="9">
        <v>225.69907347543551</v>
      </c>
      <c r="AE171" s="9">
        <v>236.02597053091952</v>
      </c>
      <c r="AF171" s="9">
        <v>252.05209358133507</v>
      </c>
      <c r="AG171" s="9">
        <v>270.85593946283893</v>
      </c>
      <c r="AH171" s="21">
        <v>265.68917645277838</v>
      </c>
      <c r="AI171" s="21">
        <v>266.52954071302048</v>
      </c>
      <c r="AJ171" s="9">
        <v>267.73532100966969</v>
      </c>
      <c r="AK171" s="9">
        <v>262.80751108247892</v>
      </c>
      <c r="AL171" s="9">
        <v>258.3884886122396</v>
      </c>
      <c r="AM171" s="9">
        <v>270.11503882292806</v>
      </c>
      <c r="AN171" s="21"/>
      <c r="AO171" s="5"/>
      <c r="AP171" s="5"/>
      <c r="AQ171" s="21"/>
      <c r="BR171" s="7"/>
      <c r="BT171" s="5"/>
    </row>
    <row r="172" spans="1:99" x14ac:dyDescent="0.2">
      <c r="A172" s="8" t="str">
        <f t="shared" si="5"/>
        <v>EFHg_Ja_6</v>
      </c>
      <c r="B172" s="7" t="s">
        <v>253</v>
      </c>
      <c r="C172" s="7" t="s">
        <v>260</v>
      </c>
      <c r="D172" s="7">
        <v>6</v>
      </c>
      <c r="E172" s="7">
        <v>100</v>
      </c>
      <c r="F172" s="9">
        <v>119.9759397871391</v>
      </c>
      <c r="G172" s="9">
        <v>107.01033778217462</v>
      </c>
      <c r="H172" s="9">
        <v>113.5236870283523</v>
      </c>
      <c r="I172" s="9">
        <v>135.22270782161863</v>
      </c>
      <c r="J172" s="9">
        <v>167.13191897303156</v>
      </c>
      <c r="K172" s="9">
        <v>167.46970425277607</v>
      </c>
      <c r="L172" s="9">
        <v>144.17364935818625</v>
      </c>
      <c r="M172" s="9">
        <v>141.90985540710591</v>
      </c>
      <c r="N172" s="9">
        <v>156.87500522845852</v>
      </c>
      <c r="O172" s="9">
        <v>176.08364325989854</v>
      </c>
      <c r="P172" s="9">
        <v>160.21242182362698</v>
      </c>
      <c r="Q172" s="9">
        <v>150.4960049093624</v>
      </c>
      <c r="R172" s="9">
        <v>137.57982673872326</v>
      </c>
      <c r="S172" s="9">
        <v>138.49592155267663</v>
      </c>
      <c r="T172" s="9">
        <v>153.4848995792359</v>
      </c>
      <c r="U172" s="9">
        <v>161.86327499232013</v>
      </c>
      <c r="V172" s="9">
        <v>152.83337760166756</v>
      </c>
      <c r="W172" s="9">
        <v>149.02367208641496</v>
      </c>
      <c r="X172" s="9">
        <v>152.03252929796653</v>
      </c>
      <c r="Y172" s="9">
        <v>172.24687686095041</v>
      </c>
      <c r="Z172" s="9">
        <v>187.76097862876958</v>
      </c>
      <c r="AA172" s="9">
        <v>194.02127177089469</v>
      </c>
      <c r="AB172" s="9">
        <v>190.40710723432113</v>
      </c>
      <c r="AC172" s="9">
        <v>187.19691910270444</v>
      </c>
      <c r="AD172" s="9">
        <v>197.51980671467697</v>
      </c>
      <c r="AE172" s="9">
        <v>206.08954046949677</v>
      </c>
      <c r="AF172" s="9">
        <v>221.23259792212022</v>
      </c>
      <c r="AG172" s="9">
        <v>237.66421435140691</v>
      </c>
      <c r="AH172" s="21">
        <v>241.2821497456433</v>
      </c>
      <c r="AI172" s="21">
        <v>244.83577406985845</v>
      </c>
      <c r="AJ172" s="9">
        <v>248.41977549911653</v>
      </c>
      <c r="AK172" s="9">
        <v>247.92157358474321</v>
      </c>
      <c r="AL172" s="9">
        <v>239.23571444544982</v>
      </c>
      <c r="AM172" s="9">
        <v>250.20725655954857</v>
      </c>
      <c r="AN172" s="21"/>
      <c r="AO172" s="5"/>
      <c r="AP172" s="5"/>
      <c r="AQ172" s="21"/>
      <c r="BR172" s="7"/>
      <c r="BT172" s="5"/>
    </row>
    <row r="173" spans="1:99" x14ac:dyDescent="0.2">
      <c r="A173" s="8" t="str">
        <f t="shared" si="5"/>
        <v>EFHg_Ja_7</v>
      </c>
      <c r="B173" s="7" t="s">
        <v>253</v>
      </c>
      <c r="C173" s="7" t="s">
        <v>260</v>
      </c>
      <c r="D173" s="7">
        <v>7</v>
      </c>
      <c r="E173" s="7">
        <v>100</v>
      </c>
      <c r="F173" s="9">
        <v>110.05399844817272</v>
      </c>
      <c r="G173" s="9">
        <v>94.592248214833191</v>
      </c>
      <c r="H173" s="9">
        <v>103.84940144826416</v>
      </c>
      <c r="I173" s="9">
        <v>124.67920169560169</v>
      </c>
      <c r="J173" s="9">
        <v>150.74014764191398</v>
      </c>
      <c r="K173" s="9">
        <v>150.48174976801371</v>
      </c>
      <c r="L173" s="9">
        <v>130.41526776160768</v>
      </c>
      <c r="M173" s="9">
        <v>131.17300411268658</v>
      </c>
      <c r="N173" s="9">
        <v>143.59567626841283</v>
      </c>
      <c r="O173" s="9">
        <v>162.53473340212719</v>
      </c>
      <c r="P173" s="9">
        <v>143.43141024753442</v>
      </c>
      <c r="Q173" s="9">
        <v>127.40048146041147</v>
      </c>
      <c r="R173" s="9">
        <v>121.64840259878993</v>
      </c>
      <c r="S173" s="9">
        <v>128.149077407568</v>
      </c>
      <c r="T173" s="9">
        <v>135.96167627552089</v>
      </c>
      <c r="U173" s="9">
        <v>142.24566694645583</v>
      </c>
      <c r="V173" s="9">
        <v>139.10168397933677</v>
      </c>
      <c r="W173" s="9">
        <v>137.60322127170528</v>
      </c>
      <c r="X173" s="9">
        <v>142.60429403245695</v>
      </c>
      <c r="Y173" s="9">
        <v>163.82313792385722</v>
      </c>
      <c r="Z173" s="9">
        <v>184.87143655249295</v>
      </c>
      <c r="AA173" s="9">
        <v>191.35589299385322</v>
      </c>
      <c r="AB173" s="9">
        <v>193.6354356861786</v>
      </c>
      <c r="AC173" s="9">
        <v>187.64732190986456</v>
      </c>
      <c r="AD173" s="9">
        <v>204.34577295827668</v>
      </c>
      <c r="AE173" s="9">
        <v>216.51535172481977</v>
      </c>
      <c r="AF173" s="9">
        <v>226.02941159180526</v>
      </c>
      <c r="AG173" s="9">
        <v>240.68148648292453</v>
      </c>
      <c r="AH173" s="21">
        <v>239.9233744558714</v>
      </c>
      <c r="AI173" s="21">
        <v>238.05397243613217</v>
      </c>
      <c r="AJ173" s="9">
        <v>240.25841218991278</v>
      </c>
      <c r="AK173" s="9">
        <v>227.1295537788007</v>
      </c>
      <c r="AL173" s="9">
        <v>214.05833338888507</v>
      </c>
      <c r="AM173" s="9">
        <v>222.71333138755912</v>
      </c>
      <c r="AN173" s="21"/>
      <c r="AO173" s="5"/>
      <c r="AP173" s="5"/>
      <c r="AQ173" s="21"/>
      <c r="BR173" s="7"/>
      <c r="BT173" s="5"/>
    </row>
    <row r="174" spans="1:99" x14ac:dyDescent="0.2">
      <c r="A174" s="8" t="str">
        <f t="shared" si="5"/>
        <v>EFHg_Ja_8</v>
      </c>
      <c r="B174" s="7" t="s">
        <v>253</v>
      </c>
      <c r="C174" s="7" t="s">
        <v>260</v>
      </c>
      <c r="D174" s="7">
        <v>8</v>
      </c>
      <c r="E174" s="7">
        <v>100</v>
      </c>
      <c r="F174" s="9">
        <v>115.51260532546046</v>
      </c>
      <c r="G174" s="9">
        <v>103.40653371484096</v>
      </c>
      <c r="H174" s="9">
        <v>98.19926734786695</v>
      </c>
      <c r="I174" s="9">
        <v>107.88877787257363</v>
      </c>
      <c r="J174" s="9">
        <v>130.61580279793489</v>
      </c>
      <c r="K174" s="9">
        <v>133.23112032801981</v>
      </c>
      <c r="L174" s="9">
        <v>125.18429102459304</v>
      </c>
      <c r="M174" s="9">
        <v>135.6893429467469</v>
      </c>
      <c r="N174" s="9">
        <v>157.16059534673951</v>
      </c>
      <c r="O174" s="9">
        <v>176.02320615675865</v>
      </c>
      <c r="P174" s="9">
        <v>155.45378652050849</v>
      </c>
      <c r="Q174" s="9">
        <v>147.13303495147753</v>
      </c>
      <c r="R174" s="9">
        <v>149.6710647525621</v>
      </c>
      <c r="S174" s="9">
        <v>151.20678265579289</v>
      </c>
      <c r="T174" s="9">
        <v>150.61129823045684</v>
      </c>
      <c r="U174" s="9">
        <v>154.66946717545571</v>
      </c>
      <c r="V174" s="9">
        <v>151.2582199536181</v>
      </c>
      <c r="W174" s="9">
        <v>150.6691482381178</v>
      </c>
      <c r="X174" s="9">
        <v>156.73390624106497</v>
      </c>
      <c r="Y174" s="9">
        <v>177.59374523502652</v>
      </c>
      <c r="Z174" s="9">
        <v>195.76397035682962</v>
      </c>
      <c r="AA174" s="9">
        <v>202.60327176106739</v>
      </c>
      <c r="AB174" s="9">
        <v>206.6854797755496</v>
      </c>
      <c r="AC174" s="9">
        <v>204.94718892290314</v>
      </c>
      <c r="AD174" s="9">
        <v>221.96701990217895</v>
      </c>
      <c r="AE174" s="9">
        <v>232.80382669628693</v>
      </c>
      <c r="AF174" s="9">
        <v>243.92752281360046</v>
      </c>
      <c r="AG174" s="9">
        <v>270.92326416951596</v>
      </c>
      <c r="AH174" s="21">
        <v>257.50763214684605</v>
      </c>
      <c r="AI174" s="21">
        <v>262.01016785735021</v>
      </c>
      <c r="AJ174" s="9">
        <v>256.53428460604988</v>
      </c>
      <c r="AK174" s="9">
        <v>250.41701894797197</v>
      </c>
      <c r="AL174" s="9">
        <v>241.40533596781162</v>
      </c>
      <c r="AM174" s="9">
        <v>244.20691604710049</v>
      </c>
      <c r="AN174" s="21"/>
      <c r="AO174" s="5"/>
      <c r="AP174" s="5"/>
      <c r="AQ174" s="21"/>
      <c r="BR174" s="7"/>
      <c r="BT174" s="5"/>
    </row>
    <row r="175" spans="1:99" x14ac:dyDescent="0.2">
      <c r="A175" s="8" t="str">
        <f t="shared" si="5"/>
        <v>EFHt_Ja_1</v>
      </c>
      <c r="B175" s="7" t="s">
        <v>3660</v>
      </c>
      <c r="C175" s="7" t="s">
        <v>260</v>
      </c>
      <c r="D175" s="7">
        <v>1</v>
      </c>
      <c r="E175" s="7">
        <v>100</v>
      </c>
      <c r="F175" s="9">
        <v>106.63028518193367</v>
      </c>
      <c r="G175" s="9">
        <v>109.08777275180235</v>
      </c>
      <c r="H175" s="9">
        <v>115.89013600433309</v>
      </c>
      <c r="I175" s="9">
        <v>127.07916288209637</v>
      </c>
      <c r="J175" s="9">
        <v>136.52951741654442</v>
      </c>
      <c r="K175" s="9">
        <v>138.60100806883742</v>
      </c>
      <c r="L175" s="9">
        <v>126.47404886295439</v>
      </c>
      <c r="M175" s="9">
        <v>121.11126320196782</v>
      </c>
      <c r="N175" s="9">
        <v>120.61686747222848</v>
      </c>
      <c r="O175" s="9">
        <v>129.3016667186761</v>
      </c>
      <c r="P175" s="9">
        <v>120.14177857351207</v>
      </c>
      <c r="Q175" s="9">
        <v>118.89109657831618</v>
      </c>
      <c r="R175" s="9">
        <v>113.27970181854063</v>
      </c>
      <c r="S175" s="9">
        <v>114.80732700622431</v>
      </c>
      <c r="T175" s="9">
        <v>123.98578498545115</v>
      </c>
      <c r="U175" s="9">
        <v>133.41689821130583</v>
      </c>
      <c r="V175" s="9">
        <v>132.69396521325606</v>
      </c>
      <c r="W175" s="9">
        <v>135.12499900042889</v>
      </c>
      <c r="X175" s="9">
        <v>141.06399471640302</v>
      </c>
      <c r="Y175" s="9">
        <v>163.48902247871374</v>
      </c>
      <c r="Z175" s="9">
        <v>180.42308480623331</v>
      </c>
      <c r="AA175" s="9">
        <v>193.81163961877311</v>
      </c>
      <c r="AB175" s="9">
        <v>210.12510874358492</v>
      </c>
      <c r="AC175" s="9">
        <v>213.67878512338589</v>
      </c>
      <c r="AD175" s="9">
        <v>234.55348945619235</v>
      </c>
      <c r="AE175" s="9">
        <v>254.10518257657978</v>
      </c>
      <c r="AF175" s="9">
        <v>267.14728584965115</v>
      </c>
      <c r="AG175" s="9">
        <v>283.42064530572878</v>
      </c>
      <c r="AH175" s="21">
        <v>277.03567973921565</v>
      </c>
      <c r="AI175" s="21">
        <v>273.82523592054361</v>
      </c>
      <c r="AJ175" s="9">
        <v>264.72142825496741</v>
      </c>
      <c r="AK175" s="9">
        <v>254.96564365963081</v>
      </c>
      <c r="AL175" s="9">
        <v>256.19241699582858</v>
      </c>
      <c r="AM175" s="9">
        <v>266.28659234499924</v>
      </c>
      <c r="AN175" s="21"/>
      <c r="AO175" s="5"/>
      <c r="AP175" s="5"/>
      <c r="AQ175" s="21"/>
      <c r="BR175" s="7"/>
      <c r="BT175" s="5"/>
    </row>
    <row r="176" spans="1:99" x14ac:dyDescent="0.2">
      <c r="A176" s="8" t="str">
        <f t="shared" si="5"/>
        <v>EFHt_Ja_2</v>
      </c>
      <c r="B176" s="7" t="s">
        <v>3660</v>
      </c>
      <c r="C176" s="7" t="s">
        <v>260</v>
      </c>
      <c r="D176" s="7">
        <v>2</v>
      </c>
      <c r="E176" s="7">
        <v>100</v>
      </c>
      <c r="F176" s="9">
        <v>100.0269036501948</v>
      </c>
      <c r="G176" s="9">
        <v>94.847225486262758</v>
      </c>
      <c r="H176" s="9">
        <v>98.269836799241673</v>
      </c>
      <c r="I176" s="9">
        <v>108.10208065018077</v>
      </c>
      <c r="J176" s="9">
        <v>119.51289623286453</v>
      </c>
      <c r="K176" s="9">
        <v>130.75328604488303</v>
      </c>
      <c r="L176" s="9">
        <v>121.80377034951711</v>
      </c>
      <c r="M176" s="9">
        <v>118.24350200760216</v>
      </c>
      <c r="N176" s="9">
        <v>117.59642449963039</v>
      </c>
      <c r="O176" s="9">
        <v>127.71590468966568</v>
      </c>
      <c r="P176" s="9">
        <v>115.62167608102121</v>
      </c>
      <c r="Q176" s="9">
        <v>112.80314829069439</v>
      </c>
      <c r="R176" s="9">
        <v>104.95421893052304</v>
      </c>
      <c r="S176" s="9">
        <v>107.08685853925459</v>
      </c>
      <c r="T176" s="9">
        <v>108.92578405537357</v>
      </c>
      <c r="U176" s="9">
        <v>113.94670391752959</v>
      </c>
      <c r="V176" s="9">
        <v>109.00516642029581</v>
      </c>
      <c r="W176" s="9">
        <v>109.731997248193</v>
      </c>
      <c r="X176" s="9">
        <v>113.70364437373479</v>
      </c>
      <c r="Y176" s="9">
        <v>125.28356175093269</v>
      </c>
      <c r="Z176" s="9">
        <v>134.71132692359703</v>
      </c>
      <c r="AA176" s="9">
        <v>135.62801303267412</v>
      </c>
      <c r="AB176" s="9">
        <v>136.55661529340446</v>
      </c>
      <c r="AC176" s="9">
        <v>135.53418059037111</v>
      </c>
      <c r="AD176" s="9">
        <v>142.41608195313657</v>
      </c>
      <c r="AE176" s="9">
        <v>153.15566056309672</v>
      </c>
      <c r="AF176" s="9">
        <v>160.92070323618475</v>
      </c>
      <c r="AG176" s="9">
        <v>169.37284302878808</v>
      </c>
      <c r="AH176" s="21">
        <v>172.78452078623747</v>
      </c>
      <c r="AI176" s="21">
        <v>174.16358345650588</v>
      </c>
      <c r="AJ176" s="9">
        <v>171.65567168254194</v>
      </c>
      <c r="AK176" s="9">
        <v>166.98080624880717</v>
      </c>
      <c r="AL176" s="9">
        <v>161.5556110814849</v>
      </c>
      <c r="AM176" s="9">
        <v>169.48337271118822</v>
      </c>
      <c r="AN176" s="21"/>
      <c r="AO176" s="5"/>
      <c r="AP176" s="5"/>
      <c r="AQ176" s="21"/>
      <c r="BR176" s="7"/>
      <c r="BT176" s="5"/>
    </row>
    <row r="177" spans="1:72" x14ac:dyDescent="0.2">
      <c r="A177" s="8" t="str">
        <f t="shared" si="5"/>
        <v>EFHt_Ja_3</v>
      </c>
      <c r="B177" s="7" t="s">
        <v>3660</v>
      </c>
      <c r="C177" s="7" t="s">
        <v>260</v>
      </c>
      <c r="D177" s="7">
        <v>3</v>
      </c>
      <c r="E177" s="7">
        <v>100</v>
      </c>
      <c r="F177" s="9">
        <v>106.84874898362315</v>
      </c>
      <c r="G177" s="9">
        <v>103.15586410261879</v>
      </c>
      <c r="H177" s="9">
        <v>113.40708601479747</v>
      </c>
      <c r="I177" s="9">
        <v>127.54507285101471</v>
      </c>
      <c r="J177" s="9">
        <v>145.09422496295232</v>
      </c>
      <c r="K177" s="9">
        <v>147.58244879007412</v>
      </c>
      <c r="L177" s="9">
        <v>137.63026177984409</v>
      </c>
      <c r="M177" s="9">
        <v>134.64342213706004</v>
      </c>
      <c r="N177" s="9">
        <v>136.20581787767884</v>
      </c>
      <c r="O177" s="9">
        <v>142.2146728821611</v>
      </c>
      <c r="P177" s="9">
        <v>132.76338383873426</v>
      </c>
      <c r="Q177" s="9">
        <v>128.0384275315987</v>
      </c>
      <c r="R177" s="9">
        <v>123.74564179718435</v>
      </c>
      <c r="S177" s="9">
        <v>126.98970267995202</v>
      </c>
      <c r="T177" s="9">
        <v>129.93785303712014</v>
      </c>
      <c r="U177" s="9">
        <v>134.600001561662</v>
      </c>
      <c r="V177" s="9">
        <v>131.08164948903814</v>
      </c>
      <c r="W177" s="9">
        <v>131.69185477910821</v>
      </c>
      <c r="X177" s="9">
        <v>134.19266194796106</v>
      </c>
      <c r="Y177" s="9">
        <v>145.04462509113344</v>
      </c>
      <c r="Z177" s="9">
        <v>152.56559748149556</v>
      </c>
      <c r="AA177" s="9">
        <v>156.98372425055607</v>
      </c>
      <c r="AB177" s="9">
        <v>158.20580864132688</v>
      </c>
      <c r="AC177" s="9">
        <v>162.45805502771191</v>
      </c>
      <c r="AD177" s="9">
        <v>173.01584159124138</v>
      </c>
      <c r="AE177" s="9">
        <v>179.34861957939421</v>
      </c>
      <c r="AF177" s="9">
        <v>187.45739907935578</v>
      </c>
      <c r="AG177" s="9">
        <v>202.74271530303389</v>
      </c>
      <c r="AH177" s="21">
        <v>205.57066740077428</v>
      </c>
      <c r="AI177" s="21">
        <v>207.46713496621294</v>
      </c>
      <c r="AJ177" s="9">
        <v>210.47766428625559</v>
      </c>
      <c r="AK177" s="9">
        <v>204.53405188830064</v>
      </c>
      <c r="AL177" s="9">
        <v>209.14811249211834</v>
      </c>
      <c r="AM177" s="9">
        <v>216.32702779074918</v>
      </c>
      <c r="AN177" s="21"/>
      <c r="AO177" s="5"/>
      <c r="AP177" s="5"/>
      <c r="AQ177" s="21"/>
      <c r="BR177" s="7"/>
      <c r="BT177" s="5"/>
    </row>
    <row r="178" spans="1:72" x14ac:dyDescent="0.2">
      <c r="A178" s="8" t="str">
        <f t="shared" si="5"/>
        <v>EFHt_Ja_4</v>
      </c>
      <c r="B178" s="7" t="s">
        <v>3660</v>
      </c>
      <c r="C178" s="7" t="s">
        <v>260</v>
      </c>
      <c r="D178" s="7">
        <v>4</v>
      </c>
      <c r="E178" s="7">
        <v>100</v>
      </c>
      <c r="F178" s="9">
        <v>113.47732381977116</v>
      </c>
      <c r="G178" s="9">
        <v>109.00567640293504</v>
      </c>
      <c r="H178" s="9">
        <v>126.78082112272422</v>
      </c>
      <c r="I178" s="9">
        <v>145.57217968023676</v>
      </c>
      <c r="J178" s="9">
        <v>170.29534761753877</v>
      </c>
      <c r="K178" s="9">
        <v>173.58159066595624</v>
      </c>
      <c r="L178" s="9">
        <v>158.85112040851715</v>
      </c>
      <c r="M178" s="9">
        <v>156.96174879849431</v>
      </c>
      <c r="N178" s="9">
        <v>159.29435181231736</v>
      </c>
      <c r="O178" s="9">
        <v>164.97743587760525</v>
      </c>
      <c r="P178" s="9">
        <v>153.10402992804509</v>
      </c>
      <c r="Q178" s="9">
        <v>144.44420706488782</v>
      </c>
      <c r="R178" s="9">
        <v>141.09485614271938</v>
      </c>
      <c r="S178" s="9">
        <v>147.10064938221598</v>
      </c>
      <c r="T178" s="9">
        <v>153.66694565443407</v>
      </c>
      <c r="U178" s="9">
        <v>159.08781570956131</v>
      </c>
      <c r="V178" s="9">
        <v>155.13340639480768</v>
      </c>
      <c r="W178" s="9">
        <v>157.10714302607394</v>
      </c>
      <c r="X178" s="9">
        <v>159.94995431551271</v>
      </c>
      <c r="Y178" s="9">
        <v>173.22635941162997</v>
      </c>
      <c r="Z178" s="9">
        <v>184.34514239650605</v>
      </c>
      <c r="AA178" s="9">
        <v>192.4571560684399</v>
      </c>
      <c r="AB178" s="9">
        <v>193.49321148553835</v>
      </c>
      <c r="AC178" s="9">
        <v>193.64414419018121</v>
      </c>
      <c r="AD178" s="9">
        <v>207.43075094735102</v>
      </c>
      <c r="AE178" s="9">
        <v>214.31279915786268</v>
      </c>
      <c r="AF178" s="9">
        <v>223.6609635304863</v>
      </c>
      <c r="AG178" s="9">
        <v>233.2587612475626</v>
      </c>
      <c r="AH178" s="21">
        <v>237.75263283054352</v>
      </c>
      <c r="AI178" s="21">
        <v>241.49680284175665</v>
      </c>
      <c r="AJ178" s="9">
        <v>240.46194323908136</v>
      </c>
      <c r="AK178" s="9">
        <v>234.98395693880761</v>
      </c>
      <c r="AL178" s="9">
        <v>242.18828598112606</v>
      </c>
      <c r="AM178" s="9">
        <v>252.85660988077447</v>
      </c>
      <c r="AN178" s="21"/>
      <c r="AO178" s="5"/>
      <c r="AP178" s="5"/>
      <c r="AQ178" s="21"/>
      <c r="BR178" s="7"/>
      <c r="BT178" s="5"/>
    </row>
    <row r="179" spans="1:72" x14ac:dyDescent="0.2">
      <c r="A179" s="8" t="str">
        <f t="shared" si="5"/>
        <v>EFHt_Ja_5</v>
      </c>
      <c r="B179" s="7" t="s">
        <v>3660</v>
      </c>
      <c r="C179" s="7" t="s">
        <v>260</v>
      </c>
      <c r="D179" s="7">
        <v>5</v>
      </c>
      <c r="E179" s="7">
        <v>100</v>
      </c>
      <c r="F179" s="9">
        <v>108.36063191431148</v>
      </c>
      <c r="G179" s="9">
        <v>106.01637126194787</v>
      </c>
      <c r="H179" s="9">
        <v>118.5388528577366</v>
      </c>
      <c r="I179" s="9">
        <v>135.43959933957234</v>
      </c>
      <c r="J179" s="9">
        <v>151.01113887683283</v>
      </c>
      <c r="K179" s="9">
        <v>149.71325226414092</v>
      </c>
      <c r="L179" s="9">
        <v>139.24424858031176</v>
      </c>
      <c r="M179" s="9">
        <v>136.14612957283089</v>
      </c>
      <c r="N179" s="9">
        <v>138.38631099574516</v>
      </c>
      <c r="O179" s="9">
        <v>142.82516124284831</v>
      </c>
      <c r="P179" s="9">
        <v>136.8720616560779</v>
      </c>
      <c r="Q179" s="9">
        <v>130.65820916556015</v>
      </c>
      <c r="R179" s="9">
        <v>125.85879975717474</v>
      </c>
      <c r="S179" s="9">
        <v>127.30441606964844</v>
      </c>
      <c r="T179" s="9">
        <v>133.76271470072746</v>
      </c>
      <c r="U179" s="9">
        <v>140.61160264351443</v>
      </c>
      <c r="V179" s="9">
        <v>137.88221269014841</v>
      </c>
      <c r="W179" s="9">
        <v>139.87238114973326</v>
      </c>
      <c r="X179" s="9">
        <v>141.6680957671648</v>
      </c>
      <c r="Y179" s="9">
        <v>155.08655376699008</v>
      </c>
      <c r="Z179" s="9">
        <v>166.27417176194066</v>
      </c>
      <c r="AA179" s="9">
        <v>175.94435865890082</v>
      </c>
      <c r="AB179" s="9">
        <v>181.64946763736992</v>
      </c>
      <c r="AC179" s="9">
        <v>182.8293150581199</v>
      </c>
      <c r="AD179" s="9">
        <v>200.28099851568726</v>
      </c>
      <c r="AE179" s="9">
        <v>208.77656729622393</v>
      </c>
      <c r="AF179" s="9">
        <v>219.23912992007533</v>
      </c>
      <c r="AG179" s="9">
        <v>236.1989683777459</v>
      </c>
      <c r="AH179" s="21">
        <v>238.74013511650881</v>
      </c>
      <c r="AI179" s="21">
        <v>241.43206617246543</v>
      </c>
      <c r="AJ179" s="9">
        <v>243.43663207138579</v>
      </c>
      <c r="AK179" s="9">
        <v>238.73973235519679</v>
      </c>
      <c r="AL179" s="9">
        <v>245.08480158612204</v>
      </c>
      <c r="AM179" s="9">
        <v>255.4054519825105</v>
      </c>
      <c r="AN179" s="21"/>
      <c r="AO179" s="5"/>
      <c r="AP179" s="5"/>
      <c r="AQ179" s="21"/>
      <c r="BR179" s="7"/>
      <c r="BT179" s="5"/>
    </row>
    <row r="180" spans="1:72" x14ac:dyDescent="0.2">
      <c r="A180" s="8" t="str">
        <f t="shared" si="5"/>
        <v>EFHt_Ja_6</v>
      </c>
      <c r="B180" s="7" t="s">
        <v>3660</v>
      </c>
      <c r="C180" s="7" t="s">
        <v>260</v>
      </c>
      <c r="D180" s="7">
        <v>6</v>
      </c>
      <c r="E180" s="7">
        <v>100</v>
      </c>
      <c r="F180" s="9">
        <v>116.50485647593767</v>
      </c>
      <c r="G180" s="9">
        <v>111.29484692685577</v>
      </c>
      <c r="H180" s="9">
        <v>114.38246891104265</v>
      </c>
      <c r="I180" s="9">
        <v>132.64431633422632</v>
      </c>
      <c r="J180" s="9">
        <v>156.18692747504957</v>
      </c>
      <c r="K180" s="9">
        <v>156.23680096837603</v>
      </c>
      <c r="L180" s="9">
        <v>144.81121658268927</v>
      </c>
      <c r="M180" s="9">
        <v>138.60516411063935</v>
      </c>
      <c r="N180" s="9">
        <v>145.92529172166101</v>
      </c>
      <c r="O180" s="9">
        <v>155.38962876304501</v>
      </c>
      <c r="P180" s="9">
        <v>146.44712779887698</v>
      </c>
      <c r="Q180" s="9">
        <v>139.86733384005245</v>
      </c>
      <c r="R180" s="9">
        <v>130.78976663100732</v>
      </c>
      <c r="S180" s="9">
        <v>131.42983585167951</v>
      </c>
      <c r="T180" s="9">
        <v>141.09074757626192</v>
      </c>
      <c r="U180" s="9">
        <v>145.02310339250809</v>
      </c>
      <c r="V180" s="9">
        <v>139.08114482632857</v>
      </c>
      <c r="W180" s="9">
        <v>139.19533956980047</v>
      </c>
      <c r="X180" s="9">
        <v>140.38367853694615</v>
      </c>
      <c r="Y180" s="9">
        <v>151.52449501365433</v>
      </c>
      <c r="Z180" s="9">
        <v>161.36290024282005</v>
      </c>
      <c r="AA180" s="9">
        <v>167.97751970531976</v>
      </c>
      <c r="AB180" s="9">
        <v>166.44733512953502</v>
      </c>
      <c r="AC180" s="9">
        <v>167.16707011042359</v>
      </c>
      <c r="AD180" s="9">
        <v>177.91637972093483</v>
      </c>
      <c r="AE180" s="9">
        <v>184.97675827937408</v>
      </c>
      <c r="AF180" s="9">
        <v>195.39281332873057</v>
      </c>
      <c r="AG180" s="9">
        <v>210.33557815765795</v>
      </c>
      <c r="AH180" s="21">
        <v>219.61298532904871</v>
      </c>
      <c r="AI180" s="21">
        <v>224.28606877273501</v>
      </c>
      <c r="AJ180" s="9">
        <v>228.17394483167718</v>
      </c>
      <c r="AK180" s="9">
        <v>227.44124940234812</v>
      </c>
      <c r="AL180" s="9">
        <v>228.81316283787024</v>
      </c>
      <c r="AM180" s="9">
        <v>238.58196988956985</v>
      </c>
      <c r="AN180" s="21"/>
      <c r="AO180" s="5"/>
      <c r="AP180" s="5"/>
      <c r="AQ180" s="21"/>
      <c r="BR180" s="7"/>
      <c r="BT180" s="5"/>
    </row>
    <row r="181" spans="1:72" x14ac:dyDescent="0.2">
      <c r="A181" s="8" t="str">
        <f t="shared" si="5"/>
        <v>EFHt_Ja_7</v>
      </c>
      <c r="B181" s="7" t="s">
        <v>3660</v>
      </c>
      <c r="C181" s="7" t="s">
        <v>260</v>
      </c>
      <c r="D181" s="7">
        <v>7</v>
      </c>
      <c r="E181" s="7">
        <v>100</v>
      </c>
      <c r="F181" s="9">
        <v>107.01869585749644</v>
      </c>
      <c r="G181" s="9">
        <v>98.476155840947271</v>
      </c>
      <c r="H181" s="9">
        <v>104.74543024765343</v>
      </c>
      <c r="I181" s="9">
        <v>122.45834998993446</v>
      </c>
      <c r="J181" s="9">
        <v>141.18609421839756</v>
      </c>
      <c r="K181" s="9">
        <v>140.38866794226783</v>
      </c>
      <c r="L181" s="9">
        <v>131.55992683172164</v>
      </c>
      <c r="M181" s="9">
        <v>128.21257600855159</v>
      </c>
      <c r="N181" s="9">
        <v>133.35366422438491</v>
      </c>
      <c r="O181" s="9">
        <v>142.73428515558925</v>
      </c>
      <c r="P181" s="9">
        <v>130.70069833522021</v>
      </c>
      <c r="Q181" s="9">
        <v>118.11574691872897</v>
      </c>
      <c r="R181" s="9">
        <v>115.56262837179277</v>
      </c>
      <c r="S181" s="9">
        <v>121.46669937555099</v>
      </c>
      <c r="T181" s="9">
        <v>124.05107866105465</v>
      </c>
      <c r="U181" s="9">
        <v>126.27670049630832</v>
      </c>
      <c r="V181" s="9">
        <v>125.42059244794268</v>
      </c>
      <c r="W181" s="9">
        <v>127.54498836139648</v>
      </c>
      <c r="X181" s="9">
        <v>130.86583301042745</v>
      </c>
      <c r="Y181" s="9">
        <v>142.99532355657857</v>
      </c>
      <c r="Z181" s="9">
        <v>157.50290459823424</v>
      </c>
      <c r="AA181" s="9">
        <v>164.19972056969615</v>
      </c>
      <c r="AB181" s="9">
        <v>167.82305738747147</v>
      </c>
      <c r="AC181" s="9">
        <v>166.28442223401291</v>
      </c>
      <c r="AD181" s="9">
        <v>182.72069776888722</v>
      </c>
      <c r="AE181" s="9">
        <v>193.05614671410007</v>
      </c>
      <c r="AF181" s="9">
        <v>198.17318845389701</v>
      </c>
      <c r="AG181" s="9">
        <v>211.67713759009405</v>
      </c>
      <c r="AH181" s="21">
        <v>217.55046384382854</v>
      </c>
      <c r="AI181" s="21">
        <v>217.26748609084282</v>
      </c>
      <c r="AJ181" s="9">
        <v>220.14736276613772</v>
      </c>
      <c r="AK181" s="9">
        <v>208.18026669673571</v>
      </c>
      <c r="AL181" s="9">
        <v>204.87420413176801</v>
      </c>
      <c r="AM181" s="9">
        <v>212.72692575362311</v>
      </c>
      <c r="AN181" s="21"/>
      <c r="AO181" s="5"/>
      <c r="AP181" s="5"/>
      <c r="AQ181" s="21"/>
      <c r="BR181" s="7"/>
      <c r="BT181" s="5"/>
    </row>
    <row r="182" spans="1:72" x14ac:dyDescent="0.2">
      <c r="A182" s="8" t="str">
        <f t="shared" si="5"/>
        <v>EFHt_Ja_8</v>
      </c>
      <c r="B182" s="7" t="s">
        <v>3660</v>
      </c>
      <c r="C182" s="7" t="s">
        <v>260</v>
      </c>
      <c r="D182" s="7">
        <v>8</v>
      </c>
      <c r="E182" s="7">
        <v>100</v>
      </c>
      <c r="F182" s="9">
        <v>112.236105759789</v>
      </c>
      <c r="G182" s="9">
        <v>107.60448185944674</v>
      </c>
      <c r="H182" s="9">
        <v>98.796640961230622</v>
      </c>
      <c r="I182" s="9">
        <v>105.67391166444773</v>
      </c>
      <c r="J182" s="9">
        <v>121.92849815134177</v>
      </c>
      <c r="K182" s="9">
        <v>123.9063740809251</v>
      </c>
      <c r="L182" s="9">
        <v>125.92576516209833</v>
      </c>
      <c r="M182" s="9">
        <v>132.33088287915589</v>
      </c>
      <c r="N182" s="9">
        <v>145.62412656236046</v>
      </c>
      <c r="O182" s="9">
        <v>154.23818422458521</v>
      </c>
      <c r="P182" s="9">
        <v>141.36888536269348</v>
      </c>
      <c r="Q182" s="9">
        <v>136.20498036696489</v>
      </c>
      <c r="R182" s="9">
        <v>141.97738882307758</v>
      </c>
      <c r="S182" s="9">
        <v>143.16467323706456</v>
      </c>
      <c r="T182" s="9">
        <v>137.29779603140949</v>
      </c>
      <c r="U182" s="9">
        <v>137.1814146478356</v>
      </c>
      <c r="V182" s="9">
        <v>136.34814429341603</v>
      </c>
      <c r="W182" s="9">
        <v>139.75915047528628</v>
      </c>
      <c r="X182" s="9">
        <v>143.92533936341982</v>
      </c>
      <c r="Y182" s="9">
        <v>155.13369087712502</v>
      </c>
      <c r="Z182" s="9">
        <v>166.90228092454356</v>
      </c>
      <c r="AA182" s="9">
        <v>174.01542825430587</v>
      </c>
      <c r="AB182" s="9">
        <v>179.0622932143049</v>
      </c>
      <c r="AC182" s="9">
        <v>181.52173463823897</v>
      </c>
      <c r="AD182" s="9">
        <v>198.4934429314446</v>
      </c>
      <c r="AE182" s="9">
        <v>207.49694022617479</v>
      </c>
      <c r="AF182" s="9">
        <v>213.71158732191549</v>
      </c>
      <c r="AG182" s="9">
        <v>237.97236618226188</v>
      </c>
      <c r="AH182" s="21">
        <v>233.35053202186938</v>
      </c>
      <c r="AI182" s="21">
        <v>239.05017966499736</v>
      </c>
      <c r="AJ182" s="9">
        <v>235.13582906634642</v>
      </c>
      <c r="AK182" s="9">
        <v>229.2528821516477</v>
      </c>
      <c r="AL182" s="9">
        <v>230.98394500186689</v>
      </c>
      <c r="AM182" s="9">
        <v>232.99271542771655</v>
      </c>
      <c r="AN182" s="21"/>
      <c r="AO182" s="5"/>
      <c r="AP182" s="5"/>
      <c r="AQ182" s="21"/>
      <c r="BR182" s="7"/>
      <c r="BT182" s="5"/>
    </row>
    <row r="183" spans="1:72" x14ac:dyDescent="0.2">
      <c r="A183" s="8" t="str">
        <f t="shared" si="5"/>
        <v>EFHm_Ja_1</v>
      </c>
      <c r="B183" s="7" t="s">
        <v>252</v>
      </c>
      <c r="C183" s="7" t="s">
        <v>260</v>
      </c>
      <c r="D183" s="7">
        <v>1</v>
      </c>
      <c r="E183" s="7">
        <v>100</v>
      </c>
      <c r="F183" s="9">
        <v>101.05375161848733</v>
      </c>
      <c r="G183" s="9">
        <v>111.55110410414852</v>
      </c>
      <c r="H183" s="9">
        <v>115.2977730973064</v>
      </c>
      <c r="I183" s="9">
        <v>124.79905750415787</v>
      </c>
      <c r="J183" s="9">
        <v>125.13720822170032</v>
      </c>
      <c r="K183" s="9">
        <v>129.60972272170693</v>
      </c>
      <c r="L183" s="9">
        <v>124.4609295742049</v>
      </c>
      <c r="M183" s="9">
        <v>119.50443283911314</v>
      </c>
      <c r="N183" s="9">
        <v>113.2535105989146</v>
      </c>
      <c r="O183" s="9">
        <v>115.35990624229015</v>
      </c>
      <c r="P183" s="9">
        <v>111.02118692387435</v>
      </c>
      <c r="Q183" s="9">
        <v>112.13079205177512</v>
      </c>
      <c r="R183" s="9">
        <v>108.54196616808478</v>
      </c>
      <c r="S183" s="9">
        <v>109.84402877892376</v>
      </c>
      <c r="T183" s="9">
        <v>119.40255703750957</v>
      </c>
      <c r="U183" s="9">
        <v>126.03594823545679</v>
      </c>
      <c r="V183" s="9">
        <v>127.24104821877462</v>
      </c>
      <c r="W183" s="9">
        <v>130.88776412568021</v>
      </c>
      <c r="X183" s="9">
        <v>133.18835721387583</v>
      </c>
      <c r="Y183" s="9">
        <v>146.47485934441877</v>
      </c>
      <c r="Z183" s="9">
        <v>157.42175862711298</v>
      </c>
      <c r="AA183" s="9">
        <v>171.51644414776675</v>
      </c>
      <c r="AB183" s="9">
        <v>187.72696049087963</v>
      </c>
      <c r="AC183" s="9">
        <v>196.30317536705314</v>
      </c>
      <c r="AD183" s="9">
        <v>216.39421018344319</v>
      </c>
      <c r="AE183" s="9">
        <v>232.86863780761752</v>
      </c>
      <c r="AF183" s="9">
        <v>242.25484690879767</v>
      </c>
      <c r="AG183" s="9">
        <v>256.67662229919648</v>
      </c>
      <c r="AH183" s="21">
        <v>255.22144813274502</v>
      </c>
      <c r="AI183" s="21">
        <v>255.81818706366789</v>
      </c>
      <c r="AJ183" s="9">
        <v>245.78325068223634</v>
      </c>
      <c r="AK183" s="9">
        <v>234.74126705161794</v>
      </c>
      <c r="AL183" s="9">
        <v>246.81561335522369</v>
      </c>
      <c r="AM183" s="9">
        <v>254.33095297996479</v>
      </c>
      <c r="AN183" s="21"/>
      <c r="AO183" s="5"/>
      <c r="AP183" s="5"/>
      <c r="AQ183" s="21"/>
      <c r="BR183" s="7"/>
      <c r="BT183" s="5"/>
    </row>
    <row r="184" spans="1:72" x14ac:dyDescent="0.2">
      <c r="A184" s="8" t="str">
        <f t="shared" si="5"/>
        <v>EFHm_Ja_2</v>
      </c>
      <c r="B184" s="7" t="s">
        <v>252</v>
      </c>
      <c r="C184" s="7" t="s">
        <v>260</v>
      </c>
      <c r="D184" s="7">
        <v>2</v>
      </c>
      <c r="E184" s="7">
        <v>100</v>
      </c>
      <c r="F184" s="9">
        <v>94.562653415376857</v>
      </c>
      <c r="G184" s="9">
        <v>96.828680816060469</v>
      </c>
      <c r="H184" s="9">
        <v>97.480575658513231</v>
      </c>
      <c r="I184" s="9">
        <v>105.78580229727</v>
      </c>
      <c r="J184" s="9">
        <v>108.95639206524224</v>
      </c>
      <c r="K184" s="9">
        <v>122.02244798483403</v>
      </c>
      <c r="L184" s="9">
        <v>119.74157944870942</v>
      </c>
      <c r="M184" s="9">
        <v>116.56436552723157</v>
      </c>
      <c r="N184" s="9">
        <v>110.20692419489961</v>
      </c>
      <c r="O184" s="9">
        <v>113.74138101101632</v>
      </c>
      <c r="P184" s="9">
        <v>106.79031271086036</v>
      </c>
      <c r="Q184" s="9">
        <v>106.4139553084833</v>
      </c>
      <c r="R184" s="9">
        <v>100.55468445750584</v>
      </c>
      <c r="S184" s="9">
        <v>102.54706235816826</v>
      </c>
      <c r="T184" s="9">
        <v>105.04645312036686</v>
      </c>
      <c r="U184" s="9">
        <v>107.81339597112954</v>
      </c>
      <c r="V184" s="9">
        <v>104.6855007897386</v>
      </c>
      <c r="W184" s="9">
        <v>106.41780274331691</v>
      </c>
      <c r="X184" s="9">
        <v>107.48459251220982</v>
      </c>
      <c r="Y184" s="9">
        <v>112.34893901036587</v>
      </c>
      <c r="Z184" s="9">
        <v>117.48625664408377</v>
      </c>
      <c r="AA184" s="9">
        <v>119.94932090170252</v>
      </c>
      <c r="AB184" s="9">
        <v>122.17076260858606</v>
      </c>
      <c r="AC184" s="9">
        <v>124.73776466012151</v>
      </c>
      <c r="AD184" s="9">
        <v>131.76991320133843</v>
      </c>
      <c r="AE184" s="9">
        <v>140.57186790907468</v>
      </c>
      <c r="AF184" s="9">
        <v>146.15311068795393</v>
      </c>
      <c r="AG184" s="9">
        <v>153.8296294574773</v>
      </c>
      <c r="AH184" s="21">
        <v>159.68181692404499</v>
      </c>
      <c r="AI184" s="21">
        <v>163.60116240179252</v>
      </c>
      <c r="AJ184" s="9">
        <v>160.23178966655948</v>
      </c>
      <c r="AK184" s="9">
        <v>154.43726575154869</v>
      </c>
      <c r="AL184" s="9">
        <v>156.58666816301283</v>
      </c>
      <c r="AM184" s="9">
        <v>162.78739330223942</v>
      </c>
      <c r="AN184" s="21"/>
      <c r="AO184" s="5"/>
      <c r="AP184" s="5"/>
      <c r="AQ184" s="21"/>
      <c r="BR184" s="7"/>
      <c r="BT184" s="5"/>
    </row>
    <row r="185" spans="1:72" x14ac:dyDescent="0.2">
      <c r="A185" s="8" t="str">
        <f t="shared" si="5"/>
        <v>EFHm_Ja_3</v>
      </c>
      <c r="B185" s="7" t="s">
        <v>252</v>
      </c>
      <c r="C185" s="7" t="s">
        <v>260</v>
      </c>
      <c r="D185" s="7">
        <v>3</v>
      </c>
      <c r="E185" s="7">
        <v>100</v>
      </c>
      <c r="F185" s="9">
        <v>101.05750235660074</v>
      </c>
      <c r="G185" s="9">
        <v>105.13080433190407</v>
      </c>
      <c r="H185" s="9">
        <v>112.43828627268842</v>
      </c>
      <c r="I185" s="9">
        <v>124.85719052671114</v>
      </c>
      <c r="J185" s="9">
        <v>132.67183074630375</v>
      </c>
      <c r="K185" s="9">
        <v>137.95047067148462</v>
      </c>
      <c r="L185" s="9">
        <v>135.31964497400477</v>
      </c>
      <c r="M185" s="9">
        <v>132.84607262324428</v>
      </c>
      <c r="N185" s="9">
        <v>127.97340659740057</v>
      </c>
      <c r="O185" s="9">
        <v>127.00082122268725</v>
      </c>
      <c r="P185" s="9">
        <v>122.76413594461279</v>
      </c>
      <c r="Q185" s="9">
        <v>120.77637069715661</v>
      </c>
      <c r="R185" s="9">
        <v>118.50873008723887</v>
      </c>
      <c r="S185" s="9">
        <v>121.49379718252091</v>
      </c>
      <c r="T185" s="9">
        <v>125.09508265343956</v>
      </c>
      <c r="U185" s="9">
        <v>127.13972110032468</v>
      </c>
      <c r="V185" s="9">
        <v>125.62451246909583</v>
      </c>
      <c r="W185" s="9">
        <v>127.4149466271943</v>
      </c>
      <c r="X185" s="9">
        <v>126.59540368570188</v>
      </c>
      <c r="Y185" s="9">
        <v>129.89684705557653</v>
      </c>
      <c r="Z185" s="9">
        <v>132.98674905099853</v>
      </c>
      <c r="AA185" s="9">
        <v>138.59604727547418</v>
      </c>
      <c r="AB185" s="9">
        <v>141.02581589115559</v>
      </c>
      <c r="AC185" s="9">
        <v>148.71444281236072</v>
      </c>
      <c r="AD185" s="9">
        <v>159.07670813552267</v>
      </c>
      <c r="AE185" s="9">
        <v>163.73928406289872</v>
      </c>
      <c r="AF185" s="9">
        <v>169.48385329225562</v>
      </c>
      <c r="AG185" s="9">
        <v>183.41401533890425</v>
      </c>
      <c r="AH185" s="21">
        <v>189.05232738181763</v>
      </c>
      <c r="AI185" s="21">
        <v>193.68264173766298</v>
      </c>
      <c r="AJ185" s="9">
        <v>195.67443034202336</v>
      </c>
      <c r="AK185" s="9">
        <v>188.33356534059976</v>
      </c>
      <c r="AL185" s="9">
        <v>201.12521725487781</v>
      </c>
      <c r="AM185" s="9">
        <v>205.99273573331303</v>
      </c>
      <c r="AN185" s="21"/>
      <c r="AO185" s="5"/>
      <c r="AP185" s="5"/>
      <c r="AQ185" s="21"/>
      <c r="BR185" s="7"/>
      <c r="BT185" s="5"/>
    </row>
    <row r="186" spans="1:72" x14ac:dyDescent="0.2">
      <c r="A186" s="8" t="str">
        <f t="shared" si="5"/>
        <v>EFHm_Ja_4</v>
      </c>
      <c r="B186" s="7" t="s">
        <v>252</v>
      </c>
      <c r="C186" s="7" t="s">
        <v>260</v>
      </c>
      <c r="D186" s="7">
        <v>4</v>
      </c>
      <c r="E186" s="7">
        <v>100</v>
      </c>
      <c r="F186" s="9">
        <v>107.79195770921453</v>
      </c>
      <c r="G186" s="9">
        <v>110.90934005257964</v>
      </c>
      <c r="H186" s="9">
        <v>125.55192384750148</v>
      </c>
      <c r="I186" s="9">
        <v>142.18645948116642</v>
      </c>
      <c r="J186" s="9">
        <v>155.77339824049048</v>
      </c>
      <c r="K186" s="9">
        <v>162.21979634528984</v>
      </c>
      <c r="L186" s="9">
        <v>155.85564052221915</v>
      </c>
      <c r="M186" s="9">
        <v>154.79195742982967</v>
      </c>
      <c r="N186" s="9">
        <v>150.00330756108769</v>
      </c>
      <c r="O186" s="9">
        <v>147.85202888701764</v>
      </c>
      <c r="P186" s="9">
        <v>141.78827092488913</v>
      </c>
      <c r="Q186" s="9">
        <v>136.37623565711309</v>
      </c>
      <c r="R186" s="9">
        <v>135.15096662148503</v>
      </c>
      <c r="S186" s="9">
        <v>140.90337109605119</v>
      </c>
      <c r="T186" s="9">
        <v>148.33152687396688</v>
      </c>
      <c r="U186" s="9">
        <v>150.85754204697884</v>
      </c>
      <c r="V186" s="9">
        <v>148.95501981873878</v>
      </c>
      <c r="W186" s="9">
        <v>152.13960358577583</v>
      </c>
      <c r="X186" s="9">
        <v>151.56367225072967</v>
      </c>
      <c r="Y186" s="9">
        <v>156.08258649619617</v>
      </c>
      <c r="Z186" s="9">
        <v>161.73971006649978</v>
      </c>
      <c r="AA186" s="9">
        <v>171.19947880296365</v>
      </c>
      <c r="AB186" s="9">
        <v>173.66010030711689</v>
      </c>
      <c r="AC186" s="9">
        <v>178.36428248089973</v>
      </c>
      <c r="AD186" s="9">
        <v>191.82368807055369</v>
      </c>
      <c r="AE186" s="9">
        <v>197.03637147877214</v>
      </c>
      <c r="AF186" s="9">
        <v>203.67166637800179</v>
      </c>
      <c r="AG186" s="9">
        <v>212.77353560498304</v>
      </c>
      <c r="AH186" s="21">
        <v>220.54224442666191</v>
      </c>
      <c r="AI186" s="21">
        <v>226.38110284060571</v>
      </c>
      <c r="AJ186" s="9">
        <v>225.27434267527892</v>
      </c>
      <c r="AK186" s="9">
        <v>218.32635257496787</v>
      </c>
      <c r="AL186" s="9">
        <v>234.84298359181145</v>
      </c>
      <c r="AM186" s="9">
        <v>243.19768565202739</v>
      </c>
      <c r="AN186" s="21"/>
      <c r="AO186" s="5"/>
      <c r="AP186" s="5"/>
      <c r="AQ186" s="21"/>
      <c r="BR186" s="7"/>
      <c r="BT186" s="5"/>
    </row>
    <row r="187" spans="1:72" x14ac:dyDescent="0.2">
      <c r="A187" s="8" t="str">
        <f t="shared" si="5"/>
        <v>EFHm_Ja_5</v>
      </c>
      <c r="B187" s="7" t="s">
        <v>252</v>
      </c>
      <c r="C187" s="7" t="s">
        <v>260</v>
      </c>
      <c r="D187" s="7">
        <v>5</v>
      </c>
      <c r="E187" s="7">
        <v>100</v>
      </c>
      <c r="F187" s="9">
        <v>102.795402100293</v>
      </c>
      <c r="G187" s="9">
        <v>108.39000384082948</v>
      </c>
      <c r="H187" s="9">
        <v>117.48576035547444</v>
      </c>
      <c r="I187" s="9">
        <v>132.32979005337515</v>
      </c>
      <c r="J187" s="9">
        <v>137.38354950805629</v>
      </c>
      <c r="K187" s="9">
        <v>139.19467920840927</v>
      </c>
      <c r="L187" s="9">
        <v>136.6741479553753</v>
      </c>
      <c r="M187" s="9">
        <v>133.90870467205778</v>
      </c>
      <c r="N187" s="9">
        <v>129.44958805695529</v>
      </c>
      <c r="O187" s="9">
        <v>127.10141693333503</v>
      </c>
      <c r="P187" s="9">
        <v>126.02119370611705</v>
      </c>
      <c r="Q187" s="9">
        <v>122.83974729437628</v>
      </c>
      <c r="R187" s="9">
        <v>120.10244211853359</v>
      </c>
      <c r="S187" s="9">
        <v>121.29393187777629</v>
      </c>
      <c r="T187" s="9">
        <v>127.87320233078057</v>
      </c>
      <c r="U187" s="9">
        <v>131.6880121523576</v>
      </c>
      <c r="V187" s="9">
        <v>130.89049536542856</v>
      </c>
      <c r="W187" s="9">
        <v>134.00985841690203</v>
      </c>
      <c r="X187" s="9">
        <v>132.38498949225394</v>
      </c>
      <c r="Y187" s="9">
        <v>137.37692737074133</v>
      </c>
      <c r="Z187" s="9">
        <v>143.20507349341406</v>
      </c>
      <c r="AA187" s="9">
        <v>153.24393346010061</v>
      </c>
      <c r="AB187" s="9">
        <v>159.5018049785495</v>
      </c>
      <c r="AC187" s="9">
        <v>165.18477888736967</v>
      </c>
      <c r="AD187" s="9">
        <v>181.54625674699264</v>
      </c>
      <c r="AE187" s="9">
        <v>188.02348285968625</v>
      </c>
      <c r="AF187" s="9">
        <v>195.52786512918146</v>
      </c>
      <c r="AG187" s="9">
        <v>210.97195595510212</v>
      </c>
      <c r="AH187" s="21">
        <v>217.3886775663504</v>
      </c>
      <c r="AI187" s="21">
        <v>223.23287312982552</v>
      </c>
      <c r="AJ187" s="9">
        <v>224.05910911143593</v>
      </c>
      <c r="AK187" s="9">
        <v>218.0034666620696</v>
      </c>
      <c r="AL187" s="9">
        <v>233.58480737573194</v>
      </c>
      <c r="AM187" s="9">
        <v>241.14677740908422</v>
      </c>
      <c r="AN187" s="21"/>
      <c r="AO187" s="5"/>
      <c r="AP187" s="5"/>
      <c r="AQ187" s="21"/>
      <c r="BR187" s="7"/>
      <c r="BT187" s="5"/>
    </row>
    <row r="188" spans="1:72" x14ac:dyDescent="0.2">
      <c r="A188" s="8" t="str">
        <f t="shared" si="5"/>
        <v>EFHm_Ja_6</v>
      </c>
      <c r="B188" s="7" t="s">
        <v>252</v>
      </c>
      <c r="C188" s="7" t="s">
        <v>260</v>
      </c>
      <c r="D188" s="7">
        <v>6</v>
      </c>
      <c r="E188" s="7">
        <v>100</v>
      </c>
      <c r="F188" s="9">
        <v>110.28923521588614</v>
      </c>
      <c r="G188" s="9">
        <v>114.76534359442286</v>
      </c>
      <c r="H188" s="9">
        <v>114.4290536500981</v>
      </c>
      <c r="I188" s="9">
        <v>130.60063807214743</v>
      </c>
      <c r="J188" s="9">
        <v>143.19067289862701</v>
      </c>
      <c r="K188" s="9">
        <v>145.99668939279718</v>
      </c>
      <c r="L188" s="9">
        <v>143.12395613361915</v>
      </c>
      <c r="M188" s="9">
        <v>136.9889162896788</v>
      </c>
      <c r="N188" s="9">
        <v>137.20242666854668</v>
      </c>
      <c r="O188" s="9">
        <v>138.2809334624483</v>
      </c>
      <c r="P188" s="9">
        <v>135.32674445034652</v>
      </c>
      <c r="Q188" s="9">
        <v>131.83136361653715</v>
      </c>
      <c r="R188" s="9">
        <v>125.49399856704785</v>
      </c>
      <c r="S188" s="9">
        <v>125.8948825333906</v>
      </c>
      <c r="T188" s="9">
        <v>135.18480324031833</v>
      </c>
      <c r="U188" s="9">
        <v>136.08404904609776</v>
      </c>
      <c r="V188" s="9">
        <v>132.51066209789676</v>
      </c>
      <c r="W188" s="9">
        <v>134.35060695996245</v>
      </c>
      <c r="X188" s="9">
        <v>132.17688520821</v>
      </c>
      <c r="Y188" s="9">
        <v>134.96717180894689</v>
      </c>
      <c r="Z188" s="9">
        <v>139.70545744831696</v>
      </c>
      <c r="AA188" s="9">
        <v>147.27460101930208</v>
      </c>
      <c r="AB188" s="9">
        <v>147.49577292541699</v>
      </c>
      <c r="AC188" s="9">
        <v>152.56899390754447</v>
      </c>
      <c r="AD188" s="9">
        <v>163.06248223869866</v>
      </c>
      <c r="AE188" s="9">
        <v>168.45600107635877</v>
      </c>
      <c r="AF188" s="9">
        <v>175.90799165252309</v>
      </c>
      <c r="AG188" s="9">
        <v>189.37547383808092</v>
      </c>
      <c r="AH188" s="21">
        <v>201.88339877057498</v>
      </c>
      <c r="AI188" s="21">
        <v>209.09465239841066</v>
      </c>
      <c r="AJ188" s="9">
        <v>211.70500059673935</v>
      </c>
      <c r="AK188" s="9">
        <v>209.28070419197718</v>
      </c>
      <c r="AL188" s="9">
        <v>220.51887619825891</v>
      </c>
      <c r="AM188" s="9">
        <v>227.65175279292808</v>
      </c>
      <c r="AN188" s="21"/>
      <c r="AO188" s="5"/>
      <c r="AP188" s="5"/>
      <c r="AQ188" s="21"/>
      <c r="BR188" s="7"/>
      <c r="BT188" s="5"/>
    </row>
    <row r="189" spans="1:72" x14ac:dyDescent="0.2">
      <c r="A189" s="8" t="str">
        <f t="shared" si="5"/>
        <v>EFHm_Ja_7</v>
      </c>
      <c r="B189" s="7" t="s">
        <v>252</v>
      </c>
      <c r="C189" s="7" t="s">
        <v>260</v>
      </c>
      <c r="D189" s="7">
        <v>7</v>
      </c>
      <c r="E189" s="7">
        <v>100</v>
      </c>
      <c r="F189" s="9">
        <v>101.02340636707395</v>
      </c>
      <c r="G189" s="9">
        <v>100.25373278013883</v>
      </c>
      <c r="H189" s="9">
        <v>103.86027320250328</v>
      </c>
      <c r="I189" s="9">
        <v>119.90583496329019</v>
      </c>
      <c r="J189" s="9">
        <v>129.12135574289354</v>
      </c>
      <c r="K189" s="9">
        <v>131.55662432759945</v>
      </c>
      <c r="L189" s="9">
        <v>129.49192515156673</v>
      </c>
      <c r="M189" s="9">
        <v>126.82932686906206</v>
      </c>
      <c r="N189" s="9">
        <v>125.42015063825038</v>
      </c>
      <c r="O189" s="9">
        <v>127.51716464734541</v>
      </c>
      <c r="P189" s="9">
        <v>120.91941728778779</v>
      </c>
      <c r="Q189" s="9">
        <v>111.43198675972627</v>
      </c>
      <c r="R189" s="9">
        <v>110.82069386703472</v>
      </c>
      <c r="S189" s="9">
        <v>116.39111177966312</v>
      </c>
      <c r="T189" s="9">
        <v>119.47343630177403</v>
      </c>
      <c r="U189" s="9">
        <v>119.25410116791797</v>
      </c>
      <c r="V189" s="9">
        <v>120.05746222775353</v>
      </c>
      <c r="W189" s="9">
        <v>123.2183653156718</v>
      </c>
      <c r="X189" s="9">
        <v>123.29208687426747</v>
      </c>
      <c r="Y189" s="9">
        <v>127.85643423534636</v>
      </c>
      <c r="Z189" s="9">
        <v>137.05407242031117</v>
      </c>
      <c r="AA189" s="9">
        <v>144.83088520650867</v>
      </c>
      <c r="AB189" s="9">
        <v>149.72786064057476</v>
      </c>
      <c r="AC189" s="9">
        <v>152.61472590077</v>
      </c>
      <c r="AD189" s="9">
        <v>168.44777369912777</v>
      </c>
      <c r="AE189" s="9">
        <v>176.80161717907947</v>
      </c>
      <c r="AF189" s="9">
        <v>179.76967169091785</v>
      </c>
      <c r="AG189" s="9">
        <v>192.28075460962248</v>
      </c>
      <c r="AH189" s="21">
        <v>200.90417668511469</v>
      </c>
      <c r="AI189" s="21">
        <v>203.62176461519491</v>
      </c>
      <c r="AJ189" s="9">
        <v>204.9442624887368</v>
      </c>
      <c r="AK189" s="9">
        <v>192.31000327342957</v>
      </c>
      <c r="AL189" s="9">
        <v>197.95271423935989</v>
      </c>
      <c r="AM189" s="9">
        <v>203.51263182829999</v>
      </c>
      <c r="AN189" s="21"/>
      <c r="AO189" s="5"/>
      <c r="AP189" s="5"/>
      <c r="AQ189" s="21"/>
      <c r="BR189" s="7"/>
      <c r="BT189" s="5"/>
    </row>
    <row r="190" spans="1:72" x14ac:dyDescent="0.2">
      <c r="A190" s="8" t="str">
        <f t="shared" si="5"/>
        <v>EFHm_Ja_8</v>
      </c>
      <c r="B190" s="7" t="s">
        <v>252</v>
      </c>
      <c r="C190" s="7" t="s">
        <v>260</v>
      </c>
      <c r="D190" s="7">
        <v>8</v>
      </c>
      <c r="E190" s="7">
        <v>100</v>
      </c>
      <c r="F190" s="9">
        <v>105.82693376885911</v>
      </c>
      <c r="G190" s="9">
        <v>109.27851162213867</v>
      </c>
      <c r="H190" s="9">
        <v>97.15947083250127</v>
      </c>
      <c r="I190" s="9">
        <v>102.53177937097951</v>
      </c>
      <c r="J190" s="9">
        <v>110.46766701578431</v>
      </c>
      <c r="K190" s="9">
        <v>115.11008481831402</v>
      </c>
      <c r="L190" s="9">
        <v>122.88023804595574</v>
      </c>
      <c r="M190" s="9">
        <v>130.15766518091164</v>
      </c>
      <c r="N190" s="9">
        <v>136.32882012803543</v>
      </c>
      <c r="O190" s="9">
        <v>137.27426753584933</v>
      </c>
      <c r="P190" s="9">
        <v>130.23889485914034</v>
      </c>
      <c r="Q190" s="9">
        <v>128.15531333842782</v>
      </c>
      <c r="R190" s="9">
        <v>135.86482065853897</v>
      </c>
      <c r="S190" s="9">
        <v>137.04818744934556</v>
      </c>
      <c r="T190" s="9">
        <v>131.80689265835846</v>
      </c>
      <c r="U190" s="9">
        <v>129.24614244233544</v>
      </c>
      <c r="V190" s="9">
        <v>130.33091473656449</v>
      </c>
      <c r="W190" s="9">
        <v>135.16475806431563</v>
      </c>
      <c r="X190" s="9">
        <v>135.66729147808798</v>
      </c>
      <c r="Y190" s="9">
        <v>138.86561846642348</v>
      </c>
      <c r="Z190" s="9">
        <v>145.42809362833344</v>
      </c>
      <c r="AA190" s="9">
        <v>153.59068209293213</v>
      </c>
      <c r="AB190" s="9">
        <v>159.16231455624688</v>
      </c>
      <c r="AC190" s="9">
        <v>165.77774296035781</v>
      </c>
      <c r="AD190" s="9">
        <v>182.12702473096238</v>
      </c>
      <c r="AE190" s="9">
        <v>189.09251340238072</v>
      </c>
      <c r="AF190" s="9">
        <v>192.84029608760241</v>
      </c>
      <c r="AG190" s="9">
        <v>214.82684784364361</v>
      </c>
      <c r="AH190" s="21">
        <v>214.65573233452466</v>
      </c>
      <c r="AI190" s="21">
        <v>223.29199436952507</v>
      </c>
      <c r="AJ190" s="9">
        <v>218.44719496486019</v>
      </c>
      <c r="AK190" s="9">
        <v>210.66242297497428</v>
      </c>
      <c r="AL190" s="9">
        <v>222.17258404631926</v>
      </c>
      <c r="AM190" s="9">
        <v>221.99856541846361</v>
      </c>
      <c r="AN190" s="21"/>
      <c r="AO190" s="5"/>
      <c r="AP190" s="5"/>
      <c r="AQ190" s="21"/>
      <c r="BR190" s="7"/>
      <c r="BT190" s="5"/>
    </row>
    <row r="191" spans="1:72" x14ac:dyDescent="0.2">
      <c r="A191" s="8" t="str">
        <f t="shared" si="5"/>
        <v>EFHu_Ja_1</v>
      </c>
      <c r="B191" s="7" t="s">
        <v>251</v>
      </c>
      <c r="C191" s="7" t="s">
        <v>260</v>
      </c>
      <c r="D191" s="7">
        <v>1</v>
      </c>
      <c r="E191" s="7">
        <v>100</v>
      </c>
      <c r="F191" s="9">
        <v>108.00637779763966</v>
      </c>
      <c r="G191" s="9">
        <v>114.72039960590045</v>
      </c>
      <c r="H191" s="9">
        <v>118.43301724637276</v>
      </c>
      <c r="I191" s="9">
        <v>124.83822781463701</v>
      </c>
      <c r="J191" s="9">
        <v>132.10061149660146</v>
      </c>
      <c r="K191" s="9">
        <v>128.93585147973837</v>
      </c>
      <c r="L191" s="9">
        <v>130.92250918234035</v>
      </c>
      <c r="M191" s="9">
        <v>116.72104433373605</v>
      </c>
      <c r="N191" s="9">
        <v>110.6034769476253</v>
      </c>
      <c r="O191" s="9">
        <v>110.12315994377433</v>
      </c>
      <c r="P191" s="9">
        <v>107.52510363274514</v>
      </c>
      <c r="Q191" s="9">
        <v>108.02860828427983</v>
      </c>
      <c r="R191" s="9">
        <v>106.62783607068266</v>
      </c>
      <c r="S191" s="9">
        <v>107.67702644530721</v>
      </c>
      <c r="T191" s="9">
        <v>104.53994895684254</v>
      </c>
      <c r="U191" s="9">
        <v>107.51350852593046</v>
      </c>
      <c r="V191" s="9">
        <v>109.29530828521035</v>
      </c>
      <c r="W191" s="9">
        <v>118.20669916254629</v>
      </c>
      <c r="X191" s="9">
        <v>124.84475827624391</v>
      </c>
      <c r="Y191" s="9">
        <v>136.15489993832824</v>
      </c>
      <c r="Z191" s="9">
        <v>145.54453635822014</v>
      </c>
      <c r="AA191" s="9">
        <v>156.7874238079408</v>
      </c>
      <c r="AB191" s="9">
        <v>172.20158649714051</v>
      </c>
      <c r="AC191" s="9">
        <v>179.21916765909748</v>
      </c>
      <c r="AD191" s="9">
        <v>200.85826935648643</v>
      </c>
      <c r="AE191" s="9">
        <v>217.84287092197658</v>
      </c>
      <c r="AF191" s="9">
        <v>221.77701205027014</v>
      </c>
      <c r="AG191" s="9">
        <v>237.301944841183</v>
      </c>
      <c r="AH191" s="21">
        <v>245.66219802080775</v>
      </c>
      <c r="AI191" s="21">
        <v>242.14349939328707</v>
      </c>
      <c r="AJ191" s="9">
        <v>239.09974196265674</v>
      </c>
      <c r="AK191" s="9">
        <v>233.10810281476711</v>
      </c>
      <c r="AL191" s="9">
        <v>244.15190796661918</v>
      </c>
      <c r="AM191" s="9">
        <v>255.68247544784239</v>
      </c>
      <c r="AN191" s="21"/>
      <c r="AO191" s="5"/>
      <c r="AP191" s="5"/>
      <c r="AQ191" s="21"/>
      <c r="BR191" s="7"/>
      <c r="BT191" s="5"/>
    </row>
    <row r="192" spans="1:72" x14ac:dyDescent="0.2">
      <c r="A192" s="8" t="str">
        <f t="shared" si="5"/>
        <v>EFHu_Ja_2</v>
      </c>
      <c r="B192" s="7" t="s">
        <v>251</v>
      </c>
      <c r="C192" s="7" t="s">
        <v>260</v>
      </c>
      <c r="D192" s="7">
        <v>2</v>
      </c>
      <c r="E192" s="7">
        <v>100</v>
      </c>
      <c r="F192" s="9">
        <v>101.43139324682666</v>
      </c>
      <c r="G192" s="9">
        <v>100.20744168409135</v>
      </c>
      <c r="H192" s="9">
        <v>101.02839754897772</v>
      </c>
      <c r="I192" s="9">
        <v>106.96955176626255</v>
      </c>
      <c r="J192" s="9">
        <v>116.27855071393769</v>
      </c>
      <c r="K192" s="9">
        <v>122.25228465500011</v>
      </c>
      <c r="L192" s="9">
        <v>126.51510723599384</v>
      </c>
      <c r="M192" s="9">
        <v>114.34580203396429</v>
      </c>
      <c r="N192" s="9">
        <v>108.13857881998379</v>
      </c>
      <c r="O192" s="9">
        <v>108.93990071592962</v>
      </c>
      <c r="P192" s="9">
        <v>103.69514753101869</v>
      </c>
      <c r="Q192" s="9">
        <v>102.77963708765337</v>
      </c>
      <c r="R192" s="9">
        <v>99.170651437081318</v>
      </c>
      <c r="S192" s="9">
        <v>100.80005183173677</v>
      </c>
      <c r="T192" s="9">
        <v>92.405064391720117</v>
      </c>
      <c r="U192" s="9">
        <v>92.382031252078463</v>
      </c>
      <c r="V192" s="9">
        <v>90.454115685658167</v>
      </c>
      <c r="W192" s="9">
        <v>96.64360286218097</v>
      </c>
      <c r="X192" s="9">
        <v>101.21785339145526</v>
      </c>
      <c r="Y192" s="9">
        <v>105.00771392190096</v>
      </c>
      <c r="Z192" s="9">
        <v>109.34601285632415</v>
      </c>
      <c r="AA192" s="9">
        <v>110.48494777841114</v>
      </c>
      <c r="AB192" s="9">
        <v>112.8619963373783</v>
      </c>
      <c r="AC192" s="9">
        <v>114.57223157380653</v>
      </c>
      <c r="AD192" s="9">
        <v>122.80430774694851</v>
      </c>
      <c r="AE192" s="9">
        <v>132.38271228429502</v>
      </c>
      <c r="AF192" s="9">
        <v>134.63575319638161</v>
      </c>
      <c r="AG192" s="9">
        <v>142.66530984596429</v>
      </c>
      <c r="AH192" s="21">
        <v>154.08548051728724</v>
      </c>
      <c r="AI192" s="21">
        <v>154.63990082469269</v>
      </c>
      <c r="AJ192" s="9">
        <v>155.35388074934832</v>
      </c>
      <c r="AK192" s="9">
        <v>152.71790273462514</v>
      </c>
      <c r="AL192" s="9">
        <v>154.15429207550147</v>
      </c>
      <c r="AM192" s="9">
        <v>162.80804398417524</v>
      </c>
      <c r="AN192" s="21"/>
      <c r="AO192" s="5"/>
      <c r="AP192" s="5"/>
      <c r="AQ192" s="21"/>
      <c r="BR192" s="7"/>
      <c r="BT192" s="5"/>
    </row>
    <row r="193" spans="1:72" x14ac:dyDescent="0.2">
      <c r="A193" s="8" t="str">
        <f t="shared" si="5"/>
        <v>EFHu_Ja_3</v>
      </c>
      <c r="B193" s="7" t="s">
        <v>251</v>
      </c>
      <c r="C193" s="7" t="s">
        <v>260</v>
      </c>
      <c r="D193" s="7">
        <v>3</v>
      </c>
      <c r="E193" s="7">
        <v>100</v>
      </c>
      <c r="F193" s="9">
        <v>108.72528037962897</v>
      </c>
      <c r="G193" s="9">
        <v>109.03595275741532</v>
      </c>
      <c r="H193" s="9">
        <v>116.74449907140571</v>
      </c>
      <c r="I193" s="9">
        <v>126.38944430412167</v>
      </c>
      <c r="J193" s="9">
        <v>141.70712118838537</v>
      </c>
      <c r="K193" s="9">
        <v>138.45322371097677</v>
      </c>
      <c r="L193" s="9">
        <v>143.19531434123056</v>
      </c>
      <c r="M193" s="9">
        <v>130.26909073070217</v>
      </c>
      <c r="N193" s="9">
        <v>125.51402304671824</v>
      </c>
      <c r="O193" s="9">
        <v>121.83842940094776</v>
      </c>
      <c r="P193" s="9">
        <v>119.48367486420415</v>
      </c>
      <c r="Q193" s="9">
        <v>117.00841201266326</v>
      </c>
      <c r="R193" s="9">
        <v>117.22124872924557</v>
      </c>
      <c r="S193" s="9">
        <v>119.8415261319757</v>
      </c>
      <c r="T193" s="9">
        <v>110.51881242316384</v>
      </c>
      <c r="U193" s="9">
        <v>109.47032859752844</v>
      </c>
      <c r="V193" s="9">
        <v>109.04243551687412</v>
      </c>
      <c r="W193" s="9">
        <v>116.27860869557693</v>
      </c>
      <c r="X193" s="9">
        <v>119.91933547195811</v>
      </c>
      <c r="Y193" s="9">
        <v>122.2992373685839</v>
      </c>
      <c r="Z193" s="9">
        <v>124.65269760669595</v>
      </c>
      <c r="AA193" s="9">
        <v>128.6819675420785</v>
      </c>
      <c r="AB193" s="9">
        <v>131.62428026015328</v>
      </c>
      <c r="AC193" s="9">
        <v>138.22558517357876</v>
      </c>
      <c r="AD193" s="9">
        <v>150.12198682174241</v>
      </c>
      <c r="AE193" s="9">
        <v>156.00043728648285</v>
      </c>
      <c r="AF193" s="9">
        <v>157.72449494296487</v>
      </c>
      <c r="AG193" s="9">
        <v>171.71209397831839</v>
      </c>
      <c r="AH193" s="21">
        <v>184.29799777667677</v>
      </c>
      <c r="AI193" s="21">
        <v>185.25163008867491</v>
      </c>
      <c r="AJ193" s="9">
        <v>191.40237189432315</v>
      </c>
      <c r="AK193" s="9">
        <v>188.06606634411955</v>
      </c>
      <c r="AL193" s="9">
        <v>200.60346137380867</v>
      </c>
      <c r="AM193" s="9">
        <v>209.13753292881364</v>
      </c>
      <c r="AN193" s="21"/>
      <c r="AO193" s="5"/>
      <c r="AP193" s="5"/>
      <c r="AQ193" s="21"/>
      <c r="BR193" s="7"/>
      <c r="BT193" s="5"/>
    </row>
    <row r="194" spans="1:72" x14ac:dyDescent="0.2">
      <c r="A194" s="8" t="str">
        <f t="shared" si="5"/>
        <v>EFHu_Ja_4</v>
      </c>
      <c r="B194" s="7" t="s">
        <v>251</v>
      </c>
      <c r="C194" s="7" t="s">
        <v>260</v>
      </c>
      <c r="D194" s="7">
        <v>4</v>
      </c>
      <c r="E194" s="7">
        <v>100</v>
      </c>
      <c r="F194" s="9">
        <v>115.7871936587823</v>
      </c>
      <c r="G194" s="9">
        <v>115.3678652862026</v>
      </c>
      <c r="H194" s="9">
        <v>130.73371453722154</v>
      </c>
      <c r="I194" s="9">
        <v>144.46637569538493</v>
      </c>
      <c r="J194" s="9">
        <v>166.88030144126787</v>
      </c>
      <c r="K194" s="9">
        <v>163.18322357104006</v>
      </c>
      <c r="L194" s="9">
        <v>165.54861088154422</v>
      </c>
      <c r="M194" s="9">
        <v>151.91724328125852</v>
      </c>
      <c r="N194" s="9">
        <v>147.08744182765219</v>
      </c>
      <c r="O194" s="9">
        <v>141.7924336664862</v>
      </c>
      <c r="P194" s="9">
        <v>138.09697911021351</v>
      </c>
      <c r="Q194" s="9">
        <v>132.19342619329549</v>
      </c>
      <c r="R194" s="9">
        <v>133.80084778343291</v>
      </c>
      <c r="S194" s="9">
        <v>138.94841382095603</v>
      </c>
      <c r="T194" s="9">
        <v>130.63290798642782</v>
      </c>
      <c r="U194" s="9">
        <v>129.31204957448074</v>
      </c>
      <c r="V194" s="9">
        <v>128.98061222548924</v>
      </c>
      <c r="W194" s="9">
        <v>138.6605039152594</v>
      </c>
      <c r="X194" s="9">
        <v>142.85657943212865</v>
      </c>
      <c r="Y194" s="9">
        <v>146.2349060980689</v>
      </c>
      <c r="Z194" s="9">
        <v>150.97053194065211</v>
      </c>
      <c r="AA194" s="9">
        <v>157.83688374296571</v>
      </c>
      <c r="AB194" s="9">
        <v>160.97915946374241</v>
      </c>
      <c r="AC194" s="9">
        <v>164.62945684465478</v>
      </c>
      <c r="AD194" s="9">
        <v>180.09801870369387</v>
      </c>
      <c r="AE194" s="9">
        <v>186.42346358486367</v>
      </c>
      <c r="AF194" s="9">
        <v>188.29940721160946</v>
      </c>
      <c r="AG194" s="9">
        <v>197.68274050810234</v>
      </c>
      <c r="AH194" s="21">
        <v>212.81228164213042</v>
      </c>
      <c r="AI194" s="21">
        <v>215.64375223124927</v>
      </c>
      <c r="AJ194" s="9">
        <v>218.33260061997416</v>
      </c>
      <c r="AK194" s="9">
        <v>215.60446876946207</v>
      </c>
      <c r="AL194" s="9">
        <v>231.21237934603366</v>
      </c>
      <c r="AM194" s="9">
        <v>243.18466603086893</v>
      </c>
      <c r="AN194" s="21"/>
      <c r="AO194" s="5"/>
      <c r="AP194" s="5"/>
      <c r="AQ194" s="21"/>
      <c r="BR194" s="7"/>
      <c r="BT194" s="5"/>
    </row>
    <row r="195" spans="1:72" x14ac:dyDescent="0.2">
      <c r="A195" s="8" t="str">
        <f t="shared" si="5"/>
        <v>EFHu_Ja_5</v>
      </c>
      <c r="B195" s="7" t="s">
        <v>251</v>
      </c>
      <c r="C195" s="7" t="s">
        <v>260</v>
      </c>
      <c r="D195" s="7">
        <v>5</v>
      </c>
      <c r="E195" s="7">
        <v>100</v>
      </c>
      <c r="F195" s="9">
        <v>110.54099036583472</v>
      </c>
      <c r="G195" s="9">
        <v>112.15947059643942</v>
      </c>
      <c r="H195" s="9">
        <v>122.14884132825378</v>
      </c>
      <c r="I195" s="9">
        <v>134.08786377146009</v>
      </c>
      <c r="J195" s="9">
        <v>147.47145129989008</v>
      </c>
      <c r="K195" s="9">
        <v>140.20657119247824</v>
      </c>
      <c r="L195" s="9">
        <v>144.98188196763658</v>
      </c>
      <c r="M195" s="9">
        <v>131.61778536026065</v>
      </c>
      <c r="N195" s="9">
        <v>127.43915099195053</v>
      </c>
      <c r="O195" s="9">
        <v>122.18808117405919</v>
      </c>
      <c r="P195" s="9">
        <v>123.09982795502575</v>
      </c>
      <c r="Q195" s="9">
        <v>119.3236949832978</v>
      </c>
      <c r="R195" s="9">
        <v>119.21553293799987</v>
      </c>
      <c r="S195" s="9">
        <v>120.19534309985251</v>
      </c>
      <c r="T195" s="9">
        <v>113.62520783553769</v>
      </c>
      <c r="U195" s="9">
        <v>114.01326613257821</v>
      </c>
      <c r="V195" s="9">
        <v>114.38262918190712</v>
      </c>
      <c r="W195" s="9">
        <v>123.28473605923168</v>
      </c>
      <c r="X195" s="9">
        <v>126.46404588586017</v>
      </c>
      <c r="Y195" s="9">
        <v>130.40571073769661</v>
      </c>
      <c r="Z195" s="9">
        <v>135.27731261688638</v>
      </c>
      <c r="AA195" s="9">
        <v>143.54139697834478</v>
      </c>
      <c r="AB195" s="9">
        <v>150.19504945399009</v>
      </c>
      <c r="AC195" s="9">
        <v>154.52122025460915</v>
      </c>
      <c r="AD195" s="9">
        <v>172.78331042075183</v>
      </c>
      <c r="AE195" s="9">
        <v>180.44963609454797</v>
      </c>
      <c r="AF195" s="9">
        <v>182.92484044015958</v>
      </c>
      <c r="AG195" s="9">
        <v>198.64233101318288</v>
      </c>
      <c r="AH195" s="21">
        <v>212.75035210909908</v>
      </c>
      <c r="AI195" s="21">
        <v>214.36448079480468</v>
      </c>
      <c r="AJ195" s="9">
        <v>220.27280495876002</v>
      </c>
      <c r="AK195" s="9">
        <v>218.44511721076478</v>
      </c>
      <c r="AL195" s="9">
        <v>234.14566612130895</v>
      </c>
      <c r="AM195" s="9">
        <v>245.93619453603463</v>
      </c>
      <c r="AN195" s="21"/>
      <c r="AO195" s="5"/>
      <c r="AP195" s="5"/>
      <c r="AQ195" s="21"/>
      <c r="BR195" s="7"/>
      <c r="BT195" s="5"/>
    </row>
    <row r="196" spans="1:72" x14ac:dyDescent="0.2">
      <c r="A196" s="8" t="str">
        <f t="shared" si="5"/>
        <v>EFHu_Ja_6</v>
      </c>
      <c r="B196" s="7" t="s">
        <v>251</v>
      </c>
      <c r="C196" s="7" t="s">
        <v>260</v>
      </c>
      <c r="D196" s="7">
        <v>6</v>
      </c>
      <c r="E196" s="7">
        <v>100</v>
      </c>
      <c r="F196" s="9">
        <v>118.66383631211914</v>
      </c>
      <c r="G196" s="9">
        <v>116.50938356696156</v>
      </c>
      <c r="H196" s="9">
        <v>116.64480172570819</v>
      </c>
      <c r="I196" s="9">
        <v>129.4221414237808</v>
      </c>
      <c r="J196" s="9">
        <v>150.61241662651494</v>
      </c>
      <c r="K196" s="9">
        <v>144.70595753836966</v>
      </c>
      <c r="L196" s="9">
        <v>149.71976206426831</v>
      </c>
      <c r="M196" s="9">
        <v>132.59421872160564</v>
      </c>
      <c r="N196" s="9">
        <v>132.32399090380011</v>
      </c>
      <c r="O196" s="9">
        <v>130.8530880564002</v>
      </c>
      <c r="P196" s="9">
        <v>129.6382395131244</v>
      </c>
      <c r="Q196" s="9">
        <v>125.856298601337</v>
      </c>
      <c r="R196" s="9">
        <v>122.14277481544131</v>
      </c>
      <c r="S196" s="9">
        <v>122.47616002322508</v>
      </c>
      <c r="T196" s="9">
        <v>118.25479233596982</v>
      </c>
      <c r="U196" s="9">
        <v>115.71047710853053</v>
      </c>
      <c r="V196" s="9">
        <v>113.77558277934784</v>
      </c>
      <c r="W196" s="9">
        <v>121.38957682732658</v>
      </c>
      <c r="X196" s="9">
        <v>123.90169742831263</v>
      </c>
      <c r="Y196" s="9">
        <v>125.87635318949562</v>
      </c>
      <c r="Z196" s="9">
        <v>129.74985185859592</v>
      </c>
      <c r="AA196" s="9">
        <v>135.54392004171606</v>
      </c>
      <c r="AB196" s="9">
        <v>136.43135244125421</v>
      </c>
      <c r="AC196" s="9">
        <v>139.73958318001246</v>
      </c>
      <c r="AD196" s="9">
        <v>152.13535664656607</v>
      </c>
      <c r="AE196" s="9">
        <v>158.19187914808131</v>
      </c>
      <c r="AF196" s="9">
        <v>161.23299186187973</v>
      </c>
      <c r="AG196" s="9">
        <v>175.12436755641392</v>
      </c>
      <c r="AH196" s="21">
        <v>193.89414790633938</v>
      </c>
      <c r="AI196" s="21">
        <v>196.88667227913791</v>
      </c>
      <c r="AJ196" s="9">
        <v>203.99220015936828</v>
      </c>
      <c r="AK196" s="9">
        <v>205.77698389028987</v>
      </c>
      <c r="AL196" s="9">
        <v>216.15236617679923</v>
      </c>
      <c r="AM196" s="9">
        <v>227.58709322794394</v>
      </c>
      <c r="AN196" s="21"/>
      <c r="AO196" s="5"/>
      <c r="AP196" s="5"/>
      <c r="AQ196" s="21"/>
      <c r="BR196" s="7"/>
      <c r="BT196" s="5"/>
    </row>
    <row r="197" spans="1:72" x14ac:dyDescent="0.2">
      <c r="A197" s="8" t="str">
        <f t="shared" si="5"/>
        <v>EFHu_Ja_7</v>
      </c>
      <c r="B197" s="7" t="s">
        <v>251</v>
      </c>
      <c r="C197" s="7" t="s">
        <v>260</v>
      </c>
      <c r="D197" s="7">
        <v>7</v>
      </c>
      <c r="E197" s="7">
        <v>100</v>
      </c>
      <c r="F197" s="9">
        <v>108.64378633557095</v>
      </c>
      <c r="G197" s="9">
        <v>104.16968254626961</v>
      </c>
      <c r="H197" s="9">
        <v>107.76714600337782</v>
      </c>
      <c r="I197" s="9">
        <v>121.22855963873181</v>
      </c>
      <c r="J197" s="9">
        <v>137.32500448803822</v>
      </c>
      <c r="K197" s="9">
        <v>131.14869931662292</v>
      </c>
      <c r="L197" s="9">
        <v>136.65614945373639</v>
      </c>
      <c r="M197" s="9">
        <v>123.91016277568576</v>
      </c>
      <c r="N197" s="9">
        <v>122.62048043994776</v>
      </c>
      <c r="O197" s="9">
        <v>121.82548213220952</v>
      </c>
      <c r="P197" s="9">
        <v>117.25397018824701</v>
      </c>
      <c r="Q197" s="9">
        <v>107.71546854265182</v>
      </c>
      <c r="R197" s="9">
        <v>109.22174822199071</v>
      </c>
      <c r="S197" s="9">
        <v>114.33116322728578</v>
      </c>
      <c r="T197" s="9">
        <v>105.43892458634939</v>
      </c>
      <c r="U197" s="9">
        <v>102.49012350709404</v>
      </c>
      <c r="V197" s="9">
        <v>104.18028003229685</v>
      </c>
      <c r="W197" s="9">
        <v>112.43529467720244</v>
      </c>
      <c r="X197" s="9">
        <v>116.56124563193828</v>
      </c>
      <c r="Y197" s="9">
        <v>119.85719045994352</v>
      </c>
      <c r="Z197" s="9">
        <v>127.83147756821202</v>
      </c>
      <c r="AA197" s="9">
        <v>133.54345326728782</v>
      </c>
      <c r="AB197" s="9">
        <v>138.2680999632239</v>
      </c>
      <c r="AC197" s="9">
        <v>140.10131480758659</v>
      </c>
      <c r="AD197" s="9">
        <v>156.79056199900492</v>
      </c>
      <c r="AE197" s="9">
        <v>165.94362233378166</v>
      </c>
      <c r="AF197" s="9">
        <v>164.79506762968259</v>
      </c>
      <c r="AG197" s="9">
        <v>177.25747785016955</v>
      </c>
      <c r="AH197" s="21">
        <v>193.235083979016</v>
      </c>
      <c r="AI197" s="21">
        <v>192.27636856126077</v>
      </c>
      <c r="AJ197" s="9">
        <v>198.60911364234991</v>
      </c>
      <c r="AK197" s="9">
        <v>189.9209345573029</v>
      </c>
      <c r="AL197" s="9">
        <v>195.00695740332645</v>
      </c>
      <c r="AM197" s="9">
        <v>204.22594392094146</v>
      </c>
      <c r="AN197" s="21"/>
      <c r="AO197" s="5"/>
      <c r="AP197" s="5"/>
      <c r="AQ197" s="21"/>
      <c r="BR197" s="7"/>
      <c r="BT197" s="5"/>
    </row>
    <row r="198" spans="1:72" x14ac:dyDescent="0.2">
      <c r="A198" s="8" t="str">
        <f t="shared" si="5"/>
        <v>EFHu_Ja_8</v>
      </c>
      <c r="B198" s="7" t="s">
        <v>251</v>
      </c>
      <c r="C198" s="7" t="s">
        <v>260</v>
      </c>
      <c r="D198" s="7">
        <v>8</v>
      </c>
      <c r="E198" s="7">
        <v>100</v>
      </c>
      <c r="F198" s="9">
        <v>114.13585630408159</v>
      </c>
      <c r="G198" s="9">
        <v>114.09829539418843</v>
      </c>
      <c r="H198" s="9">
        <v>102.28177500213815</v>
      </c>
      <c r="I198" s="9">
        <v>105.33252184252882</v>
      </c>
      <c r="J198" s="9">
        <v>119.41031846509796</v>
      </c>
      <c r="K198" s="9">
        <v>116.41626533133179</v>
      </c>
      <c r="L198" s="9">
        <v>131.63555445513308</v>
      </c>
      <c r="M198" s="9">
        <v>128.27453394934651</v>
      </c>
      <c r="N198" s="9">
        <v>134.18972609855246</v>
      </c>
      <c r="O198" s="9">
        <v>131.84158327361615</v>
      </c>
      <c r="P198" s="9">
        <v>127.10998013242749</v>
      </c>
      <c r="Q198" s="9">
        <v>124.34199802661161</v>
      </c>
      <c r="R198" s="9">
        <v>134.23368989386125</v>
      </c>
      <c r="S198" s="9">
        <v>134.69758520728536</v>
      </c>
      <c r="T198" s="9">
        <v>116.9514303881964</v>
      </c>
      <c r="U198" s="9">
        <v>111.4421576959665</v>
      </c>
      <c r="V198" s="9">
        <v>113.38134790578485</v>
      </c>
      <c r="W198" s="9">
        <v>123.21535976312579</v>
      </c>
      <c r="X198" s="9">
        <v>128.41388521323026</v>
      </c>
      <c r="Y198" s="9">
        <v>130.37502300809169</v>
      </c>
      <c r="Z198" s="9">
        <v>135.8643161578398</v>
      </c>
      <c r="AA198" s="9">
        <v>142.11707250029008</v>
      </c>
      <c r="AB198" s="9">
        <v>148.46486074067496</v>
      </c>
      <c r="AC198" s="9">
        <v>154.02826702265313</v>
      </c>
      <c r="AD198" s="9">
        <v>171.74932283314718</v>
      </c>
      <c r="AE198" s="9">
        <v>179.7016381881663</v>
      </c>
      <c r="AF198" s="9">
        <v>179.0179304418254</v>
      </c>
      <c r="AG198" s="9">
        <v>200.72091532276653</v>
      </c>
      <c r="AH198" s="21">
        <v>208.42593344653491</v>
      </c>
      <c r="AI198" s="21">
        <v>212.61698056435557</v>
      </c>
      <c r="AJ198" s="9">
        <v>213.23931069247527</v>
      </c>
      <c r="AK198" s="9">
        <v>210.45075146269619</v>
      </c>
      <c r="AL198" s="9">
        <v>221.3005913261922</v>
      </c>
      <c r="AM198" s="9">
        <v>224.63576982501601</v>
      </c>
      <c r="AN198" s="21"/>
      <c r="AO198" s="5"/>
      <c r="AP198" s="5"/>
      <c r="AQ198" s="21"/>
      <c r="BR198" s="7"/>
      <c r="BT198" s="5"/>
    </row>
    <row r="199" spans="1:72" x14ac:dyDescent="0.2">
      <c r="A199" s="8" t="str">
        <f t="shared" ref="A199:A230" si="6">CONCATENATE(B199,"_",C199,"_",D199)</f>
        <v>EWGg_Ja_1</v>
      </c>
      <c r="B199" s="7" t="s">
        <v>250</v>
      </c>
      <c r="C199" s="7" t="s">
        <v>260</v>
      </c>
      <c r="D199" s="7">
        <v>1</v>
      </c>
      <c r="E199" s="7">
        <v>100</v>
      </c>
      <c r="F199" s="9">
        <v>98.605245779856716</v>
      </c>
      <c r="G199" s="9">
        <v>99.680742224621326</v>
      </c>
      <c r="H199" s="9">
        <v>113.21071282768887</v>
      </c>
      <c r="I199" s="9">
        <v>128.52062042532347</v>
      </c>
      <c r="J199" s="9">
        <v>120.84696079103298</v>
      </c>
      <c r="K199" s="9">
        <v>103.35393505372888</v>
      </c>
      <c r="L199" s="9">
        <v>113.08580067058614</v>
      </c>
      <c r="M199" s="9">
        <v>113.1220215687196</v>
      </c>
      <c r="N199" s="9">
        <v>116.04454179109132</v>
      </c>
      <c r="O199" s="9">
        <v>108.7803392002894</v>
      </c>
      <c r="P199" s="9">
        <v>105.81296256112802</v>
      </c>
      <c r="Q199" s="9">
        <v>99.396067954441946</v>
      </c>
      <c r="R199" s="9">
        <v>94.630984546650907</v>
      </c>
      <c r="S199" s="9">
        <v>94.20030827282892</v>
      </c>
      <c r="T199" s="9">
        <v>104.13420558941668</v>
      </c>
      <c r="U199" s="9">
        <v>107.97498340283154</v>
      </c>
      <c r="V199" s="9">
        <v>111.34643002755308</v>
      </c>
      <c r="W199" s="9">
        <v>116.66538249593404</v>
      </c>
      <c r="X199" s="9">
        <v>121.67453708589132</v>
      </c>
      <c r="Y199" s="9">
        <v>143.89070686350502</v>
      </c>
      <c r="Z199" s="9">
        <v>160.140874830667</v>
      </c>
      <c r="AA199" s="9">
        <v>178.16672924993236</v>
      </c>
      <c r="AB199" s="9">
        <v>192.38068999110578</v>
      </c>
      <c r="AC199" s="9">
        <v>201.51252108933738</v>
      </c>
      <c r="AD199" s="9">
        <v>223.04833301240907</v>
      </c>
      <c r="AE199" s="9">
        <v>239.60014125980885</v>
      </c>
      <c r="AF199" s="9">
        <v>259.16416607763256</v>
      </c>
      <c r="AG199" s="9">
        <v>280.67834501019632</v>
      </c>
      <c r="AH199" s="21">
        <v>287.71226174834277</v>
      </c>
      <c r="AI199" s="21">
        <v>271.17555677737772</v>
      </c>
      <c r="AJ199" s="9">
        <v>268.65497186465939</v>
      </c>
      <c r="AK199" s="9">
        <v>254.8758104565018</v>
      </c>
      <c r="AL199" s="9">
        <v>240.39978903951715</v>
      </c>
      <c r="AM199" s="9">
        <v>266.80899564133887</v>
      </c>
      <c r="AN199" s="21"/>
      <c r="AO199" s="5"/>
      <c r="AP199" s="5"/>
      <c r="AQ199" s="21"/>
      <c r="BR199" s="7"/>
      <c r="BT199" s="5"/>
    </row>
    <row r="200" spans="1:72" x14ac:dyDescent="0.2">
      <c r="A200" s="8" t="str">
        <f t="shared" si="6"/>
        <v>EWGg_Ja_2</v>
      </c>
      <c r="B200" s="7" t="s">
        <v>250</v>
      </c>
      <c r="C200" s="7" t="s">
        <v>260</v>
      </c>
      <c r="D200" s="7">
        <v>2</v>
      </c>
      <c r="E200" s="7">
        <v>100</v>
      </c>
      <c r="F200" s="9">
        <v>101.64576757230459</v>
      </c>
      <c r="G200" s="9">
        <v>95.080389962592406</v>
      </c>
      <c r="H200" s="9">
        <v>110.37479686518425</v>
      </c>
      <c r="I200" s="9">
        <v>120.45015889493027</v>
      </c>
      <c r="J200" s="9">
        <v>121.94767669445004</v>
      </c>
      <c r="K200" s="9">
        <v>108.06224898912365</v>
      </c>
      <c r="L200" s="9">
        <v>122.15503308972244</v>
      </c>
      <c r="M200" s="9">
        <v>121.41226095739425</v>
      </c>
      <c r="N200" s="9">
        <v>118.51575597823427</v>
      </c>
      <c r="O200" s="9">
        <v>115.65583063959562</v>
      </c>
      <c r="P200" s="9">
        <v>115.69132453000235</v>
      </c>
      <c r="Q200" s="9">
        <v>102.22130350025927</v>
      </c>
      <c r="R200" s="9">
        <v>93.768671776478001</v>
      </c>
      <c r="S200" s="9">
        <v>90.490548241810146</v>
      </c>
      <c r="T200" s="9">
        <v>100.39670186868324</v>
      </c>
      <c r="U200" s="9">
        <v>102.12254681251245</v>
      </c>
      <c r="V200" s="9">
        <v>101.13322416976428</v>
      </c>
      <c r="W200" s="9">
        <v>104.48012207685071</v>
      </c>
      <c r="X200" s="9">
        <v>108.31215393784466</v>
      </c>
      <c r="Y200" s="9">
        <v>125.95065196156079</v>
      </c>
      <c r="Z200" s="9">
        <v>141.01477510651264</v>
      </c>
      <c r="AA200" s="9">
        <v>145.49193515845437</v>
      </c>
      <c r="AB200" s="9">
        <v>154.22161430091998</v>
      </c>
      <c r="AC200" s="9">
        <v>152.02105984562462</v>
      </c>
      <c r="AD200" s="9">
        <v>159.93287727387442</v>
      </c>
      <c r="AE200" s="9">
        <v>162.30483845929663</v>
      </c>
      <c r="AF200" s="9">
        <v>170.28405166951464</v>
      </c>
      <c r="AG200" s="9">
        <v>184.83975535428675</v>
      </c>
      <c r="AH200" s="21">
        <v>198.34662886997202</v>
      </c>
      <c r="AI200" s="21">
        <v>200.49157043843664</v>
      </c>
      <c r="AJ200" s="9">
        <v>192.97576624851098</v>
      </c>
      <c r="AK200" s="9">
        <v>184.51032297826109</v>
      </c>
      <c r="AL200" s="9">
        <v>174.50325375089633</v>
      </c>
      <c r="AM200" s="9">
        <v>189.39975512468703</v>
      </c>
      <c r="AN200" s="21"/>
      <c r="AO200" s="5"/>
      <c r="AP200" s="5"/>
      <c r="AQ200" s="21"/>
      <c r="BR200" s="7"/>
      <c r="BT200" s="5"/>
    </row>
    <row r="201" spans="1:72" x14ac:dyDescent="0.2">
      <c r="A201" s="8" t="str">
        <f t="shared" si="6"/>
        <v>EWGg_Ja_3</v>
      </c>
      <c r="B201" s="7" t="s">
        <v>250</v>
      </c>
      <c r="C201" s="7" t="s">
        <v>260</v>
      </c>
      <c r="D201" s="7">
        <v>3</v>
      </c>
      <c r="E201" s="7">
        <v>100</v>
      </c>
      <c r="F201" s="9">
        <v>96.487275049390888</v>
      </c>
      <c r="G201" s="9">
        <v>92.709604501026561</v>
      </c>
      <c r="H201" s="9">
        <v>111.13625346856139</v>
      </c>
      <c r="I201" s="9">
        <v>127.16678050410346</v>
      </c>
      <c r="J201" s="9">
        <v>127.63643341617768</v>
      </c>
      <c r="K201" s="9">
        <v>115.62109966572622</v>
      </c>
      <c r="L201" s="9">
        <v>127.76528355325274</v>
      </c>
      <c r="M201" s="9">
        <v>129.88843216079707</v>
      </c>
      <c r="N201" s="9">
        <v>128.54253287633924</v>
      </c>
      <c r="O201" s="9">
        <v>120.69432010562069</v>
      </c>
      <c r="P201" s="9">
        <v>115.83494096980083</v>
      </c>
      <c r="Q201" s="9">
        <v>112.52479193488006</v>
      </c>
      <c r="R201" s="9">
        <v>112.50401570047208</v>
      </c>
      <c r="S201" s="9">
        <v>109.61483040568172</v>
      </c>
      <c r="T201" s="9">
        <v>114.24613066596162</v>
      </c>
      <c r="U201" s="9">
        <v>115.94664484932203</v>
      </c>
      <c r="V201" s="9">
        <v>117.84582788372188</v>
      </c>
      <c r="W201" s="9">
        <v>121.67780294437873</v>
      </c>
      <c r="X201" s="9">
        <v>124.34322181789375</v>
      </c>
      <c r="Y201" s="9">
        <v>138.25938016783653</v>
      </c>
      <c r="Z201" s="9">
        <v>148.98318044035344</v>
      </c>
      <c r="AA201" s="9">
        <v>153.70225269622273</v>
      </c>
      <c r="AB201" s="9">
        <v>158.37733310483469</v>
      </c>
      <c r="AC201" s="9">
        <v>164.10967072829828</v>
      </c>
      <c r="AD201" s="9">
        <v>171.77283111115017</v>
      </c>
      <c r="AE201" s="9">
        <v>175.75126956202402</v>
      </c>
      <c r="AF201" s="9">
        <v>186.82065130819782</v>
      </c>
      <c r="AG201" s="9">
        <v>206.74366440013677</v>
      </c>
      <c r="AH201" s="21">
        <v>219.77893781947748</v>
      </c>
      <c r="AI201" s="21">
        <v>212.50003620225303</v>
      </c>
      <c r="AJ201" s="9">
        <v>212.43755037783473</v>
      </c>
      <c r="AK201" s="9">
        <v>202.75244367078301</v>
      </c>
      <c r="AL201" s="9">
        <v>189.3088084827028</v>
      </c>
      <c r="AM201" s="9">
        <v>209.46149021210761</v>
      </c>
      <c r="AN201" s="21"/>
      <c r="AO201" s="5"/>
      <c r="AP201" s="5"/>
      <c r="AQ201" s="21"/>
      <c r="BR201" s="7"/>
      <c r="BT201" s="5"/>
    </row>
    <row r="202" spans="1:72" x14ac:dyDescent="0.2">
      <c r="A202" s="8" t="str">
        <f t="shared" si="6"/>
        <v>EWGg_Ja_4</v>
      </c>
      <c r="B202" s="7" t="s">
        <v>250</v>
      </c>
      <c r="C202" s="7" t="s">
        <v>260</v>
      </c>
      <c r="D202" s="7">
        <v>4</v>
      </c>
      <c r="E202" s="7">
        <v>100</v>
      </c>
      <c r="F202" s="9">
        <v>100.71666640360652</v>
      </c>
      <c r="G202" s="9">
        <v>98.648577666842172</v>
      </c>
      <c r="H202" s="9">
        <v>118.59704497991845</v>
      </c>
      <c r="I202" s="9">
        <v>136.81365041150832</v>
      </c>
      <c r="J202" s="9">
        <v>128.79227648064116</v>
      </c>
      <c r="K202" s="9">
        <v>115.49394940215973</v>
      </c>
      <c r="L202" s="9">
        <v>128.91106409119999</v>
      </c>
      <c r="M202" s="9">
        <v>126.68370439754312</v>
      </c>
      <c r="N202" s="9">
        <v>130.233318721242</v>
      </c>
      <c r="O202" s="9">
        <v>126.91118792411812</v>
      </c>
      <c r="P202" s="9">
        <v>121.18165854841259</v>
      </c>
      <c r="Q202" s="9">
        <v>122.31559686896894</v>
      </c>
      <c r="R202" s="9">
        <v>125.58738062632138</v>
      </c>
      <c r="S202" s="9">
        <v>120.98477179120675</v>
      </c>
      <c r="T202" s="9">
        <v>124.22061444726407</v>
      </c>
      <c r="U202" s="9">
        <v>126.81689141175028</v>
      </c>
      <c r="V202" s="9">
        <v>129.61437912901016</v>
      </c>
      <c r="W202" s="9">
        <v>133.02001464268884</v>
      </c>
      <c r="X202" s="9">
        <v>136.60262082221823</v>
      </c>
      <c r="Y202" s="9">
        <v>151.80693196963225</v>
      </c>
      <c r="Z202" s="9">
        <v>163.71818906564005</v>
      </c>
      <c r="AA202" s="9">
        <v>171.3614683370314</v>
      </c>
      <c r="AB202" s="9">
        <v>177.96268666077816</v>
      </c>
      <c r="AC202" s="9">
        <v>180.71854795422794</v>
      </c>
      <c r="AD202" s="9">
        <v>190.42288862806086</v>
      </c>
      <c r="AE202" s="9">
        <v>196.74931172787737</v>
      </c>
      <c r="AF202" s="9">
        <v>209.54480042449353</v>
      </c>
      <c r="AG202" s="9">
        <v>223.98453453138055</v>
      </c>
      <c r="AH202" s="21">
        <v>234.63586452700227</v>
      </c>
      <c r="AI202" s="21">
        <v>228.10016972242047</v>
      </c>
      <c r="AJ202" s="9">
        <v>228.52919797217069</v>
      </c>
      <c r="AK202" s="9">
        <v>222.8097531531935</v>
      </c>
      <c r="AL202" s="9">
        <v>205.12400934356046</v>
      </c>
      <c r="AM202" s="9">
        <v>224.81521009580757</v>
      </c>
      <c r="AN202" s="21"/>
      <c r="AO202" s="5"/>
      <c r="AP202" s="5"/>
      <c r="AQ202" s="21"/>
      <c r="BR202" s="7"/>
      <c r="BT202" s="5"/>
    </row>
    <row r="203" spans="1:72" x14ac:dyDescent="0.2">
      <c r="A203" s="8" t="str">
        <f t="shared" si="6"/>
        <v>EWGg_Ja_5</v>
      </c>
      <c r="B203" s="7" t="s">
        <v>250</v>
      </c>
      <c r="C203" s="7" t="s">
        <v>260</v>
      </c>
      <c r="D203" s="7">
        <v>5</v>
      </c>
      <c r="E203" s="7">
        <v>100</v>
      </c>
      <c r="F203" s="9">
        <v>100.72246264279971</v>
      </c>
      <c r="G203" s="9">
        <v>97.979218148519905</v>
      </c>
      <c r="H203" s="9">
        <v>114.08241687564866</v>
      </c>
      <c r="I203" s="9">
        <v>130.95641625513079</v>
      </c>
      <c r="J203" s="9">
        <v>129.89605605152192</v>
      </c>
      <c r="K203" s="9">
        <v>114.73525043992339</v>
      </c>
      <c r="L203" s="9">
        <v>135.0434454801007</v>
      </c>
      <c r="M203" s="9">
        <v>134.56769110741448</v>
      </c>
      <c r="N203" s="9">
        <v>132.05777949887025</v>
      </c>
      <c r="O203" s="9">
        <v>123.57882839235566</v>
      </c>
      <c r="P203" s="9">
        <v>118.35700360900788</v>
      </c>
      <c r="Q203" s="9">
        <v>118.56256214540635</v>
      </c>
      <c r="R203" s="9">
        <v>119.39701742129742</v>
      </c>
      <c r="S203" s="9">
        <v>114.93221056092038</v>
      </c>
      <c r="T203" s="9">
        <v>119.69859974361383</v>
      </c>
      <c r="U203" s="9">
        <v>122.46060298671742</v>
      </c>
      <c r="V203" s="9">
        <v>125.38963769336908</v>
      </c>
      <c r="W203" s="9">
        <v>132.32068394362588</v>
      </c>
      <c r="X203" s="9">
        <v>136.91530692537407</v>
      </c>
      <c r="Y203" s="9">
        <v>152.30119147337408</v>
      </c>
      <c r="Z203" s="9">
        <v>165.30700276122852</v>
      </c>
      <c r="AA203" s="9">
        <v>174.00135395551334</v>
      </c>
      <c r="AB203" s="9">
        <v>184.98923458423661</v>
      </c>
      <c r="AC203" s="9">
        <v>194.08831470115859</v>
      </c>
      <c r="AD203" s="9">
        <v>207.15674627460996</v>
      </c>
      <c r="AE203" s="9">
        <v>213.8656448032057</v>
      </c>
      <c r="AF203" s="9">
        <v>229.41947782384472</v>
      </c>
      <c r="AG203" s="9">
        <v>247.65283884112512</v>
      </c>
      <c r="AH203" s="21">
        <v>262.20839195645186</v>
      </c>
      <c r="AI203" s="21">
        <v>253.17411915900593</v>
      </c>
      <c r="AJ203" s="9">
        <v>253.12853957357598</v>
      </c>
      <c r="AK203" s="9">
        <v>247.67773169742816</v>
      </c>
      <c r="AL203" s="9">
        <v>235.59747255144688</v>
      </c>
      <c r="AM203" s="9">
        <v>262.86424057939655</v>
      </c>
      <c r="AN203" s="21"/>
      <c r="AO203" s="5"/>
      <c r="AP203" s="5"/>
      <c r="AQ203" s="21"/>
      <c r="BR203" s="7"/>
      <c r="BT203" s="5"/>
    </row>
    <row r="204" spans="1:72" x14ac:dyDescent="0.2">
      <c r="A204" s="8" t="str">
        <f t="shared" si="6"/>
        <v>EWGg_Ja_6</v>
      </c>
      <c r="B204" s="7" t="s">
        <v>250</v>
      </c>
      <c r="C204" s="7" t="s">
        <v>260</v>
      </c>
      <c r="D204" s="7">
        <v>6</v>
      </c>
      <c r="E204" s="7">
        <v>100</v>
      </c>
      <c r="F204" s="9">
        <v>104.71893869475441</v>
      </c>
      <c r="G204" s="9">
        <v>100.46350422428185</v>
      </c>
      <c r="H204" s="9">
        <v>118.05005778523874</v>
      </c>
      <c r="I204" s="9">
        <v>135.18432586962882</v>
      </c>
      <c r="J204" s="9">
        <v>132.70931305125123</v>
      </c>
      <c r="K204" s="9">
        <v>115.09131905549181</v>
      </c>
      <c r="L204" s="9">
        <v>127.11538840298189</v>
      </c>
      <c r="M204" s="9">
        <v>129.23596589383695</v>
      </c>
      <c r="N204" s="9">
        <v>132.29913674032144</v>
      </c>
      <c r="O204" s="9">
        <v>122.78528289343021</v>
      </c>
      <c r="P204" s="9">
        <v>117.50381592775389</v>
      </c>
      <c r="Q204" s="9">
        <v>114.57615685290989</v>
      </c>
      <c r="R204" s="9">
        <v>112.46783907461435</v>
      </c>
      <c r="S204" s="9">
        <v>106.06516232640557</v>
      </c>
      <c r="T204" s="9">
        <v>110.94224379375557</v>
      </c>
      <c r="U204" s="9">
        <v>113.42606256819721</v>
      </c>
      <c r="V204" s="9">
        <v>115.66158238837887</v>
      </c>
      <c r="W204" s="9">
        <v>120.43990229052338</v>
      </c>
      <c r="X204" s="9">
        <v>121.0073872562415</v>
      </c>
      <c r="Y204" s="9">
        <v>135.31641083951024</v>
      </c>
      <c r="Z204" s="9">
        <v>147.4450544247328</v>
      </c>
      <c r="AA204" s="9">
        <v>149.48340762488996</v>
      </c>
      <c r="AB204" s="9">
        <v>158.41912572565576</v>
      </c>
      <c r="AC204" s="9">
        <v>161.58619160661422</v>
      </c>
      <c r="AD204" s="9">
        <v>166.47614762338566</v>
      </c>
      <c r="AE204" s="9">
        <v>170.57374423167025</v>
      </c>
      <c r="AF204" s="9">
        <v>182.12947691700637</v>
      </c>
      <c r="AG204" s="9">
        <v>198.80044989954365</v>
      </c>
      <c r="AH204" s="21">
        <v>215.91124849173121</v>
      </c>
      <c r="AI204" s="21">
        <v>214.40511220309895</v>
      </c>
      <c r="AJ204" s="9">
        <v>213.64057094212737</v>
      </c>
      <c r="AK204" s="9">
        <v>205.32764385934919</v>
      </c>
      <c r="AL204" s="9">
        <v>186.43390186745941</v>
      </c>
      <c r="AM204" s="9">
        <v>208.60572779673586</v>
      </c>
      <c r="AN204" s="21"/>
      <c r="AO204" s="5"/>
      <c r="AP204" s="5"/>
      <c r="AQ204" s="21"/>
      <c r="BR204" s="7"/>
      <c r="BT204" s="5"/>
    </row>
    <row r="205" spans="1:72" x14ac:dyDescent="0.2">
      <c r="A205" s="8" t="str">
        <f t="shared" si="6"/>
        <v>EWGg_Ja_7</v>
      </c>
      <c r="B205" s="7" t="s">
        <v>250</v>
      </c>
      <c r="C205" s="7" t="s">
        <v>260</v>
      </c>
      <c r="D205" s="7">
        <v>7</v>
      </c>
      <c r="E205" s="7">
        <v>100</v>
      </c>
      <c r="F205" s="9">
        <v>96.121513782439706</v>
      </c>
      <c r="G205" s="9">
        <v>93.169690354338528</v>
      </c>
      <c r="H205" s="9">
        <v>107.68359674397968</v>
      </c>
      <c r="I205" s="9">
        <v>120.43595046543034</v>
      </c>
      <c r="J205" s="9">
        <v>119.09313571208227</v>
      </c>
      <c r="K205" s="9">
        <v>106.76634545329698</v>
      </c>
      <c r="L205" s="9">
        <v>120.88554337861881</v>
      </c>
      <c r="M205" s="9">
        <v>120.0165478988616</v>
      </c>
      <c r="N205" s="9">
        <v>120.44889508643112</v>
      </c>
      <c r="O205" s="9">
        <v>110.19890830908264</v>
      </c>
      <c r="P205" s="9">
        <v>106.18435040714299</v>
      </c>
      <c r="Q205" s="9">
        <v>106.78771302768773</v>
      </c>
      <c r="R205" s="9">
        <v>110.11338015508829</v>
      </c>
      <c r="S205" s="9">
        <v>105.42985744398629</v>
      </c>
      <c r="T205" s="9">
        <v>106.12012568253984</v>
      </c>
      <c r="U205" s="9">
        <v>108.68214905671014</v>
      </c>
      <c r="V205" s="9">
        <v>111.6713457043454</v>
      </c>
      <c r="W205" s="9">
        <v>116.08494190383318</v>
      </c>
      <c r="X205" s="9">
        <v>123.12915317918282</v>
      </c>
      <c r="Y205" s="9">
        <v>137.78400731945169</v>
      </c>
      <c r="Z205" s="9">
        <v>153.63584413411763</v>
      </c>
      <c r="AA205" s="9">
        <v>163.09740005255253</v>
      </c>
      <c r="AB205" s="9">
        <v>168.04114808938789</v>
      </c>
      <c r="AC205" s="9">
        <v>170.75778082158698</v>
      </c>
      <c r="AD205" s="9">
        <v>187.49595771879621</v>
      </c>
      <c r="AE205" s="9">
        <v>194.92005360533085</v>
      </c>
      <c r="AF205" s="9">
        <v>206.73867519536793</v>
      </c>
      <c r="AG205" s="9">
        <v>227.87666781721069</v>
      </c>
      <c r="AH205" s="21">
        <v>236.5347537570174</v>
      </c>
      <c r="AI205" s="21">
        <v>227.51797297148676</v>
      </c>
      <c r="AJ205" s="9">
        <v>225.20596882995753</v>
      </c>
      <c r="AK205" s="9">
        <v>206.88460360687847</v>
      </c>
      <c r="AL205" s="9">
        <v>187.39272500277681</v>
      </c>
      <c r="AM205" s="9">
        <v>203.61307678359552</v>
      </c>
      <c r="AN205" s="21"/>
      <c r="AO205" s="5"/>
      <c r="AP205" s="5"/>
      <c r="AQ205" s="21"/>
      <c r="BR205" s="7"/>
      <c r="BT205" s="5"/>
    </row>
    <row r="206" spans="1:72" x14ac:dyDescent="0.2">
      <c r="A206" s="8" t="str">
        <f t="shared" si="6"/>
        <v>EWGg_Ja_8</v>
      </c>
      <c r="B206" s="7" t="s">
        <v>250</v>
      </c>
      <c r="C206" s="7" t="s">
        <v>260</v>
      </c>
      <c r="D206" s="7">
        <v>8</v>
      </c>
      <c r="E206" s="7">
        <v>100</v>
      </c>
      <c r="F206" s="9">
        <v>100.82098007328754</v>
      </c>
      <c r="G206" s="9">
        <v>106.44466525935441</v>
      </c>
      <c r="H206" s="9">
        <v>124.09356937346578</v>
      </c>
      <c r="I206" s="9">
        <v>141.67370245521752</v>
      </c>
      <c r="J206" s="9">
        <v>131.68113973080085</v>
      </c>
      <c r="K206" s="9">
        <v>124.50648342243318</v>
      </c>
      <c r="L206" s="9">
        <v>138.45589587806953</v>
      </c>
      <c r="M206" s="9">
        <v>152.83772121734651</v>
      </c>
      <c r="N206" s="9">
        <v>144.95265952306337</v>
      </c>
      <c r="O206" s="9">
        <v>126.49575189863924</v>
      </c>
      <c r="P206" s="9">
        <v>111.82174278601933</v>
      </c>
      <c r="Q206" s="9">
        <v>109.42566574788748</v>
      </c>
      <c r="R206" s="9">
        <v>114.8183104634392</v>
      </c>
      <c r="S206" s="9">
        <v>113.48128928763093</v>
      </c>
      <c r="T206" s="9">
        <v>113.31817324724958</v>
      </c>
      <c r="U206" s="9">
        <v>119.32520531940372</v>
      </c>
      <c r="V206" s="9">
        <v>123.55041812795859</v>
      </c>
      <c r="W206" s="9">
        <v>130.39111006957162</v>
      </c>
      <c r="X206" s="9">
        <v>138.52742093632656</v>
      </c>
      <c r="Y206" s="9">
        <v>155.63832750613702</v>
      </c>
      <c r="Z206" s="9">
        <v>170.95802300922088</v>
      </c>
      <c r="AA206" s="9">
        <v>182.60923579957714</v>
      </c>
      <c r="AB206" s="9">
        <v>190.58737622637415</v>
      </c>
      <c r="AC206" s="9">
        <v>196.70719444792255</v>
      </c>
      <c r="AD206" s="9">
        <v>214.66139949384356</v>
      </c>
      <c r="AE206" s="9">
        <v>224.55010843714436</v>
      </c>
      <c r="AF206" s="9">
        <v>236.93031532732874</v>
      </c>
      <c r="AG206" s="9">
        <v>259.87635705168412</v>
      </c>
      <c r="AH206" s="21">
        <v>277.26764491676391</v>
      </c>
      <c r="AI206" s="21">
        <v>261.85057530639943</v>
      </c>
      <c r="AJ206" s="9">
        <v>263.84918331113261</v>
      </c>
      <c r="AK206" s="9">
        <v>241.28819031642558</v>
      </c>
      <c r="AL206" s="9">
        <v>215.9347969016938</v>
      </c>
      <c r="AM206" s="9">
        <v>237.891368811691</v>
      </c>
      <c r="AN206" s="21"/>
      <c r="AO206" s="5"/>
      <c r="AP206" s="5"/>
      <c r="AQ206" s="21"/>
      <c r="BR206" s="7"/>
      <c r="BT206" s="5"/>
    </row>
    <row r="207" spans="1:72" x14ac:dyDescent="0.2">
      <c r="A207" s="8" t="str">
        <f t="shared" si="6"/>
        <v>EWGt_Ja_1</v>
      </c>
      <c r="B207" s="7" t="s">
        <v>3659</v>
      </c>
      <c r="C207" s="7" t="s">
        <v>260</v>
      </c>
      <c r="D207" s="7">
        <v>1</v>
      </c>
      <c r="E207" s="7">
        <v>100</v>
      </c>
      <c r="F207" s="9">
        <v>102.03985799168325</v>
      </c>
      <c r="G207" s="9">
        <v>104.75693677518612</v>
      </c>
      <c r="H207" s="9">
        <v>115.39953044770286</v>
      </c>
      <c r="I207" s="9">
        <v>125.92223020498665</v>
      </c>
      <c r="J207" s="9">
        <v>122.55859852535752</v>
      </c>
      <c r="K207" s="9">
        <v>111.59538478394184</v>
      </c>
      <c r="L207" s="9">
        <v>116.32931183442912</v>
      </c>
      <c r="M207" s="9">
        <v>113.96753624509768</v>
      </c>
      <c r="N207" s="9">
        <v>117.57493007397638</v>
      </c>
      <c r="O207" s="9">
        <v>113.16084581416538</v>
      </c>
      <c r="P207" s="9">
        <v>111.06951279250413</v>
      </c>
      <c r="Q207" s="9">
        <v>104.31344331608597</v>
      </c>
      <c r="R207" s="9">
        <v>97.06026443211843</v>
      </c>
      <c r="S207" s="9">
        <v>96.234012912592632</v>
      </c>
      <c r="T207" s="9">
        <v>104.27181979416974</v>
      </c>
      <c r="U207" s="9">
        <v>107.40355645640962</v>
      </c>
      <c r="V207" s="9">
        <v>110.39978166929869</v>
      </c>
      <c r="W207" s="9">
        <v>115.33645154499172</v>
      </c>
      <c r="X207" s="9">
        <v>120.798027142601</v>
      </c>
      <c r="Y207" s="9">
        <v>137.26603271963614</v>
      </c>
      <c r="Z207" s="9">
        <v>150.05324282121029</v>
      </c>
      <c r="AA207" s="9">
        <v>167.44792029903857</v>
      </c>
      <c r="AB207" s="9">
        <v>181.34280090526806</v>
      </c>
      <c r="AC207" s="9">
        <v>190.60181631844321</v>
      </c>
      <c r="AD207" s="9">
        <v>213.48683168015577</v>
      </c>
      <c r="AE207" s="9">
        <v>229.42841695602638</v>
      </c>
      <c r="AF207" s="9">
        <v>247.0256929998086</v>
      </c>
      <c r="AG207" s="9">
        <v>268.90184126858048</v>
      </c>
      <c r="AH207" s="21">
        <v>274.05559973462397</v>
      </c>
      <c r="AI207" s="21">
        <v>264.33289440181881</v>
      </c>
      <c r="AJ207" s="9">
        <v>264.1937753526098</v>
      </c>
      <c r="AK207" s="9">
        <v>253.04103849281921</v>
      </c>
      <c r="AL207" s="9">
        <v>256.69072859856317</v>
      </c>
      <c r="AM207" s="9">
        <v>273.17097720054619</v>
      </c>
      <c r="AN207" s="21"/>
      <c r="AO207" s="5"/>
      <c r="AP207" s="5"/>
      <c r="AQ207" s="21"/>
      <c r="BR207" s="7"/>
      <c r="BT207" s="5"/>
    </row>
    <row r="208" spans="1:72" x14ac:dyDescent="0.2">
      <c r="A208" s="8" t="str">
        <f t="shared" si="6"/>
        <v>EWGt_Ja_2</v>
      </c>
      <c r="B208" s="7" t="s">
        <v>3659</v>
      </c>
      <c r="C208" s="7" t="s">
        <v>260</v>
      </c>
      <c r="D208" s="7">
        <v>2</v>
      </c>
      <c r="E208" s="7">
        <v>100</v>
      </c>
      <c r="F208" s="9">
        <v>104.63985747931821</v>
      </c>
      <c r="G208" s="9">
        <v>98.761900245421884</v>
      </c>
      <c r="H208" s="9">
        <v>111.54158989262604</v>
      </c>
      <c r="I208" s="9">
        <v>117.67002071435584</v>
      </c>
      <c r="J208" s="9">
        <v>123.14563546174358</v>
      </c>
      <c r="K208" s="9">
        <v>115.17631908250907</v>
      </c>
      <c r="L208" s="9">
        <v>124.68489768647547</v>
      </c>
      <c r="M208" s="9">
        <v>121.82448595024486</v>
      </c>
      <c r="N208" s="9">
        <v>119.48542618434517</v>
      </c>
      <c r="O208" s="9">
        <v>119.62256314007172</v>
      </c>
      <c r="P208" s="9">
        <v>120.64240211527874</v>
      </c>
      <c r="Q208" s="9">
        <v>106.14689137506701</v>
      </c>
      <c r="R208" s="9">
        <v>95.266676566658347</v>
      </c>
      <c r="S208" s="9">
        <v>91.697927999438534</v>
      </c>
      <c r="T208" s="9">
        <v>100.08794540322185</v>
      </c>
      <c r="U208" s="9">
        <v>101.14947386539299</v>
      </c>
      <c r="V208" s="9">
        <v>99.840661039918444</v>
      </c>
      <c r="W208" s="9">
        <v>102.99769781675971</v>
      </c>
      <c r="X208" s="9">
        <v>107.0503387252773</v>
      </c>
      <c r="Y208" s="9">
        <v>120.28737769180589</v>
      </c>
      <c r="Z208" s="9">
        <v>132.39198897686981</v>
      </c>
      <c r="AA208" s="9">
        <v>137.11302955126743</v>
      </c>
      <c r="AB208" s="9">
        <v>146.01653339272173</v>
      </c>
      <c r="AC208" s="9">
        <v>144.35631733676342</v>
      </c>
      <c r="AD208" s="9">
        <v>153.259983463494</v>
      </c>
      <c r="AE208" s="9">
        <v>155.63560967296547</v>
      </c>
      <c r="AF208" s="9">
        <v>162.41113202925303</v>
      </c>
      <c r="AG208" s="9">
        <v>177.31979806642028</v>
      </c>
      <c r="AH208" s="21">
        <v>189.42390588918471</v>
      </c>
      <c r="AI208" s="21">
        <v>195.10585517915084</v>
      </c>
      <c r="AJ208" s="9">
        <v>189.94030236275697</v>
      </c>
      <c r="AK208" s="9">
        <v>183.28742477510585</v>
      </c>
      <c r="AL208" s="9">
        <v>184.54783243519014</v>
      </c>
      <c r="AM208" s="9">
        <v>193.00443454836244</v>
      </c>
      <c r="AN208" s="21"/>
      <c r="AO208" s="5"/>
      <c r="AP208" s="5"/>
      <c r="AQ208" s="21"/>
      <c r="BR208" s="7"/>
      <c r="BT208" s="5"/>
    </row>
    <row r="209" spans="1:72" x14ac:dyDescent="0.2">
      <c r="A209" s="8" t="str">
        <f t="shared" si="6"/>
        <v>EWGt_Ja_3</v>
      </c>
      <c r="B209" s="7" t="s">
        <v>3659</v>
      </c>
      <c r="C209" s="7" t="s">
        <v>260</v>
      </c>
      <c r="D209" s="7">
        <v>3</v>
      </c>
      <c r="E209" s="7">
        <v>100</v>
      </c>
      <c r="F209" s="9">
        <v>99.781374063469784</v>
      </c>
      <c r="G209" s="9">
        <v>97.164834384604234</v>
      </c>
      <c r="H209" s="9">
        <v>113.07198163936607</v>
      </c>
      <c r="I209" s="9">
        <v>124.60182297221817</v>
      </c>
      <c r="J209" s="9">
        <v>129.53566278554433</v>
      </c>
      <c r="K209" s="9">
        <v>124.46639319821928</v>
      </c>
      <c r="L209" s="9">
        <v>131.29097589326719</v>
      </c>
      <c r="M209" s="9">
        <v>130.9428510519343</v>
      </c>
      <c r="N209" s="9">
        <v>130.32192018161152</v>
      </c>
      <c r="O209" s="9">
        <v>125.78154140432893</v>
      </c>
      <c r="P209" s="9">
        <v>121.8124098960925</v>
      </c>
      <c r="Q209" s="9">
        <v>117.95017243796957</v>
      </c>
      <c r="R209" s="9">
        <v>115.1733791771732</v>
      </c>
      <c r="S209" s="9">
        <v>111.85052859042592</v>
      </c>
      <c r="T209" s="9">
        <v>114.54050781644884</v>
      </c>
      <c r="U209" s="9">
        <v>115.4599609909102</v>
      </c>
      <c r="V209" s="9">
        <v>116.86493939406097</v>
      </c>
      <c r="W209" s="9">
        <v>120.45456390879386</v>
      </c>
      <c r="X209" s="9">
        <v>123.52114346412499</v>
      </c>
      <c r="Y209" s="9">
        <v>132.25820436627421</v>
      </c>
      <c r="Z209" s="9">
        <v>139.9435162085116</v>
      </c>
      <c r="AA209" s="9">
        <v>144.80185867202727</v>
      </c>
      <c r="AB209" s="9">
        <v>149.76986026788197</v>
      </c>
      <c r="AC209" s="9">
        <v>155.7807386017036</v>
      </c>
      <c r="AD209" s="9">
        <v>164.87425864976868</v>
      </c>
      <c r="AE209" s="9">
        <v>168.75896403023376</v>
      </c>
      <c r="AF209" s="9">
        <v>178.44158271341803</v>
      </c>
      <c r="AG209" s="9">
        <v>198.44257547396106</v>
      </c>
      <c r="AH209" s="21">
        <v>209.42807111619558</v>
      </c>
      <c r="AI209" s="21">
        <v>206.60157134074589</v>
      </c>
      <c r="AJ209" s="9">
        <v>208.67399127719875</v>
      </c>
      <c r="AK209" s="9">
        <v>201.31124297739683</v>
      </c>
      <c r="AL209" s="9">
        <v>201.58089874783599</v>
      </c>
      <c r="AM209" s="9">
        <v>214.21820336329267</v>
      </c>
      <c r="AN209" s="21"/>
      <c r="AO209" s="5"/>
      <c r="AP209" s="5"/>
      <c r="AQ209" s="21"/>
      <c r="BR209" s="7"/>
      <c r="BT209" s="5"/>
    </row>
    <row r="210" spans="1:72" x14ac:dyDescent="0.2">
      <c r="A210" s="8" t="str">
        <f t="shared" si="6"/>
        <v>EWGt_Ja_4</v>
      </c>
      <c r="B210" s="7" t="s">
        <v>3659</v>
      </c>
      <c r="C210" s="7" t="s">
        <v>260</v>
      </c>
      <c r="D210" s="7">
        <v>4</v>
      </c>
      <c r="E210" s="7">
        <v>100</v>
      </c>
      <c r="F210" s="9">
        <v>104.59364605337318</v>
      </c>
      <c r="G210" s="9">
        <v>104.11201967018606</v>
      </c>
      <c r="H210" s="9">
        <v>121.18741771851649</v>
      </c>
      <c r="I210" s="9">
        <v>134.68977987100149</v>
      </c>
      <c r="J210" s="9">
        <v>130.79933739244197</v>
      </c>
      <c r="K210" s="9">
        <v>124.62957307927512</v>
      </c>
      <c r="L210" s="9">
        <v>132.78847039715095</v>
      </c>
      <c r="M210" s="9">
        <v>127.89137430080343</v>
      </c>
      <c r="N210" s="9">
        <v>132.371516632039</v>
      </c>
      <c r="O210" s="9">
        <v>132.81859546553389</v>
      </c>
      <c r="P210" s="9">
        <v>128.11867147353811</v>
      </c>
      <c r="Q210" s="9">
        <v>128.84596575411055</v>
      </c>
      <c r="R210" s="9">
        <v>129.36377230075681</v>
      </c>
      <c r="S210" s="9">
        <v>124.39884943549968</v>
      </c>
      <c r="T210" s="9">
        <v>125.4888215512848</v>
      </c>
      <c r="U210" s="9">
        <v>127.10481509226497</v>
      </c>
      <c r="V210" s="9">
        <v>129.4704189251224</v>
      </c>
      <c r="W210" s="9">
        <v>132.80647459245537</v>
      </c>
      <c r="X210" s="9">
        <v>137.09573088019781</v>
      </c>
      <c r="Y210" s="9">
        <v>146.535892788388</v>
      </c>
      <c r="Z210" s="9">
        <v>155.11648623750628</v>
      </c>
      <c r="AA210" s="9">
        <v>163.10375664956584</v>
      </c>
      <c r="AB210" s="9">
        <v>169.84237508227858</v>
      </c>
      <c r="AC210" s="9">
        <v>173.09891193630554</v>
      </c>
      <c r="AD210" s="9">
        <v>184.71114254419567</v>
      </c>
      <c r="AE210" s="9">
        <v>190.9244083806116</v>
      </c>
      <c r="AF210" s="9">
        <v>202.02039828568536</v>
      </c>
      <c r="AG210" s="9">
        <v>217.49918836889415</v>
      </c>
      <c r="AH210" s="21">
        <v>226.9390918721445</v>
      </c>
      <c r="AI210" s="21">
        <v>225.27611384943125</v>
      </c>
      <c r="AJ210" s="9">
        <v>228.21562241049111</v>
      </c>
      <c r="AK210" s="9">
        <v>224.78014510545395</v>
      </c>
      <c r="AL210" s="9">
        <v>222.63746241855299</v>
      </c>
      <c r="AM210" s="9">
        <v>234.40462411061361</v>
      </c>
      <c r="AN210" s="21"/>
      <c r="AO210" s="5"/>
      <c r="AP210" s="5"/>
      <c r="AQ210" s="21"/>
      <c r="BR210" s="7"/>
      <c r="BT210" s="5"/>
    </row>
    <row r="211" spans="1:72" x14ac:dyDescent="0.2">
      <c r="A211" s="8" t="str">
        <f t="shared" si="6"/>
        <v>EWGt_Ja_5</v>
      </c>
      <c r="B211" s="7" t="s">
        <v>3659</v>
      </c>
      <c r="C211" s="7" t="s">
        <v>260</v>
      </c>
      <c r="D211" s="7">
        <v>5</v>
      </c>
      <c r="E211" s="7">
        <v>100</v>
      </c>
      <c r="F211" s="9">
        <v>103.62237119823132</v>
      </c>
      <c r="G211" s="9">
        <v>101.39438533524536</v>
      </c>
      <c r="H211" s="9">
        <v>115.35168688046554</v>
      </c>
      <c r="I211" s="9">
        <v>126.95765683333013</v>
      </c>
      <c r="J211" s="9">
        <v>130.77170798076753</v>
      </c>
      <c r="K211" s="9">
        <v>122.94136826175944</v>
      </c>
      <c r="L211" s="9">
        <v>137.70324555976529</v>
      </c>
      <c r="M211" s="9">
        <v>134.6505454324942</v>
      </c>
      <c r="N211" s="9">
        <v>132.74062173725</v>
      </c>
      <c r="O211" s="9">
        <v>127.59169303186559</v>
      </c>
      <c r="P211" s="9">
        <v>123.34461515770867</v>
      </c>
      <c r="Q211" s="9">
        <v>123.29609831433257</v>
      </c>
      <c r="R211" s="9">
        <v>121.08903372542767</v>
      </c>
      <c r="S211" s="9">
        <v>115.83526823122622</v>
      </c>
      <c r="T211" s="9">
        <v>118.5560491539128</v>
      </c>
      <c r="U211" s="9">
        <v>120.41262440651039</v>
      </c>
      <c r="V211" s="9">
        <v>122.66870464005959</v>
      </c>
      <c r="W211" s="9">
        <v>129.0681536398379</v>
      </c>
      <c r="X211" s="9">
        <v>133.7628014148971</v>
      </c>
      <c r="Y211" s="9">
        <v>143.29472688846437</v>
      </c>
      <c r="Z211" s="9">
        <v>152.84180941605001</v>
      </c>
      <c r="AA211" s="9">
        <v>160.73873400366298</v>
      </c>
      <c r="AB211" s="9">
        <v>170.77539473075473</v>
      </c>
      <c r="AC211" s="9">
        <v>179.27298307103965</v>
      </c>
      <c r="AD211" s="9">
        <v>194.17487340047569</v>
      </c>
      <c r="AE211" s="9">
        <v>200.47090633170134</v>
      </c>
      <c r="AF211" s="9">
        <v>213.89072112210914</v>
      </c>
      <c r="AG211" s="9">
        <v>232.71506342091078</v>
      </c>
      <c r="AH211" s="21">
        <v>245.10995355109065</v>
      </c>
      <c r="AI211" s="21">
        <v>242.132505024419</v>
      </c>
      <c r="AJ211" s="9">
        <v>244.20338201470474</v>
      </c>
      <c r="AK211" s="9">
        <v>240.84892808967808</v>
      </c>
      <c r="AL211" s="9">
        <v>245.20460693047346</v>
      </c>
      <c r="AM211" s="9">
        <v>263.70488476345867</v>
      </c>
      <c r="AN211" s="21"/>
      <c r="AO211" s="5"/>
      <c r="AP211" s="5"/>
      <c r="AQ211" s="21"/>
      <c r="BR211" s="7"/>
      <c r="BT211" s="5"/>
    </row>
    <row r="212" spans="1:72" x14ac:dyDescent="0.2">
      <c r="A212" s="8" t="str">
        <f t="shared" si="6"/>
        <v>EWGt_Ja_6</v>
      </c>
      <c r="B212" s="7" t="s">
        <v>3659</v>
      </c>
      <c r="C212" s="7" t="s">
        <v>260</v>
      </c>
      <c r="D212" s="7">
        <v>6</v>
      </c>
      <c r="E212" s="7">
        <v>100</v>
      </c>
      <c r="F212" s="9">
        <v>108.23037715159423</v>
      </c>
      <c r="G212" s="9">
        <v>104.97169094559516</v>
      </c>
      <c r="H212" s="9">
        <v>119.75211248048834</v>
      </c>
      <c r="I212" s="9">
        <v>131.99902760935055</v>
      </c>
      <c r="J212" s="9">
        <v>134.07994715687769</v>
      </c>
      <c r="K212" s="9">
        <v>123.61884516472344</v>
      </c>
      <c r="L212" s="9">
        <v>130.38421172918044</v>
      </c>
      <c r="M212" s="9">
        <v>130.05330365195542</v>
      </c>
      <c r="N212" s="9">
        <v>133.78927455146143</v>
      </c>
      <c r="O212" s="9">
        <v>127.79432829070852</v>
      </c>
      <c r="P212" s="9">
        <v>123.61314602370106</v>
      </c>
      <c r="Q212" s="9">
        <v>120.30778610129047</v>
      </c>
      <c r="R212" s="9">
        <v>115.3061279524712</v>
      </c>
      <c r="S212" s="9">
        <v>108.37422205471339</v>
      </c>
      <c r="T212" s="9">
        <v>111.13596943122977</v>
      </c>
      <c r="U212" s="9">
        <v>112.95175369490391</v>
      </c>
      <c r="V212" s="9">
        <v>114.79362470942218</v>
      </c>
      <c r="W212" s="9">
        <v>119.36001982619729</v>
      </c>
      <c r="X212" s="9">
        <v>120.46345060866818</v>
      </c>
      <c r="Y212" s="9">
        <v>129.4458119221853</v>
      </c>
      <c r="Z212" s="9">
        <v>138.46456768398352</v>
      </c>
      <c r="AA212" s="9">
        <v>140.6709936508372</v>
      </c>
      <c r="AB212" s="9">
        <v>149.32461509640135</v>
      </c>
      <c r="AC212" s="9">
        <v>152.89676586006593</v>
      </c>
      <c r="AD212" s="9">
        <v>159.67511145440363</v>
      </c>
      <c r="AE212" s="9">
        <v>163.64091801991179</v>
      </c>
      <c r="AF212" s="9">
        <v>173.62246294844869</v>
      </c>
      <c r="AG212" s="9">
        <v>190.67325320150127</v>
      </c>
      <c r="AH212" s="21">
        <v>205.78472523435462</v>
      </c>
      <c r="AI212" s="21">
        <v>209.39894708357235</v>
      </c>
      <c r="AJ212" s="9">
        <v>210.10052275931645</v>
      </c>
      <c r="AK212" s="9">
        <v>203.51218472698943</v>
      </c>
      <c r="AL212" s="9">
        <v>198.53453120412198</v>
      </c>
      <c r="AM212" s="9">
        <v>213.29103989147504</v>
      </c>
      <c r="AN212" s="21"/>
      <c r="AO212" s="5"/>
      <c r="AP212" s="5"/>
      <c r="AQ212" s="21"/>
      <c r="BR212" s="7"/>
      <c r="BT212" s="5"/>
    </row>
    <row r="213" spans="1:72" x14ac:dyDescent="0.2">
      <c r="A213" s="8" t="str">
        <f t="shared" si="6"/>
        <v>EWGt_Ja_7</v>
      </c>
      <c r="B213" s="7" t="s">
        <v>3659</v>
      </c>
      <c r="C213" s="7" t="s">
        <v>260</v>
      </c>
      <c r="D213" s="7">
        <v>7</v>
      </c>
      <c r="E213" s="7">
        <v>100</v>
      </c>
      <c r="F213" s="9">
        <v>99.234051907819122</v>
      </c>
      <c r="G213" s="9">
        <v>97.186663134830894</v>
      </c>
      <c r="H213" s="9">
        <v>109.04596561650408</v>
      </c>
      <c r="I213" s="9">
        <v>117.36381650394296</v>
      </c>
      <c r="J213" s="9">
        <v>120.27720477816221</v>
      </c>
      <c r="K213" s="9">
        <v>114.26953986773505</v>
      </c>
      <c r="L213" s="9">
        <v>123.70077027239144</v>
      </c>
      <c r="M213" s="9">
        <v>120.72849231143879</v>
      </c>
      <c r="N213" s="9">
        <v>122.0233501071897</v>
      </c>
      <c r="O213" s="9">
        <v>114.71292967393589</v>
      </c>
      <c r="P213" s="9">
        <v>111.55539113873742</v>
      </c>
      <c r="Q213" s="9">
        <v>111.43963383059162</v>
      </c>
      <c r="R213" s="9">
        <v>111.97325839986772</v>
      </c>
      <c r="S213" s="9">
        <v>107.001104431133</v>
      </c>
      <c r="T213" s="9">
        <v>105.90199572757481</v>
      </c>
      <c r="U213" s="9">
        <v>107.73759978351983</v>
      </c>
      <c r="V213" s="9">
        <v>110.12892607117284</v>
      </c>
      <c r="W213" s="9">
        <v>114.2167378621626</v>
      </c>
      <c r="X213" s="9">
        <v>121.28721161436815</v>
      </c>
      <c r="Y213" s="9">
        <v>130.61422168339362</v>
      </c>
      <c r="Z213" s="9">
        <v>143.18268022194133</v>
      </c>
      <c r="AA213" s="9">
        <v>152.18277999463658</v>
      </c>
      <c r="AB213" s="9">
        <v>157.48372165180194</v>
      </c>
      <c r="AC213" s="9">
        <v>160.72299117206487</v>
      </c>
      <c r="AD213" s="9">
        <v>178.50291810123159</v>
      </c>
      <c r="AE213" s="9">
        <v>185.43067854246772</v>
      </c>
      <c r="AF213" s="9">
        <v>196.0532559088534</v>
      </c>
      <c r="AG213" s="9">
        <v>217.5778994958537</v>
      </c>
      <c r="AH213" s="21">
        <v>225.20483270512628</v>
      </c>
      <c r="AI213" s="21">
        <v>221.35446142065342</v>
      </c>
      <c r="AJ213" s="9">
        <v>221.6220889294124</v>
      </c>
      <c r="AK213" s="9">
        <v>205.88163286062033</v>
      </c>
      <c r="AL213" s="9">
        <v>200.00610619624499</v>
      </c>
      <c r="AM213" s="9">
        <v>209.33663265831584</v>
      </c>
      <c r="AN213" s="21"/>
      <c r="AO213" s="5"/>
      <c r="AP213" s="5"/>
      <c r="AQ213" s="21"/>
      <c r="BR213" s="7"/>
      <c r="BT213" s="5"/>
    </row>
    <row r="214" spans="1:72" x14ac:dyDescent="0.2">
      <c r="A214" s="8" t="str">
        <f t="shared" si="6"/>
        <v>EWGt_Ja_8</v>
      </c>
      <c r="B214" s="7" t="s">
        <v>3659</v>
      </c>
      <c r="C214" s="7" t="s">
        <v>260</v>
      </c>
      <c r="D214" s="7">
        <v>8</v>
      </c>
      <c r="E214" s="7">
        <v>100</v>
      </c>
      <c r="F214" s="9">
        <v>104.10159020940664</v>
      </c>
      <c r="G214" s="9">
        <v>110.87877823321013</v>
      </c>
      <c r="H214" s="9">
        <v>125.52010081357787</v>
      </c>
      <c r="I214" s="9">
        <v>138.02256240515902</v>
      </c>
      <c r="J214" s="9">
        <v>133.066516238312</v>
      </c>
      <c r="K214" s="9">
        <v>134.21883895203351</v>
      </c>
      <c r="L214" s="9">
        <v>142.14187441871147</v>
      </c>
      <c r="M214" s="9">
        <v>154.51140766349337</v>
      </c>
      <c r="N214" s="9">
        <v>147.07257874383959</v>
      </c>
      <c r="O214" s="9">
        <v>132.16652790103345</v>
      </c>
      <c r="P214" s="9">
        <v>117.71326072189974</v>
      </c>
      <c r="Q214" s="9">
        <v>114.69231978015071</v>
      </c>
      <c r="R214" s="9">
        <v>117.54835190668442</v>
      </c>
      <c r="S214" s="9">
        <v>116.01654503456859</v>
      </c>
      <c r="T214" s="9">
        <v>113.67329132289676</v>
      </c>
      <c r="U214" s="9">
        <v>118.52806580513425</v>
      </c>
      <c r="V214" s="9">
        <v>122.17758310904824</v>
      </c>
      <c r="W214" s="9">
        <v>128.69269517833123</v>
      </c>
      <c r="X214" s="9">
        <v>137.26208809560097</v>
      </c>
      <c r="Y214" s="9">
        <v>148.28500381302035</v>
      </c>
      <c r="Z214" s="9">
        <v>160.01373681821258</v>
      </c>
      <c r="AA214" s="9">
        <v>171.49665764259368</v>
      </c>
      <c r="AB214" s="9">
        <v>180.09688752323856</v>
      </c>
      <c r="AC214" s="9">
        <v>186.49684091534496</v>
      </c>
      <c r="AD214" s="9">
        <v>205.67871817694399</v>
      </c>
      <c r="AE214" s="9">
        <v>214.72001177192445</v>
      </c>
      <c r="AF214" s="9">
        <v>225.59061960749762</v>
      </c>
      <c r="AG214" s="9">
        <v>248.935635479865</v>
      </c>
      <c r="AH214" s="21">
        <v>263.73700701673772</v>
      </c>
      <c r="AI214" s="21">
        <v>254.6234436438252</v>
      </c>
      <c r="AJ214" s="9">
        <v>259.94455521607193</v>
      </c>
      <c r="AK214" s="9">
        <v>240.07501916994221</v>
      </c>
      <c r="AL214" s="9">
        <v>230.95313137918799</v>
      </c>
      <c r="AM214" s="9">
        <v>244.26563651736166</v>
      </c>
      <c r="AN214" s="21"/>
      <c r="AO214" s="5"/>
      <c r="AP214" s="5"/>
      <c r="AQ214" s="21"/>
      <c r="BR214" s="7"/>
      <c r="BT214" s="5"/>
    </row>
    <row r="215" spans="1:72" x14ac:dyDescent="0.2">
      <c r="A215" s="8" t="str">
        <f t="shared" si="6"/>
        <v>EWGm_Ja_1</v>
      </c>
      <c r="B215" s="7" t="s">
        <v>249</v>
      </c>
      <c r="C215" s="7" t="s">
        <v>260</v>
      </c>
      <c r="D215" s="7">
        <v>1</v>
      </c>
      <c r="E215" s="7">
        <v>100</v>
      </c>
      <c r="F215" s="9">
        <v>105.72531287011549</v>
      </c>
      <c r="G215" s="9">
        <v>111.55552024050439</v>
      </c>
      <c r="H215" s="9">
        <v>120.44638255188511</v>
      </c>
      <c r="I215" s="9">
        <v>126.50417094592864</v>
      </c>
      <c r="J215" s="9">
        <v>125.49141436113604</v>
      </c>
      <c r="K215" s="9">
        <v>121.02714651478712</v>
      </c>
      <c r="L215" s="9">
        <v>121.48594888684259</v>
      </c>
      <c r="M215" s="9">
        <v>116.46691873347331</v>
      </c>
      <c r="N215" s="9">
        <v>120.20066621842649</v>
      </c>
      <c r="O215" s="9">
        <v>118.11552554980204</v>
      </c>
      <c r="P215" s="9">
        <v>117.04356754832786</v>
      </c>
      <c r="Q215" s="9">
        <v>111.38008924655871</v>
      </c>
      <c r="R215" s="9">
        <v>101.9796581195414</v>
      </c>
      <c r="S215" s="9">
        <v>100.54643215331186</v>
      </c>
      <c r="T215" s="9">
        <v>107.25038066677823</v>
      </c>
      <c r="U215" s="9">
        <v>110.41662518666821</v>
      </c>
      <c r="V215" s="9">
        <v>113.62176978190197</v>
      </c>
      <c r="W215" s="9">
        <v>118.48044616680946</v>
      </c>
      <c r="X215" s="9">
        <v>124.52940509754559</v>
      </c>
      <c r="Y215" s="9">
        <v>136.11711521056674</v>
      </c>
      <c r="Z215" s="9">
        <v>146.55882793576174</v>
      </c>
      <c r="AA215" s="9">
        <v>163.89312614919933</v>
      </c>
      <c r="AB215" s="9">
        <v>177.20661661758879</v>
      </c>
      <c r="AC215" s="9">
        <v>186.81542792038354</v>
      </c>
      <c r="AD215" s="9">
        <v>213.70955150181356</v>
      </c>
      <c r="AE215" s="9">
        <v>230.06697204390778</v>
      </c>
      <c r="AF215" s="9">
        <v>247.15520592625683</v>
      </c>
      <c r="AG215" s="9">
        <v>270.37256134095713</v>
      </c>
      <c r="AH215" s="21">
        <v>273.98778998985659</v>
      </c>
      <c r="AI215" s="21">
        <v>271.10729241697328</v>
      </c>
      <c r="AJ215" s="9">
        <v>268.21493171974538</v>
      </c>
      <c r="AK215" s="9">
        <v>257.01718673713299</v>
      </c>
      <c r="AL215" s="9">
        <v>279.0241949912571</v>
      </c>
      <c r="AM215" s="9">
        <v>286.81721864508711</v>
      </c>
      <c r="AN215" s="21"/>
      <c r="AO215" s="5"/>
      <c r="AP215" s="5"/>
      <c r="AQ215" s="21"/>
      <c r="BR215" s="7"/>
      <c r="BT215" s="5"/>
    </row>
    <row r="216" spans="1:72" x14ac:dyDescent="0.2">
      <c r="A216" s="8" t="str">
        <f t="shared" si="6"/>
        <v>EWGm_Ja_2</v>
      </c>
      <c r="B216" s="7" t="s">
        <v>249</v>
      </c>
      <c r="C216" s="7" t="s">
        <v>260</v>
      </c>
      <c r="D216" s="7">
        <v>2</v>
      </c>
      <c r="E216" s="7">
        <v>100</v>
      </c>
      <c r="F216" s="9">
        <v>109.34679837541562</v>
      </c>
      <c r="G216" s="9">
        <v>105.99302128133243</v>
      </c>
      <c r="H216" s="9">
        <v>117.20520311019304</v>
      </c>
      <c r="I216" s="9">
        <v>117.97216983953021</v>
      </c>
      <c r="J216" s="9">
        <v>126.85071686770301</v>
      </c>
      <c r="K216" s="9">
        <v>127.19796775407725</v>
      </c>
      <c r="L216" s="9">
        <v>131.92084851519328</v>
      </c>
      <c r="M216" s="9">
        <v>125.61014634029529</v>
      </c>
      <c r="N216" s="9">
        <v>122.43320225767344</v>
      </c>
      <c r="O216" s="9">
        <v>126.2175892794193</v>
      </c>
      <c r="P216" s="9">
        <v>129.04768196817636</v>
      </c>
      <c r="Q216" s="9">
        <v>114.9117228541334</v>
      </c>
      <c r="R216" s="9">
        <v>100.9329192290389</v>
      </c>
      <c r="S216" s="9">
        <v>96.364217607934805</v>
      </c>
      <c r="T216" s="9">
        <v>103.59406275542302</v>
      </c>
      <c r="U216" s="9">
        <v>104.72424133180336</v>
      </c>
      <c r="V216" s="9">
        <v>103.71473883877904</v>
      </c>
      <c r="W216" s="9">
        <v>106.65488000629789</v>
      </c>
      <c r="X216" s="9">
        <v>111.38179544682849</v>
      </c>
      <c r="Y216" s="9">
        <v>119.53182279993011</v>
      </c>
      <c r="Z216" s="9">
        <v>128.7820358067224</v>
      </c>
      <c r="AA216" s="9">
        <v>133.88716863704587</v>
      </c>
      <c r="AB216" s="9">
        <v>142.75972465930985</v>
      </c>
      <c r="AC216" s="9">
        <v>141.51851887616584</v>
      </c>
      <c r="AD216" s="9">
        <v>153.85219100380169</v>
      </c>
      <c r="AE216" s="9">
        <v>156.68263603355081</v>
      </c>
      <c r="AF216" s="9">
        <v>162.9377133653347</v>
      </c>
      <c r="AG216" s="9">
        <v>178.37500739054821</v>
      </c>
      <c r="AH216" s="21">
        <v>189.40033051096182</v>
      </c>
      <c r="AI216" s="21">
        <v>201.37838458722257</v>
      </c>
      <c r="AJ216" s="9">
        <v>193.77238926992499</v>
      </c>
      <c r="AK216" s="9">
        <v>187.06659661359379</v>
      </c>
      <c r="AL216" s="9">
        <v>204.16673144513649</v>
      </c>
      <c r="AM216" s="9">
        <v>204.90150799190508</v>
      </c>
      <c r="AN216" s="21"/>
      <c r="AO216" s="5"/>
      <c r="AP216" s="5"/>
      <c r="AQ216" s="21"/>
      <c r="BR216" s="7"/>
      <c r="BT216" s="5"/>
    </row>
    <row r="217" spans="1:72" x14ac:dyDescent="0.2">
      <c r="A217" s="8" t="str">
        <f t="shared" si="6"/>
        <v>EWGm_Ja_3</v>
      </c>
      <c r="B217" s="7" t="s">
        <v>249</v>
      </c>
      <c r="C217" s="7" t="s">
        <v>260</v>
      </c>
      <c r="D217" s="7">
        <v>3</v>
      </c>
      <c r="E217" s="7">
        <v>100</v>
      </c>
      <c r="F217" s="9">
        <v>103.90849481180493</v>
      </c>
      <c r="G217" s="9">
        <v>103.79131545913467</v>
      </c>
      <c r="H217" s="9">
        <v>118.14830260429561</v>
      </c>
      <c r="I217" s="9">
        <v>124.74847446562596</v>
      </c>
      <c r="J217" s="9">
        <v>133.0842244928578</v>
      </c>
      <c r="K217" s="9">
        <v>136.08737019821706</v>
      </c>
      <c r="L217" s="9">
        <v>137.60819338208881</v>
      </c>
      <c r="M217" s="9">
        <v>134.32010501076977</v>
      </c>
      <c r="N217" s="9">
        <v>133.73419538683996</v>
      </c>
      <c r="O217" s="9">
        <v>132.66848855372163</v>
      </c>
      <c r="P217" s="9">
        <v>129.99918675360084</v>
      </c>
      <c r="Q217" s="9">
        <v>126.90524837892656</v>
      </c>
      <c r="R217" s="9">
        <v>121.3753510604887</v>
      </c>
      <c r="S217" s="9">
        <v>117.25528149465416</v>
      </c>
      <c r="T217" s="9">
        <v>118.27579135936452</v>
      </c>
      <c r="U217" s="9">
        <v>119.12736273357147</v>
      </c>
      <c r="V217" s="9">
        <v>120.43842610581221</v>
      </c>
      <c r="W217" s="9">
        <v>124.01498781242705</v>
      </c>
      <c r="X217" s="9">
        <v>127.62094511403077</v>
      </c>
      <c r="Y217" s="9">
        <v>131.00966050288463</v>
      </c>
      <c r="Z217" s="9">
        <v>136.02561749775344</v>
      </c>
      <c r="AA217" s="9">
        <v>140.95835694927868</v>
      </c>
      <c r="AB217" s="9">
        <v>145.48518151160158</v>
      </c>
      <c r="AC217" s="9">
        <v>151.75457255490514</v>
      </c>
      <c r="AD217" s="9">
        <v>164.30043772776517</v>
      </c>
      <c r="AE217" s="9">
        <v>168.5265387468302</v>
      </c>
      <c r="AF217" s="9">
        <v>177.56473759538679</v>
      </c>
      <c r="AG217" s="9">
        <v>198.07458912975866</v>
      </c>
      <c r="AH217" s="21">
        <v>207.26577089957979</v>
      </c>
      <c r="AI217" s="21">
        <v>210.21220994595376</v>
      </c>
      <c r="AJ217" s="9">
        <v>210.51166380883251</v>
      </c>
      <c r="AK217" s="9">
        <v>203.71222935012304</v>
      </c>
      <c r="AL217" s="9">
        <v>219.90338230939091</v>
      </c>
      <c r="AM217" s="9">
        <v>224.75266341392452</v>
      </c>
      <c r="AN217" s="21"/>
      <c r="AO217" s="5"/>
      <c r="AP217" s="5"/>
      <c r="AQ217" s="21"/>
      <c r="BR217" s="7"/>
      <c r="BT217" s="5"/>
    </row>
    <row r="218" spans="1:72" x14ac:dyDescent="0.2">
      <c r="A218" s="8" t="str">
        <f t="shared" si="6"/>
        <v>EWGm_Ja_4</v>
      </c>
      <c r="B218" s="7" t="s">
        <v>249</v>
      </c>
      <c r="C218" s="7" t="s">
        <v>260</v>
      </c>
      <c r="D218" s="7">
        <v>4</v>
      </c>
      <c r="E218" s="7">
        <v>100</v>
      </c>
      <c r="F218" s="9">
        <v>109.78794635683404</v>
      </c>
      <c r="G218" s="9">
        <v>112.55421032823918</v>
      </c>
      <c r="H218" s="9">
        <v>127.73422843774824</v>
      </c>
      <c r="I218" s="9">
        <v>136.49216836461352</v>
      </c>
      <c r="J218" s="9">
        <v>134.34550872305451</v>
      </c>
      <c r="K218" s="9">
        <v>135.82548379057579</v>
      </c>
      <c r="L218" s="9">
        <v>139.31977406334514</v>
      </c>
      <c r="M218" s="9">
        <v>131.24949694024485</v>
      </c>
      <c r="N218" s="9">
        <v>136.50936439578467</v>
      </c>
      <c r="O218" s="9">
        <v>141.2314237689445</v>
      </c>
      <c r="P218" s="9">
        <v>137.91286602968117</v>
      </c>
      <c r="Q218" s="9">
        <v>139.59062817861093</v>
      </c>
      <c r="R218" s="9">
        <v>137.68807794427875</v>
      </c>
      <c r="S218" s="9">
        <v>132.08332435283262</v>
      </c>
      <c r="T218" s="9">
        <v>131.45440118307482</v>
      </c>
      <c r="U218" s="9">
        <v>132.81547574248901</v>
      </c>
      <c r="V218" s="9">
        <v>135.25599470434847</v>
      </c>
      <c r="W218" s="9">
        <v>138.9561234457351</v>
      </c>
      <c r="X218" s="9">
        <v>144.24611820996302</v>
      </c>
      <c r="Y218" s="9">
        <v>148.15612921432518</v>
      </c>
      <c r="Z218" s="9">
        <v>153.91792736616287</v>
      </c>
      <c r="AA218" s="9">
        <v>162.6240564377681</v>
      </c>
      <c r="AB218" s="9">
        <v>168.62343793428039</v>
      </c>
      <c r="AC218" s="9">
        <v>172.31857248215292</v>
      </c>
      <c r="AD218" s="9">
        <v>188.15085323084864</v>
      </c>
      <c r="AE218" s="9">
        <v>194.7913809355563</v>
      </c>
      <c r="AF218" s="9">
        <v>205.12687500311029</v>
      </c>
      <c r="AG218" s="9">
        <v>222.32820838603001</v>
      </c>
      <c r="AH218" s="21">
        <v>231.19015865596063</v>
      </c>
      <c r="AI218" s="21">
        <v>235.52033580679654</v>
      </c>
      <c r="AJ218" s="9">
        <v>236.95667267043547</v>
      </c>
      <c r="AK218" s="9">
        <v>234.13899576735778</v>
      </c>
      <c r="AL218" s="9">
        <v>249.1462516227017</v>
      </c>
      <c r="AM218" s="9">
        <v>253.02680005136941</v>
      </c>
      <c r="AN218" s="21"/>
      <c r="AO218" s="5"/>
      <c r="AP218" s="5"/>
      <c r="AQ218" s="21"/>
      <c r="BR218" s="7"/>
      <c r="BT218" s="5"/>
    </row>
    <row r="219" spans="1:72" x14ac:dyDescent="0.2">
      <c r="A219" s="8" t="str">
        <f t="shared" si="6"/>
        <v>EWGm_Ja_5</v>
      </c>
      <c r="B219" s="7" t="s">
        <v>249</v>
      </c>
      <c r="C219" s="7" t="s">
        <v>260</v>
      </c>
      <c r="D219" s="7">
        <v>5</v>
      </c>
      <c r="E219" s="7">
        <v>100</v>
      </c>
      <c r="F219" s="9">
        <v>107.254952538494</v>
      </c>
      <c r="G219" s="9">
        <v>106.59980049642108</v>
      </c>
      <c r="H219" s="9">
        <v>119.04061775671153</v>
      </c>
      <c r="I219" s="9">
        <v>125.15127514847096</v>
      </c>
      <c r="J219" s="9">
        <v>132.66178130780699</v>
      </c>
      <c r="K219" s="9">
        <v>132.8019332617973</v>
      </c>
      <c r="L219" s="9">
        <v>142.46514377749335</v>
      </c>
      <c r="M219" s="9">
        <v>136.45224531752956</v>
      </c>
      <c r="N219" s="9">
        <v>134.53509298535104</v>
      </c>
      <c r="O219" s="9">
        <v>132.81905829200349</v>
      </c>
      <c r="P219" s="9">
        <v>129.88254418751131</v>
      </c>
      <c r="Q219" s="9">
        <v>130.46115904195679</v>
      </c>
      <c r="R219" s="9">
        <v>125.23467464033385</v>
      </c>
      <c r="S219" s="9">
        <v>119.05001637386631</v>
      </c>
      <c r="T219" s="9">
        <v>120.01850810937775</v>
      </c>
      <c r="U219" s="9">
        <v>121.48702757694032</v>
      </c>
      <c r="V219" s="9">
        <v>123.39497584767274</v>
      </c>
      <c r="W219" s="9">
        <v>129.52738712432244</v>
      </c>
      <c r="X219" s="9">
        <v>134.50509646084922</v>
      </c>
      <c r="Y219" s="9">
        <v>138.18568450760145</v>
      </c>
      <c r="Z219" s="9">
        <v>144.71935886679137</v>
      </c>
      <c r="AA219" s="9">
        <v>151.93996136585051</v>
      </c>
      <c r="AB219" s="9">
        <v>160.48653850266709</v>
      </c>
      <c r="AC219" s="9">
        <v>168.50227942021326</v>
      </c>
      <c r="AD219" s="9">
        <v>187.1780922366039</v>
      </c>
      <c r="AE219" s="9">
        <v>193.44469104665816</v>
      </c>
      <c r="AF219" s="9">
        <v>205.52544530373063</v>
      </c>
      <c r="AG219" s="9">
        <v>225.47665530598465</v>
      </c>
      <c r="AH219" s="21">
        <v>236.33032536743949</v>
      </c>
      <c r="AI219" s="21">
        <v>240.5665600965005</v>
      </c>
      <c r="AJ219" s="9">
        <v>241.51085351475879</v>
      </c>
      <c r="AK219" s="9">
        <v>238.86181185614382</v>
      </c>
      <c r="AL219" s="9">
        <v>261.1154453572039</v>
      </c>
      <c r="AM219" s="9">
        <v>271.29210807092318</v>
      </c>
      <c r="AN219" s="21"/>
      <c r="AO219" s="5"/>
      <c r="AP219" s="5"/>
      <c r="AQ219" s="21"/>
      <c r="BR219" s="7"/>
      <c r="BT219" s="5"/>
    </row>
    <row r="220" spans="1:72" x14ac:dyDescent="0.2">
      <c r="A220" s="8" t="str">
        <f t="shared" si="6"/>
        <v>EWGm_Ja_6</v>
      </c>
      <c r="B220" s="7" t="s">
        <v>249</v>
      </c>
      <c r="C220" s="7" t="s">
        <v>260</v>
      </c>
      <c r="D220" s="7">
        <v>6</v>
      </c>
      <c r="E220" s="7">
        <v>100</v>
      </c>
      <c r="F220" s="9">
        <v>112.6724406906005</v>
      </c>
      <c r="G220" s="9">
        <v>111.67173892399718</v>
      </c>
      <c r="H220" s="9">
        <v>124.80579636955851</v>
      </c>
      <c r="I220" s="9">
        <v>132.34501846800643</v>
      </c>
      <c r="J220" s="9">
        <v>137.27811742092015</v>
      </c>
      <c r="K220" s="9">
        <v>134.68199836468952</v>
      </c>
      <c r="L220" s="9">
        <v>136.18988992028272</v>
      </c>
      <c r="M220" s="9">
        <v>133.27500182412345</v>
      </c>
      <c r="N220" s="9">
        <v>137.20650133227787</v>
      </c>
      <c r="O220" s="9">
        <v>134.74043733483734</v>
      </c>
      <c r="P220" s="9">
        <v>131.97776779475254</v>
      </c>
      <c r="Q220" s="9">
        <v>129.12404202456221</v>
      </c>
      <c r="R220" s="9">
        <v>121.24011218053192</v>
      </c>
      <c r="S220" s="9">
        <v>113.62558660620851</v>
      </c>
      <c r="T220" s="9">
        <v>114.45019687284667</v>
      </c>
      <c r="U220" s="9">
        <v>116.2492436037129</v>
      </c>
      <c r="V220" s="9">
        <v>118.08393415866915</v>
      </c>
      <c r="W220" s="9">
        <v>122.5658131162352</v>
      </c>
      <c r="X220" s="9">
        <v>124.24275860226217</v>
      </c>
      <c r="Y220" s="9">
        <v>128.20859441772805</v>
      </c>
      <c r="Z220" s="9">
        <v>134.81014944490809</v>
      </c>
      <c r="AA220" s="9">
        <v>137.14234823920063</v>
      </c>
      <c r="AB220" s="9">
        <v>145.04325045883903</v>
      </c>
      <c r="AC220" s="9">
        <v>149.0411315579401</v>
      </c>
      <c r="AD220" s="9">
        <v>159.08346622973909</v>
      </c>
      <c r="AE220" s="9">
        <v>163.3058484145333</v>
      </c>
      <c r="AF220" s="9">
        <v>172.30876166905585</v>
      </c>
      <c r="AG220" s="9">
        <v>190.12719791366965</v>
      </c>
      <c r="AH220" s="21">
        <v>203.87006384285601</v>
      </c>
      <c r="AI220" s="21">
        <v>213.88523922066111</v>
      </c>
      <c r="AJ220" s="9">
        <v>212.82731038306704</v>
      </c>
      <c r="AK220" s="9">
        <v>206.4173148883317</v>
      </c>
      <c r="AL220" s="9">
        <v>215.71014228756917</v>
      </c>
      <c r="AM220" s="9">
        <v>223.59736472554346</v>
      </c>
      <c r="AN220" s="21"/>
      <c r="AO220" s="5"/>
      <c r="AP220" s="5"/>
      <c r="AQ220" s="21"/>
      <c r="BR220" s="7"/>
      <c r="BT220" s="5"/>
    </row>
    <row r="221" spans="1:72" x14ac:dyDescent="0.2">
      <c r="A221" s="8" t="str">
        <f t="shared" si="6"/>
        <v>EWGm_Ja_7</v>
      </c>
      <c r="B221" s="7" t="s">
        <v>249</v>
      </c>
      <c r="C221" s="7" t="s">
        <v>260</v>
      </c>
      <c r="D221" s="7">
        <v>7</v>
      </c>
      <c r="E221" s="7">
        <v>100</v>
      </c>
      <c r="F221" s="9">
        <v>103.20207771271821</v>
      </c>
      <c r="G221" s="9">
        <v>103.54495331153804</v>
      </c>
      <c r="H221" s="9">
        <v>113.71985276829646</v>
      </c>
      <c r="I221" s="9">
        <v>117.26322833653751</v>
      </c>
      <c r="J221" s="9">
        <v>123.14364318943645</v>
      </c>
      <c r="K221" s="9">
        <v>124.11311060823431</v>
      </c>
      <c r="L221" s="9">
        <v>129.29813976339193</v>
      </c>
      <c r="M221" s="9">
        <v>123.99182036762424</v>
      </c>
      <c r="N221" s="9">
        <v>125.66211176720945</v>
      </c>
      <c r="O221" s="9">
        <v>121.37628083445668</v>
      </c>
      <c r="P221" s="9">
        <v>119.47505925388764</v>
      </c>
      <c r="Q221" s="9">
        <v>119.68454159154123</v>
      </c>
      <c r="R221" s="9">
        <v>117.40274017599248</v>
      </c>
      <c r="S221" s="9">
        <v>112.01294786449465</v>
      </c>
      <c r="T221" s="9">
        <v>109.57913135700153</v>
      </c>
      <c r="U221" s="9">
        <v>111.32500252737793</v>
      </c>
      <c r="V221" s="9">
        <v>113.65884832290345</v>
      </c>
      <c r="W221" s="9">
        <v>117.65530613775729</v>
      </c>
      <c r="X221" s="9">
        <v>125.13350618002409</v>
      </c>
      <c r="Y221" s="9">
        <v>129.11642093720741</v>
      </c>
      <c r="Z221" s="9">
        <v>139.25902656831107</v>
      </c>
      <c r="AA221" s="9">
        <v>148.39965735149775</v>
      </c>
      <c r="AB221" s="9">
        <v>153.706567293516</v>
      </c>
      <c r="AC221" s="9">
        <v>157.8151416836368</v>
      </c>
      <c r="AD221" s="9">
        <v>179.75580228379215</v>
      </c>
      <c r="AE221" s="9">
        <v>187.1440582108105</v>
      </c>
      <c r="AF221" s="9">
        <v>197.54210171465982</v>
      </c>
      <c r="AG221" s="9">
        <v>220.57220180433487</v>
      </c>
      <c r="AH221" s="21">
        <v>227.45906648571065</v>
      </c>
      <c r="AI221" s="21">
        <v>229.96653343035365</v>
      </c>
      <c r="AJ221" s="9">
        <v>228.41215280781773</v>
      </c>
      <c r="AK221" s="9">
        <v>212.43337762088578</v>
      </c>
      <c r="AL221" s="9">
        <v>222.04850151021307</v>
      </c>
      <c r="AM221" s="9">
        <v>224.33490173425966</v>
      </c>
      <c r="AN221" s="21"/>
      <c r="AO221" s="5"/>
      <c r="AP221" s="5"/>
      <c r="AQ221" s="21"/>
      <c r="BR221" s="7"/>
      <c r="BT221" s="5"/>
    </row>
    <row r="222" spans="1:72" x14ac:dyDescent="0.2">
      <c r="A222" s="8" t="str">
        <f t="shared" si="6"/>
        <v>EWGm_Ja_8</v>
      </c>
      <c r="B222" s="7" t="s">
        <v>249</v>
      </c>
      <c r="C222" s="7" t="s">
        <v>260</v>
      </c>
      <c r="D222" s="7">
        <v>8</v>
      </c>
      <c r="E222" s="7">
        <v>100</v>
      </c>
      <c r="F222" s="9">
        <v>107.97049840542098</v>
      </c>
      <c r="G222" s="9">
        <v>117.15756536121363</v>
      </c>
      <c r="H222" s="9">
        <v>130.05361899455878</v>
      </c>
      <c r="I222" s="9">
        <v>137.38277216052938</v>
      </c>
      <c r="J222" s="9">
        <v>135.65201741790628</v>
      </c>
      <c r="K222" s="9">
        <v>146.34444656102826</v>
      </c>
      <c r="L222" s="9">
        <v>148.71124018269455</v>
      </c>
      <c r="M222" s="9">
        <v>159.40119014985785</v>
      </c>
      <c r="N222" s="9">
        <v>151.21927043391918</v>
      </c>
      <c r="O222" s="9">
        <v>139.81053324313527</v>
      </c>
      <c r="P222" s="9">
        <v>125.68313665509206</v>
      </c>
      <c r="Q222" s="9">
        <v>123.23218957575594</v>
      </c>
      <c r="R222" s="9">
        <v>123.90410461506282</v>
      </c>
      <c r="S222" s="9">
        <v>122.02224189780733</v>
      </c>
      <c r="T222" s="9">
        <v>117.78984880414716</v>
      </c>
      <c r="U222" s="9">
        <v>122.21872411302861</v>
      </c>
      <c r="V222" s="9">
        <v>125.81427309784124</v>
      </c>
      <c r="W222" s="9">
        <v>132.37920814768356</v>
      </c>
      <c r="X222" s="9">
        <v>141.89728354469759</v>
      </c>
      <c r="Y222" s="9">
        <v>146.9852094310842</v>
      </c>
      <c r="Z222" s="9">
        <v>156.01815154506806</v>
      </c>
      <c r="AA222" s="9">
        <v>167.62275414119196</v>
      </c>
      <c r="AB222" s="9">
        <v>176.37797783308037</v>
      </c>
      <c r="AC222" s="9">
        <v>182.89717404712525</v>
      </c>
      <c r="AD222" s="9">
        <v>206.11938826446229</v>
      </c>
      <c r="AE222" s="9">
        <v>214.78313228867654</v>
      </c>
      <c r="AF222" s="9">
        <v>225.08385373934874</v>
      </c>
      <c r="AG222" s="9">
        <v>249.73422370621972</v>
      </c>
      <c r="AH222" s="21">
        <v>262.72791741457411</v>
      </c>
      <c r="AI222" s="21">
        <v>261.28051096323617</v>
      </c>
      <c r="AJ222" s="9">
        <v>264.76696255753103</v>
      </c>
      <c r="AK222" s="9">
        <v>244.22833856557213</v>
      </c>
      <c r="AL222" s="9">
        <v>252.52855939020372</v>
      </c>
      <c r="AM222" s="9">
        <v>257.68192021413347</v>
      </c>
      <c r="AN222" s="21"/>
      <c r="AO222" s="5"/>
      <c r="AP222" s="5"/>
      <c r="AQ222" s="21"/>
      <c r="BR222" s="7"/>
      <c r="BT222" s="5"/>
    </row>
    <row r="223" spans="1:72" x14ac:dyDescent="0.2">
      <c r="A223" s="8" t="str">
        <f t="shared" si="6"/>
        <v>EWGu_Ja_1</v>
      </c>
      <c r="B223" s="7" t="s">
        <v>248</v>
      </c>
      <c r="C223" s="7" t="s">
        <v>260</v>
      </c>
      <c r="D223" s="7">
        <v>1</v>
      </c>
      <c r="E223" s="7">
        <v>100</v>
      </c>
      <c r="F223" s="9">
        <v>103.52804481885553</v>
      </c>
      <c r="G223" s="9">
        <v>102.94817016092392</v>
      </c>
      <c r="H223" s="9">
        <v>108.34667643908651</v>
      </c>
      <c r="I223" s="9">
        <v>114.80257866200452</v>
      </c>
      <c r="J223" s="9">
        <v>120.04962050464614</v>
      </c>
      <c r="K223" s="9">
        <v>113.42145023455912</v>
      </c>
      <c r="L223" s="9">
        <v>112.76392718745289</v>
      </c>
      <c r="M223" s="9">
        <v>109.6125828806839</v>
      </c>
      <c r="N223" s="9">
        <v>115.32130444439971</v>
      </c>
      <c r="O223" s="9">
        <v>114.30492545669561</v>
      </c>
      <c r="P223" s="9">
        <v>112.35786571986847</v>
      </c>
      <c r="Q223" s="9">
        <v>101.13557849311228</v>
      </c>
      <c r="R223" s="9">
        <v>91.254721296423199</v>
      </c>
      <c r="S223" s="9">
        <v>90.798287399289819</v>
      </c>
      <c r="T223" s="9">
        <v>95.936628139899057</v>
      </c>
      <c r="U223" s="9">
        <v>96.402641025780127</v>
      </c>
      <c r="V223" s="9">
        <v>97.422794620012411</v>
      </c>
      <c r="W223" s="9">
        <v>101.20868407491572</v>
      </c>
      <c r="X223" s="9">
        <v>106.56405230743053</v>
      </c>
      <c r="Y223" s="9">
        <v>116.7229108646868</v>
      </c>
      <c r="Z223" s="9">
        <v>123.94590880223519</v>
      </c>
      <c r="AA223" s="9">
        <v>139.2377455464127</v>
      </c>
      <c r="AB223" s="9">
        <v>153.70312777241233</v>
      </c>
      <c r="AC223" s="9">
        <v>162.3846575470555</v>
      </c>
      <c r="AD223" s="9">
        <v>178.25872033159803</v>
      </c>
      <c r="AE223" s="9">
        <v>190.76103978663642</v>
      </c>
      <c r="AF223" s="9">
        <v>202.75746589056126</v>
      </c>
      <c r="AG223" s="9">
        <v>223.38038766028808</v>
      </c>
      <c r="AH223" s="21">
        <v>226.81626883018171</v>
      </c>
      <c r="AI223" s="21">
        <v>221.29552893516538</v>
      </c>
      <c r="AJ223" s="9">
        <v>237.87881870516449</v>
      </c>
      <c r="AK223" s="9">
        <v>236.24207566762198</v>
      </c>
      <c r="AL223" s="9">
        <v>250.78970384038382</v>
      </c>
      <c r="AM223" s="9">
        <v>257.3629277062077</v>
      </c>
      <c r="AN223" s="21"/>
      <c r="AO223" s="5"/>
      <c r="AP223" s="5"/>
      <c r="AQ223" s="21"/>
      <c r="BR223" s="7"/>
      <c r="BT223" s="5"/>
    </row>
    <row r="224" spans="1:72" x14ac:dyDescent="0.2">
      <c r="A224" s="8" t="str">
        <f t="shared" si="6"/>
        <v>EWGu_Ja_2</v>
      </c>
      <c r="B224" s="7" t="s">
        <v>248</v>
      </c>
      <c r="C224" s="7" t="s">
        <v>260</v>
      </c>
      <c r="D224" s="7">
        <v>2</v>
      </c>
      <c r="E224" s="7">
        <v>100</v>
      </c>
      <c r="F224" s="9">
        <v>106.20827773263358</v>
      </c>
      <c r="G224" s="9">
        <v>98.029752947756648</v>
      </c>
      <c r="H224" s="9">
        <v>105.09458583251798</v>
      </c>
      <c r="I224" s="9">
        <v>107.60087390967139</v>
      </c>
      <c r="J224" s="9">
        <v>120.41523308119852</v>
      </c>
      <c r="K224" s="9">
        <v>117.35874684950103</v>
      </c>
      <c r="L224" s="9">
        <v>120.00349969581517</v>
      </c>
      <c r="M224" s="9">
        <v>116.25717715762897</v>
      </c>
      <c r="N224" s="9">
        <v>117.36980208071157</v>
      </c>
      <c r="O224" s="9">
        <v>121.03875276493197</v>
      </c>
      <c r="P224" s="9">
        <v>122.08986028502228</v>
      </c>
      <c r="Q224" s="9">
        <v>103.42291699309511</v>
      </c>
      <c r="R224" s="9">
        <v>89.948064856700455</v>
      </c>
      <c r="S224" s="9">
        <v>87.228059309825852</v>
      </c>
      <c r="T224" s="9">
        <v>92.569057201351555</v>
      </c>
      <c r="U224" s="9">
        <v>91.231095056830284</v>
      </c>
      <c r="V224" s="9">
        <v>88.277459415712158</v>
      </c>
      <c r="W224" s="9">
        <v>91.184669799125544</v>
      </c>
      <c r="X224" s="9">
        <v>94.749299499561715</v>
      </c>
      <c r="Y224" s="9">
        <v>102.3031604131515</v>
      </c>
      <c r="Z224" s="9">
        <v>109.54305113090075</v>
      </c>
      <c r="AA224" s="9">
        <v>114.39056803736844</v>
      </c>
      <c r="AB224" s="9">
        <v>123.94585504351825</v>
      </c>
      <c r="AC224" s="9">
        <v>123.36208313302667</v>
      </c>
      <c r="AD224" s="9">
        <v>129.33716191816268</v>
      </c>
      <c r="AE224" s="9">
        <v>130.88700536264975</v>
      </c>
      <c r="AF224" s="9">
        <v>134.50339201799645</v>
      </c>
      <c r="AG224" s="9">
        <v>149.63085307517792</v>
      </c>
      <c r="AH224" s="21">
        <v>158.91762706395753</v>
      </c>
      <c r="AI224" s="21">
        <v>165.10839438053074</v>
      </c>
      <c r="AJ224" s="9">
        <v>172.47738975243595</v>
      </c>
      <c r="AK224" s="9">
        <v>172.12353231077785</v>
      </c>
      <c r="AL224" s="9">
        <v>182.76342658101456</v>
      </c>
      <c r="AM224" s="9">
        <v>183.40667592214947</v>
      </c>
      <c r="AN224" s="21"/>
      <c r="AO224" s="5"/>
      <c r="AP224" s="5"/>
      <c r="AQ224" s="21"/>
      <c r="BR224" s="7"/>
      <c r="BT224" s="5"/>
    </row>
    <row r="225" spans="1:72" x14ac:dyDescent="0.2">
      <c r="A225" s="8" t="str">
        <f t="shared" si="6"/>
        <v>EWGu_Ja_3</v>
      </c>
      <c r="B225" s="7" t="s">
        <v>248</v>
      </c>
      <c r="C225" s="7" t="s">
        <v>260</v>
      </c>
      <c r="D225" s="7">
        <v>3</v>
      </c>
      <c r="E225" s="7">
        <v>100</v>
      </c>
      <c r="F225" s="9">
        <v>101.33060298203434</v>
      </c>
      <c r="G225" s="9">
        <v>96.606890910006499</v>
      </c>
      <c r="H225" s="9">
        <v>107.24868229921745</v>
      </c>
      <c r="I225" s="9">
        <v>114.86057386287736</v>
      </c>
      <c r="J225" s="9">
        <v>127.45952046951633</v>
      </c>
      <c r="K225" s="9">
        <v>127.25768397932364</v>
      </c>
      <c r="L225" s="9">
        <v>128.1233280082175</v>
      </c>
      <c r="M225" s="9">
        <v>126.2160736318399</v>
      </c>
      <c r="N225" s="9">
        <v>128.15420752641359</v>
      </c>
      <c r="O225" s="9">
        <v>126.87043058548448</v>
      </c>
      <c r="P225" s="9">
        <v>122.85147866042958</v>
      </c>
      <c r="Q225" s="9">
        <v>115.02122280135629</v>
      </c>
      <c r="R225" s="9">
        <v>109.17062764202205</v>
      </c>
      <c r="S225" s="9">
        <v>106.28868963448244</v>
      </c>
      <c r="T225" s="9">
        <v>106.12821704904948</v>
      </c>
      <c r="U225" s="9">
        <v>104.36718681176875</v>
      </c>
      <c r="V225" s="9">
        <v>104.20557651701957</v>
      </c>
      <c r="W225" s="9">
        <v>106.94317122878087</v>
      </c>
      <c r="X225" s="9">
        <v>110.1050225895775</v>
      </c>
      <c r="Y225" s="9">
        <v>113.50959586220435</v>
      </c>
      <c r="Z225" s="9">
        <v>116.87663041063759</v>
      </c>
      <c r="AA225" s="9">
        <v>122.05470430939283</v>
      </c>
      <c r="AB225" s="9">
        <v>129.21320839013427</v>
      </c>
      <c r="AC225" s="9">
        <v>135.58486767854657</v>
      </c>
      <c r="AD225" s="9">
        <v>141.13404089387424</v>
      </c>
      <c r="AE225" s="9">
        <v>143.80924021928075</v>
      </c>
      <c r="AF225" s="9">
        <v>150.06338261043456</v>
      </c>
      <c r="AG225" s="9">
        <v>168.99058210214847</v>
      </c>
      <c r="AH225" s="21">
        <v>177.01855224552656</v>
      </c>
      <c r="AI225" s="21">
        <v>175.8028896750894</v>
      </c>
      <c r="AJ225" s="9">
        <v>190.17044225987001</v>
      </c>
      <c r="AK225" s="9">
        <v>189.8628709761023</v>
      </c>
      <c r="AL225" s="9">
        <v>199.80943793267184</v>
      </c>
      <c r="AM225" s="9">
        <v>204.75840489664608</v>
      </c>
      <c r="AN225" s="21"/>
      <c r="AO225" s="5"/>
      <c r="AP225" s="5"/>
      <c r="AQ225" s="21"/>
      <c r="BR225" s="7"/>
      <c r="BT225" s="5"/>
    </row>
    <row r="226" spans="1:72" x14ac:dyDescent="0.2">
      <c r="A226" s="8" t="str">
        <f t="shared" si="6"/>
        <v>EWGu_Ja_4</v>
      </c>
      <c r="B226" s="7" t="s">
        <v>248</v>
      </c>
      <c r="C226" s="7" t="s">
        <v>260</v>
      </c>
      <c r="D226" s="7">
        <v>4</v>
      </c>
      <c r="E226" s="7">
        <v>100</v>
      </c>
      <c r="F226" s="9">
        <v>104.84210585185416</v>
      </c>
      <c r="G226" s="9">
        <v>101.50186124795712</v>
      </c>
      <c r="H226" s="9">
        <v>113.23970097391384</v>
      </c>
      <c r="I226" s="9">
        <v>122.29476300084174</v>
      </c>
      <c r="J226" s="9">
        <v>128.66721689765438</v>
      </c>
      <c r="K226" s="9">
        <v>127.96811465024925</v>
      </c>
      <c r="L226" s="9">
        <v>129.51210468189095</v>
      </c>
      <c r="M226" s="9">
        <v>123.37920907265381</v>
      </c>
      <c r="N226" s="9">
        <v>129.15064406740461</v>
      </c>
      <c r="O226" s="9">
        <v>131.88316654647375</v>
      </c>
      <c r="P226" s="9">
        <v>127.24415800324478</v>
      </c>
      <c r="Q226" s="9">
        <v>124.0015714096572</v>
      </c>
      <c r="R226" s="9">
        <v>120.99491745615028</v>
      </c>
      <c r="S226" s="9">
        <v>116.41403228532592</v>
      </c>
      <c r="T226" s="9">
        <v>114.31725983631674</v>
      </c>
      <c r="U226" s="9">
        <v>113.0787704031804</v>
      </c>
      <c r="V226" s="9">
        <v>113.69296582172572</v>
      </c>
      <c r="W226" s="9">
        <v>115.81844260406258</v>
      </c>
      <c r="X226" s="9">
        <v>120.01060526474359</v>
      </c>
      <c r="Y226" s="9">
        <v>123.29851438071525</v>
      </c>
      <c r="Z226" s="9">
        <v>127.33074786103089</v>
      </c>
      <c r="AA226" s="9">
        <v>134.65962202202931</v>
      </c>
      <c r="AB226" s="9">
        <v>143.84231971786821</v>
      </c>
      <c r="AC226" s="9">
        <v>147.74336612159144</v>
      </c>
      <c r="AD226" s="9">
        <v>155.08931934990667</v>
      </c>
      <c r="AE226" s="9">
        <v>159.76856365511577</v>
      </c>
      <c r="AF226" s="9">
        <v>166.75596327916716</v>
      </c>
      <c r="AG226" s="9">
        <v>181.41331545606917</v>
      </c>
      <c r="AH226" s="21">
        <v>188.01273370281388</v>
      </c>
      <c r="AI226" s="21">
        <v>188.077250434549</v>
      </c>
      <c r="AJ226" s="9">
        <v>204.01175785357367</v>
      </c>
      <c r="AK226" s="9">
        <v>207.16450515268488</v>
      </c>
      <c r="AL226" s="9">
        <v>215.71875995793479</v>
      </c>
      <c r="AM226" s="9">
        <v>219.77244091048757</v>
      </c>
      <c r="AN226" s="21"/>
      <c r="AO226" s="5"/>
      <c r="AP226" s="5"/>
      <c r="AQ226" s="21"/>
      <c r="BR226" s="7"/>
      <c r="BT226" s="5"/>
    </row>
    <row r="227" spans="1:72" x14ac:dyDescent="0.2">
      <c r="A227" s="8" t="str">
        <f t="shared" si="6"/>
        <v>EWGu_Ja_5</v>
      </c>
      <c r="B227" s="7" t="s">
        <v>248</v>
      </c>
      <c r="C227" s="7" t="s">
        <v>260</v>
      </c>
      <c r="D227" s="7">
        <v>5</v>
      </c>
      <c r="E227" s="7">
        <v>100</v>
      </c>
      <c r="F227" s="9">
        <v>103.6992561646469</v>
      </c>
      <c r="G227" s="9">
        <v>97.869781151774731</v>
      </c>
      <c r="H227" s="9">
        <v>107.2031458099447</v>
      </c>
      <c r="I227" s="9">
        <v>114.3670015499616</v>
      </c>
      <c r="J227" s="9">
        <v>127.70294351227287</v>
      </c>
      <c r="K227" s="9">
        <v>124.7917272489268</v>
      </c>
      <c r="L227" s="9">
        <v>132.19901043640988</v>
      </c>
      <c r="M227" s="9">
        <v>128.03396658315594</v>
      </c>
      <c r="N227" s="9">
        <v>129.09791552175858</v>
      </c>
      <c r="O227" s="9">
        <v>126.91597215077157</v>
      </c>
      <c r="P227" s="9">
        <v>122.3456809189001</v>
      </c>
      <c r="Q227" s="9">
        <v>118.60508298053728</v>
      </c>
      <c r="R227" s="9">
        <v>113.23566300387766</v>
      </c>
      <c r="S227" s="9">
        <v>107.73722714242318</v>
      </c>
      <c r="T227" s="9">
        <v>107.24565970924107</v>
      </c>
      <c r="U227" s="9">
        <v>106.16966889881489</v>
      </c>
      <c r="V227" s="9">
        <v>106.47890205073432</v>
      </c>
      <c r="W227" s="9">
        <v>111.30938948478905</v>
      </c>
      <c r="X227" s="9">
        <v>115.39169154294228</v>
      </c>
      <c r="Y227" s="9">
        <v>118.99267984443391</v>
      </c>
      <c r="Z227" s="9">
        <v>123.30564827127984</v>
      </c>
      <c r="AA227" s="9">
        <v>129.92396459493975</v>
      </c>
      <c r="AB227" s="9">
        <v>141.09914809628572</v>
      </c>
      <c r="AC227" s="9">
        <v>148.52198942977759</v>
      </c>
      <c r="AD227" s="9">
        <v>157.71396055980637</v>
      </c>
      <c r="AE227" s="9">
        <v>162.09773273939911</v>
      </c>
      <c r="AF227" s="9">
        <v>170.26030079969331</v>
      </c>
      <c r="AG227" s="9">
        <v>188.75464488993964</v>
      </c>
      <c r="AH227" s="21">
        <v>197.01631544788037</v>
      </c>
      <c r="AI227" s="21">
        <v>195.72719419360777</v>
      </c>
      <c r="AJ227" s="9">
        <v>212.4288434173379</v>
      </c>
      <c r="AK227" s="9">
        <v>216.53331500790785</v>
      </c>
      <c r="AL227" s="9">
        <v>231.98726023159568</v>
      </c>
      <c r="AM227" s="9">
        <v>239.97399874167394</v>
      </c>
      <c r="AN227" s="21"/>
      <c r="AO227" s="5"/>
      <c r="AP227" s="5"/>
      <c r="AQ227" s="21"/>
      <c r="BR227" s="7"/>
      <c r="BT227" s="5"/>
    </row>
    <row r="228" spans="1:72" x14ac:dyDescent="0.2">
      <c r="A228" s="8" t="str">
        <f t="shared" si="6"/>
        <v>EWGu_Ja_6</v>
      </c>
      <c r="B228" s="7" t="s">
        <v>248</v>
      </c>
      <c r="C228" s="7" t="s">
        <v>260</v>
      </c>
      <c r="D228" s="7">
        <v>6</v>
      </c>
      <c r="E228" s="7">
        <v>100</v>
      </c>
      <c r="F228" s="9">
        <v>107.77287687994539</v>
      </c>
      <c r="G228" s="9">
        <v>100.86793599477434</v>
      </c>
      <c r="H228" s="9">
        <v>109.30096837333207</v>
      </c>
      <c r="I228" s="9">
        <v>116.98295422771206</v>
      </c>
      <c r="J228" s="9">
        <v>128.73726033625599</v>
      </c>
      <c r="K228" s="9">
        <v>121.53582593615242</v>
      </c>
      <c r="L228" s="9">
        <v>124.06683455727836</v>
      </c>
      <c r="M228" s="9">
        <v>122.2312559883173</v>
      </c>
      <c r="N228" s="9">
        <v>128.19162009918509</v>
      </c>
      <c r="O228" s="9">
        <v>124.99205664614298</v>
      </c>
      <c r="P228" s="9">
        <v>120.57362745932592</v>
      </c>
      <c r="Q228" s="9">
        <v>114.03961892261107</v>
      </c>
      <c r="R228" s="9">
        <v>106.67156161411179</v>
      </c>
      <c r="S228" s="9">
        <v>99.854916336368959</v>
      </c>
      <c r="T228" s="9">
        <v>100.28666754162774</v>
      </c>
      <c r="U228" s="9">
        <v>99.26815282386066</v>
      </c>
      <c r="V228" s="9">
        <v>99.430413023288523</v>
      </c>
      <c r="W228" s="9">
        <v>103.37700438150348</v>
      </c>
      <c r="X228" s="9">
        <v>104.77904768468483</v>
      </c>
      <c r="Y228" s="9">
        <v>108.38295023849301</v>
      </c>
      <c r="Z228" s="9">
        <v>112.45724264211196</v>
      </c>
      <c r="AA228" s="9">
        <v>114.94804400997036</v>
      </c>
      <c r="AB228" s="9">
        <v>125.03450422875252</v>
      </c>
      <c r="AC228" s="9">
        <v>128.85968897584237</v>
      </c>
      <c r="AD228" s="9">
        <v>132.30567657663281</v>
      </c>
      <c r="AE228" s="9">
        <v>134.79581660158917</v>
      </c>
      <c r="AF228" s="9">
        <v>141.41074784413158</v>
      </c>
      <c r="AG228" s="9">
        <v>157.48929846102922</v>
      </c>
      <c r="AH228" s="21">
        <v>168.80462468452805</v>
      </c>
      <c r="AI228" s="21">
        <v>172.07812854750082</v>
      </c>
      <c r="AJ228" s="9">
        <v>185.28088438111118</v>
      </c>
      <c r="AK228" s="9">
        <v>185.51238259298296</v>
      </c>
      <c r="AL228" s="9">
        <v>190.5701474847242</v>
      </c>
      <c r="AM228" s="9">
        <v>197.38012332718986</v>
      </c>
      <c r="AN228" s="21"/>
      <c r="AO228" s="5"/>
      <c r="AP228" s="5"/>
      <c r="AQ228" s="21"/>
      <c r="BR228" s="7"/>
      <c r="BT228" s="5"/>
    </row>
    <row r="229" spans="1:72" x14ac:dyDescent="0.2">
      <c r="A229" s="8" t="str">
        <f t="shared" si="6"/>
        <v>EWGu_Ja_7</v>
      </c>
      <c r="B229" s="7" t="s">
        <v>248</v>
      </c>
      <c r="C229" s="7" t="s">
        <v>260</v>
      </c>
      <c r="D229" s="7">
        <v>7</v>
      </c>
      <c r="E229" s="7">
        <v>100</v>
      </c>
      <c r="F229" s="9">
        <v>100.48766791866308</v>
      </c>
      <c r="G229" s="9">
        <v>95.958814467220321</v>
      </c>
      <c r="H229" s="9">
        <v>102.83923862296913</v>
      </c>
      <c r="I229" s="9">
        <v>107.34960224999053</v>
      </c>
      <c r="J229" s="9">
        <v>117.63309165557789</v>
      </c>
      <c r="K229" s="9">
        <v>116.65188647221427</v>
      </c>
      <c r="L229" s="9">
        <v>120.21526125406081</v>
      </c>
      <c r="M229" s="9">
        <v>115.59697169199734</v>
      </c>
      <c r="N229" s="9">
        <v>118.90478364097923</v>
      </c>
      <c r="O229" s="9">
        <v>114.44107992237716</v>
      </c>
      <c r="P229" s="9">
        <v>111.25209594705143</v>
      </c>
      <c r="Q229" s="9">
        <v>107.99000081367458</v>
      </c>
      <c r="R229" s="9">
        <v>105.687811760092</v>
      </c>
      <c r="S229" s="9">
        <v>100.71366600315824</v>
      </c>
      <c r="T229" s="9">
        <v>96.716892060975454</v>
      </c>
      <c r="U229" s="9">
        <v>96.336277348395271</v>
      </c>
      <c r="V229" s="9">
        <v>96.865913412224131</v>
      </c>
      <c r="W229" s="9">
        <v>100.07735331641253</v>
      </c>
      <c r="X229" s="9">
        <v>106.29761675233877</v>
      </c>
      <c r="Y229" s="9">
        <v>110.14800592168487</v>
      </c>
      <c r="Z229" s="9">
        <v>117.34600295842219</v>
      </c>
      <c r="AA229" s="9">
        <v>124.48391547490625</v>
      </c>
      <c r="AB229" s="9">
        <v>130.96237118784418</v>
      </c>
      <c r="AC229" s="9">
        <v>133.94518043597779</v>
      </c>
      <c r="AD229" s="9">
        <v>145.62940066270698</v>
      </c>
      <c r="AE229" s="9">
        <v>149.8427131897476</v>
      </c>
      <c r="AF229" s="9">
        <v>156.99292233286792</v>
      </c>
      <c r="AG229" s="9">
        <v>176.48149327343049</v>
      </c>
      <c r="AH229" s="21">
        <v>182.42234783291977</v>
      </c>
      <c r="AI229" s="21">
        <v>181.1627073851017</v>
      </c>
      <c r="AJ229" s="9">
        <v>194.22371040384652</v>
      </c>
      <c r="AK229" s="9">
        <v>187.62678638578149</v>
      </c>
      <c r="AL229" s="9">
        <v>191.49579368375475</v>
      </c>
      <c r="AM229" s="9">
        <v>194.09237445156236</v>
      </c>
      <c r="AN229" s="21"/>
      <c r="AO229" s="5"/>
      <c r="AP229" s="5"/>
      <c r="AQ229" s="21"/>
      <c r="BR229" s="7"/>
      <c r="BT229" s="5"/>
    </row>
    <row r="230" spans="1:72" x14ac:dyDescent="0.2">
      <c r="A230" s="8" t="str">
        <f t="shared" si="6"/>
        <v>EWGu_Ja_8</v>
      </c>
      <c r="B230" s="7" t="s">
        <v>248</v>
      </c>
      <c r="C230" s="7" t="s">
        <v>260</v>
      </c>
      <c r="D230" s="7">
        <v>8</v>
      </c>
      <c r="E230" s="7">
        <v>100</v>
      </c>
      <c r="F230" s="9">
        <v>105.69955438849401</v>
      </c>
      <c r="G230" s="9">
        <v>110.61788965748708</v>
      </c>
      <c r="H230" s="9">
        <v>119.63874894201084</v>
      </c>
      <c r="I230" s="9">
        <v>127.7883017615556</v>
      </c>
      <c r="J230" s="9">
        <v>131.54625716749376</v>
      </c>
      <c r="K230" s="9">
        <v>137.40068050409562</v>
      </c>
      <c r="L230" s="9">
        <v>138.81135291086443</v>
      </c>
      <c r="M230" s="9">
        <v>148.60101036865188</v>
      </c>
      <c r="N230" s="9">
        <v>144.30727128248333</v>
      </c>
      <c r="O230" s="9">
        <v>132.72299899077353</v>
      </c>
      <c r="P230" s="9">
        <v>118.22607726417604</v>
      </c>
      <c r="Q230" s="9">
        <v>111.88638759537659</v>
      </c>
      <c r="R230" s="9">
        <v>111.64464694124845</v>
      </c>
      <c r="S230" s="9">
        <v>110.29552451087569</v>
      </c>
      <c r="T230" s="9">
        <v>105.31742029755591</v>
      </c>
      <c r="U230" s="9">
        <v>107.45900864899436</v>
      </c>
      <c r="V230" s="9">
        <v>109.38663357781951</v>
      </c>
      <c r="W230" s="9">
        <v>114.742630031632</v>
      </c>
      <c r="X230" s="9">
        <v>122.51287495175482</v>
      </c>
      <c r="Y230" s="9">
        <v>127.69939875648161</v>
      </c>
      <c r="Z230" s="9">
        <v>134.12902069822323</v>
      </c>
      <c r="AA230" s="9">
        <v>144.79153777117349</v>
      </c>
      <c r="AB230" s="9">
        <v>155.0294401897691</v>
      </c>
      <c r="AC230" s="9">
        <v>162.05281015795825</v>
      </c>
      <c r="AD230" s="9">
        <v>175.85307286238151</v>
      </c>
      <c r="AE230" s="9">
        <v>183.04735200245128</v>
      </c>
      <c r="AF230" s="9">
        <v>190.3908139349426</v>
      </c>
      <c r="AG230" s="9">
        <v>212.16133069490257</v>
      </c>
      <c r="AH230" s="21">
        <v>222.89189772934108</v>
      </c>
      <c r="AI230" s="21">
        <v>216.27868549388384</v>
      </c>
      <c r="AJ230" s="9">
        <v>236.49932259608781</v>
      </c>
      <c r="AK230" s="9">
        <v>226.76558379358491</v>
      </c>
      <c r="AL230" s="9">
        <v>229.41030346377801</v>
      </c>
      <c r="AM230" s="9">
        <v>233.82553585343538</v>
      </c>
      <c r="AN230" s="21"/>
      <c r="AO230" s="5"/>
      <c r="AP230" s="5"/>
      <c r="AQ230" s="21"/>
      <c r="BR230" s="7"/>
      <c r="BT230" s="5"/>
    </row>
    <row r="231" spans="1:72" x14ac:dyDescent="0.2">
      <c r="A231" s="8" t="str">
        <f t="shared" ref="A231:A246" si="7">CONCATENATE(B231,"_",C231,"_",D231)</f>
        <v>EIG_Ja_1</v>
      </c>
      <c r="B231" s="7" t="s">
        <v>3661</v>
      </c>
      <c r="C231" s="7" t="s">
        <v>260</v>
      </c>
      <c r="D231" s="7">
        <v>1</v>
      </c>
      <c r="E231" s="7">
        <v>100</v>
      </c>
      <c r="F231" s="9">
        <v>104.63323814792147</v>
      </c>
      <c r="G231" s="9">
        <v>107.20365983955244</v>
      </c>
      <c r="H231" s="9">
        <v>115.67670001436254</v>
      </c>
      <c r="I231" s="9">
        <v>126.5758439369053</v>
      </c>
      <c r="J231" s="9">
        <v>130.45152489477562</v>
      </c>
      <c r="K231" s="9">
        <v>126.85231940707389</v>
      </c>
      <c r="L231" s="9">
        <v>122.06062149465249</v>
      </c>
      <c r="M231" s="9">
        <v>118.00341329176575</v>
      </c>
      <c r="N231" s="9">
        <v>119.29348474398638</v>
      </c>
      <c r="O231" s="9">
        <v>122.27966698358976</v>
      </c>
      <c r="P231" s="9">
        <v>116.19492554244559</v>
      </c>
      <c r="Q231" s="9">
        <v>112.54914668920281</v>
      </c>
      <c r="R231" s="9">
        <v>106.2235002966666</v>
      </c>
      <c r="S231" s="9">
        <v>106.72708081448876</v>
      </c>
      <c r="T231" s="9">
        <v>115.40930308470756</v>
      </c>
      <c r="U231" s="9">
        <v>122.09989767011615</v>
      </c>
      <c r="V231" s="9">
        <v>122.99496961285942</v>
      </c>
      <c r="W231" s="9">
        <v>126.51607038323618</v>
      </c>
      <c r="X231" s="9">
        <v>132.24736638154911</v>
      </c>
      <c r="Y231" s="9">
        <v>152.08081540976849</v>
      </c>
      <c r="Z231" s="9">
        <v>167.21080622170035</v>
      </c>
      <c r="AA231" s="9">
        <v>182.34220871595309</v>
      </c>
      <c r="AB231" s="9">
        <v>197.60348055555664</v>
      </c>
      <c r="AC231" s="9">
        <v>203.63924191839152</v>
      </c>
      <c r="AD231" s="9">
        <v>225.38852404348887</v>
      </c>
      <c r="AE231" s="9">
        <v>243.36965414990027</v>
      </c>
      <c r="AF231" s="9">
        <v>258.39346716242329</v>
      </c>
      <c r="AG231" s="9">
        <v>277.04676374260811</v>
      </c>
      <c r="AH231" s="21">
        <v>275.6746626565062</v>
      </c>
      <c r="AI231" s="21">
        <v>269.62593460827617</v>
      </c>
      <c r="AJ231" s="9">
        <v>264.43228917828395</v>
      </c>
      <c r="AK231" s="9">
        <v>254.06968578056674</v>
      </c>
      <c r="AL231" s="9">
        <v>256.35244856896793</v>
      </c>
      <c r="AM231" s="9">
        <v>269.22835966243042</v>
      </c>
      <c r="AN231" s="21"/>
      <c r="AO231" s="5"/>
      <c r="AP231" s="5"/>
      <c r="AQ231" s="21"/>
      <c r="BR231" s="7"/>
      <c r="BT231" s="5"/>
    </row>
    <row r="232" spans="1:72" x14ac:dyDescent="0.2">
      <c r="A232" s="8" t="str">
        <f t="shared" si="7"/>
        <v>EIG_Ja_2</v>
      </c>
      <c r="B232" s="7" t="s">
        <v>3661</v>
      </c>
      <c r="C232" s="7" t="s">
        <v>260</v>
      </c>
      <c r="D232" s="7">
        <v>2</v>
      </c>
      <c r="E232" s="7">
        <v>100</v>
      </c>
      <c r="F232" s="9">
        <v>101.43022691361152</v>
      </c>
      <c r="G232" s="9">
        <v>96.038122764175071</v>
      </c>
      <c r="H232" s="9">
        <v>102.30728450675744</v>
      </c>
      <c r="I232" s="9">
        <v>111.01277808449386</v>
      </c>
      <c r="J232" s="9">
        <v>120.61802488982775</v>
      </c>
      <c r="K232" s="9">
        <v>126.01456094129139</v>
      </c>
      <c r="L232" s="9">
        <v>122.68024845152925</v>
      </c>
      <c r="M232" s="9">
        <v>119.33288600292977</v>
      </c>
      <c r="N232" s="9">
        <v>118.17108449125175</v>
      </c>
      <c r="O232" s="9">
        <v>125.25380016921291</v>
      </c>
      <c r="P232" s="9">
        <v>117.14904919250422</v>
      </c>
      <c r="Q232" s="9">
        <v>110.77822445165499</v>
      </c>
      <c r="R232" s="9">
        <v>102.00713685076772</v>
      </c>
      <c r="S232" s="9">
        <v>102.40533667157634</v>
      </c>
      <c r="T232" s="9">
        <v>106.23719339561237</v>
      </c>
      <c r="U232" s="9">
        <v>110.05361256983801</v>
      </c>
      <c r="V232" s="9">
        <v>106.21719930109367</v>
      </c>
      <c r="W232" s="9">
        <v>107.68333181493379</v>
      </c>
      <c r="X232" s="9">
        <v>111.67961835028804</v>
      </c>
      <c r="Y232" s="9">
        <v>123.76365464190819</v>
      </c>
      <c r="Z232" s="9">
        <v>134.00575279107042</v>
      </c>
      <c r="AA232" s="9">
        <v>136.07977524497775</v>
      </c>
      <c r="AB232" s="9">
        <v>139.43445097755489</v>
      </c>
      <c r="AC232" s="9">
        <v>138.21799451694781</v>
      </c>
      <c r="AD232" s="9">
        <v>145.71494420482679</v>
      </c>
      <c r="AE232" s="9">
        <v>153.91009479480221</v>
      </c>
      <c r="AF232" s="9">
        <v>161.3741119359583</v>
      </c>
      <c r="AG232" s="9">
        <v>171.78606276921383</v>
      </c>
      <c r="AH232" s="21">
        <v>177.84192589209351</v>
      </c>
      <c r="AI232" s="21">
        <v>180.52662740356936</v>
      </c>
      <c r="AJ232" s="9">
        <v>177.21040229799914</v>
      </c>
      <c r="AK232" s="9">
        <v>171.93404848714599</v>
      </c>
      <c r="AL232" s="9">
        <v>168.54275154051004</v>
      </c>
      <c r="AM232" s="9">
        <v>176.63104643461006</v>
      </c>
      <c r="AN232" s="21"/>
      <c r="AO232" s="5"/>
      <c r="AP232" s="5"/>
      <c r="AQ232" s="21"/>
      <c r="BR232" s="7"/>
      <c r="BT232" s="5"/>
    </row>
    <row r="233" spans="1:72" x14ac:dyDescent="0.2">
      <c r="A233" s="8" t="str">
        <f t="shared" si="7"/>
        <v>EIG_Ja_3</v>
      </c>
      <c r="B233" s="7" t="s">
        <v>3661</v>
      </c>
      <c r="C233" s="7" t="s">
        <v>260</v>
      </c>
      <c r="D233" s="7">
        <v>3</v>
      </c>
      <c r="E233" s="7">
        <v>100</v>
      </c>
      <c r="F233" s="9">
        <v>104.2472160700965</v>
      </c>
      <c r="G233" s="9">
        <v>100.95053876281183</v>
      </c>
      <c r="H233" s="9">
        <v>113.28373256715953</v>
      </c>
      <c r="I233" s="9">
        <v>126.46164915849398</v>
      </c>
      <c r="J233" s="9">
        <v>139.36704732642147</v>
      </c>
      <c r="K233" s="9">
        <v>139.07332338883944</v>
      </c>
      <c r="L233" s="9">
        <v>135.29674175741593</v>
      </c>
      <c r="M233" s="9">
        <v>133.2812250574419</v>
      </c>
      <c r="N233" s="9">
        <v>134.03992832334168</v>
      </c>
      <c r="O233" s="9">
        <v>136.1655623008073</v>
      </c>
      <c r="P233" s="9">
        <v>128.7322804278036</v>
      </c>
      <c r="Q233" s="9">
        <v>124.32489486032487</v>
      </c>
      <c r="R233" s="9">
        <v>120.59015286369646</v>
      </c>
      <c r="S233" s="9">
        <v>121.41690370968601</v>
      </c>
      <c r="T233" s="9">
        <v>124.27002009701631</v>
      </c>
      <c r="U233" s="9">
        <v>127.5544654080532</v>
      </c>
      <c r="V233" s="9">
        <v>125.8484137187547</v>
      </c>
      <c r="W233" s="9">
        <v>127.55535680237982</v>
      </c>
      <c r="X233" s="9">
        <v>130.26442736487124</v>
      </c>
      <c r="Y233" s="9">
        <v>140.33788535569599</v>
      </c>
      <c r="Z233" s="9">
        <v>147.91935184717377</v>
      </c>
      <c r="AA233" s="9">
        <v>152.49952401938839</v>
      </c>
      <c r="AB233" s="9">
        <v>155.10049760317233</v>
      </c>
      <c r="AC233" s="9">
        <v>160.00010442334286</v>
      </c>
      <c r="AD233" s="9">
        <v>170.0188878099934</v>
      </c>
      <c r="AE233" s="9">
        <v>175.45051911560049</v>
      </c>
      <c r="AF233" s="9">
        <v>184.13863599075546</v>
      </c>
      <c r="AG233" s="9">
        <v>201.15490096367168</v>
      </c>
      <c r="AH233" s="21">
        <v>206.9848234967809</v>
      </c>
      <c r="AI233" s="21">
        <v>207.14203731699703</v>
      </c>
      <c r="AJ233" s="9">
        <v>209.80696717872215</v>
      </c>
      <c r="AK233" s="9">
        <v>203.34086438307799</v>
      </c>
      <c r="AL233" s="9">
        <v>206.35473005686248</v>
      </c>
      <c r="AM233" s="9">
        <v>215.54376482717004</v>
      </c>
      <c r="AN233" s="21"/>
      <c r="AO233" s="5"/>
      <c r="AP233" s="5"/>
      <c r="AQ233" s="21"/>
      <c r="BR233" s="7"/>
      <c r="BT233" s="5"/>
    </row>
    <row r="234" spans="1:72" x14ac:dyDescent="0.2">
      <c r="A234" s="8" t="str">
        <f t="shared" si="7"/>
        <v>EIG_Ja_4</v>
      </c>
      <c r="B234" s="7" t="s">
        <v>3661</v>
      </c>
      <c r="C234" s="7" t="s">
        <v>260</v>
      </c>
      <c r="D234" s="7">
        <v>4</v>
      </c>
      <c r="E234" s="7">
        <v>100</v>
      </c>
      <c r="F234" s="9">
        <v>110.46042931289033</v>
      </c>
      <c r="G234" s="9">
        <v>107.34379193303296</v>
      </c>
      <c r="H234" s="9">
        <v>124.88130287716717</v>
      </c>
      <c r="I234" s="9">
        <v>141.87651972166145</v>
      </c>
      <c r="J234" s="9">
        <v>156.88251349353422</v>
      </c>
      <c r="K234" s="9">
        <v>156.9574990631973</v>
      </c>
      <c r="L234" s="9">
        <v>150.00025168931893</v>
      </c>
      <c r="M234" s="9">
        <v>147.08945767749256</v>
      </c>
      <c r="N234" s="9">
        <v>150.15136444820334</v>
      </c>
      <c r="O234" s="9">
        <v>154.05630258821407</v>
      </c>
      <c r="P234" s="9">
        <v>144.61900912292705</v>
      </c>
      <c r="Q234" s="9">
        <v>139.14704863963746</v>
      </c>
      <c r="R234" s="9">
        <v>137.11098332188817</v>
      </c>
      <c r="S234" s="9">
        <v>139.39112441333305</v>
      </c>
      <c r="T234" s="9">
        <v>144.09766252008356</v>
      </c>
      <c r="U234" s="9">
        <v>148.22639756573204</v>
      </c>
      <c r="V234" s="9">
        <v>146.41826296397628</v>
      </c>
      <c r="W234" s="9">
        <v>148.85464276225119</v>
      </c>
      <c r="X234" s="9">
        <v>152.1886663721539</v>
      </c>
      <c r="Y234" s="9">
        <v>164.16228434507167</v>
      </c>
      <c r="Z234" s="9">
        <v>174.41909886720032</v>
      </c>
      <c r="AA234" s="9">
        <v>182.48874976265984</v>
      </c>
      <c r="AB234" s="9">
        <v>185.46139399908935</v>
      </c>
      <c r="AC234" s="9">
        <v>186.66698901197861</v>
      </c>
      <c r="AD234" s="9">
        <v>199.71517823159795</v>
      </c>
      <c r="AE234" s="9">
        <v>206.37010813325594</v>
      </c>
      <c r="AF234" s="9">
        <v>216.31183357219564</v>
      </c>
      <c r="AG234" s="9">
        <v>227.90536527173145</v>
      </c>
      <c r="AH234" s="21">
        <v>234.07849552158129</v>
      </c>
      <c r="AI234" s="21">
        <v>235.98621100494807</v>
      </c>
      <c r="AJ234" s="9">
        <v>236.30117324828399</v>
      </c>
      <c r="AK234" s="9">
        <v>231.51691986345563</v>
      </c>
      <c r="AL234" s="9">
        <v>235.54667565101286</v>
      </c>
      <c r="AM234" s="9">
        <v>246.58812918436598</v>
      </c>
      <c r="AN234" s="21"/>
      <c r="AO234" s="5"/>
      <c r="AP234" s="5"/>
      <c r="AQ234" s="21"/>
      <c r="BR234" s="7"/>
      <c r="BT234" s="5"/>
    </row>
    <row r="235" spans="1:72" x14ac:dyDescent="0.2">
      <c r="A235" s="8" t="str">
        <f t="shared" si="7"/>
        <v>EIG_Ja_5</v>
      </c>
      <c r="B235" s="7" t="s">
        <v>3661</v>
      </c>
      <c r="C235" s="7" t="s">
        <v>260</v>
      </c>
      <c r="D235" s="7">
        <v>5</v>
      </c>
      <c r="E235" s="7">
        <v>100</v>
      </c>
      <c r="F235" s="9">
        <v>106.41429236893545</v>
      </c>
      <c r="G235" s="9">
        <v>104.11779401465033</v>
      </c>
      <c r="H235" s="9">
        <v>117.22965787017773</v>
      </c>
      <c r="I235" s="9">
        <v>131.95546431393302</v>
      </c>
      <c r="J235" s="9">
        <v>142.69736994570741</v>
      </c>
      <c r="K235" s="9">
        <v>138.71614179252322</v>
      </c>
      <c r="L235" s="9">
        <v>138.6112494065319</v>
      </c>
      <c r="M235" s="9">
        <v>135.53178715264826</v>
      </c>
      <c r="N235" s="9">
        <v>136.06722622537299</v>
      </c>
      <c r="O235" s="9">
        <v>136.56769603169073</v>
      </c>
      <c r="P235" s="9">
        <v>131.31538049280132</v>
      </c>
      <c r="Q235" s="9">
        <v>127.63406837935172</v>
      </c>
      <c r="R235" s="9">
        <v>123.89951874541553</v>
      </c>
      <c r="S235" s="9">
        <v>122.59322406750088</v>
      </c>
      <c r="T235" s="9">
        <v>127.51625924363745</v>
      </c>
      <c r="U235" s="9">
        <v>132.31445048693246</v>
      </c>
      <c r="V235" s="9">
        <v>131.63294653193611</v>
      </c>
      <c r="W235" s="9">
        <v>135.43431905906229</v>
      </c>
      <c r="X235" s="9">
        <v>138.4208310137839</v>
      </c>
      <c r="Y235" s="9">
        <v>150.24281461012666</v>
      </c>
      <c r="Z235" s="9">
        <v>160.75654840008008</v>
      </c>
      <c r="AA235" s="9">
        <v>169.69833076976519</v>
      </c>
      <c r="AB235" s="9">
        <v>177.18271509130886</v>
      </c>
      <c r="AC235" s="9">
        <v>181.36847742218103</v>
      </c>
      <c r="AD235" s="9">
        <v>197.77278010119218</v>
      </c>
      <c r="AE235" s="9">
        <v>205.36484359539932</v>
      </c>
      <c r="AF235" s="9">
        <v>217.04215930742231</v>
      </c>
      <c r="AG235" s="9">
        <v>234.6098367333918</v>
      </c>
      <c r="AH235" s="21">
        <v>241.16478014734301</v>
      </c>
      <c r="AI235" s="21">
        <v>241.51033429040808</v>
      </c>
      <c r="AJ235" s="9">
        <v>243.54056205667706</v>
      </c>
      <c r="AK235" s="9">
        <v>239.40277025613733</v>
      </c>
      <c r="AL235" s="9">
        <v>244.9197643722012</v>
      </c>
      <c r="AM235" s="9">
        <v>258.61327302510597</v>
      </c>
      <c r="AN235" s="21"/>
      <c r="AO235" s="5"/>
      <c r="AP235" s="5"/>
      <c r="AQ235" s="21"/>
      <c r="BR235" s="7"/>
      <c r="BT235" s="5"/>
    </row>
    <row r="236" spans="1:72" x14ac:dyDescent="0.2">
      <c r="A236" s="8" t="str">
        <f t="shared" si="7"/>
        <v>EIG_Ja_6</v>
      </c>
      <c r="B236" s="7" t="s">
        <v>3661</v>
      </c>
      <c r="C236" s="7" t="s">
        <v>260</v>
      </c>
      <c r="D236" s="7">
        <v>6</v>
      </c>
      <c r="E236" s="7">
        <v>100</v>
      </c>
      <c r="F236" s="9">
        <v>113.25973756572876</v>
      </c>
      <c r="G236" s="9">
        <v>108.81500593110624</v>
      </c>
      <c r="H236" s="9">
        <v>116.48835753620634</v>
      </c>
      <c r="I236" s="9">
        <v>132.39124438110909</v>
      </c>
      <c r="J236" s="9">
        <v>147.51692214105111</v>
      </c>
      <c r="K236" s="9">
        <v>143.44455857562696</v>
      </c>
      <c r="L236" s="9">
        <v>139.15317522048986</v>
      </c>
      <c r="M236" s="9">
        <v>135.25126074051431</v>
      </c>
      <c r="N236" s="9">
        <v>141.1657392144993</v>
      </c>
      <c r="O236" s="9">
        <v>144.56719173885395</v>
      </c>
      <c r="P236" s="9">
        <v>137.49200408057959</v>
      </c>
      <c r="Q236" s="9">
        <v>132.19639096205725</v>
      </c>
      <c r="R236" s="9">
        <v>124.71733032353632</v>
      </c>
      <c r="S236" s="9">
        <v>122.38779158686452</v>
      </c>
      <c r="T236" s="9">
        <v>129.342961014807</v>
      </c>
      <c r="U236" s="9">
        <v>132.44523120260106</v>
      </c>
      <c r="V236" s="9">
        <v>129.55596653727542</v>
      </c>
      <c r="W236" s="9">
        <v>131.41624330683226</v>
      </c>
      <c r="X236" s="9">
        <v>132.57128263723706</v>
      </c>
      <c r="Y236" s="9">
        <v>142.86558740096035</v>
      </c>
      <c r="Z236" s="9">
        <v>152.38253917281037</v>
      </c>
      <c r="AA236" s="9">
        <v>157.26833540524962</v>
      </c>
      <c r="AB236" s="9">
        <v>159.73207723889473</v>
      </c>
      <c r="AC236" s="9">
        <v>161.57048422724486</v>
      </c>
      <c r="AD236" s="9">
        <v>170.76244504086799</v>
      </c>
      <c r="AE236" s="9">
        <v>176.60918178577163</v>
      </c>
      <c r="AF236" s="9">
        <v>186.85482889107752</v>
      </c>
      <c r="AG236" s="9">
        <v>202.6163106644245</v>
      </c>
      <c r="AH236" s="21">
        <v>214.17963682356546</v>
      </c>
      <c r="AI236" s="21">
        <v>218.43711069494853</v>
      </c>
      <c r="AJ236" s="9">
        <v>221.07470855839088</v>
      </c>
      <c r="AK236" s="9">
        <v>218.04458869039624</v>
      </c>
      <c r="AL236" s="9">
        <v>216.92521208520947</v>
      </c>
      <c r="AM236" s="9">
        <v>228.65038557695172</v>
      </c>
      <c r="AN236" s="21"/>
      <c r="AO236" s="5"/>
      <c r="AP236" s="5"/>
      <c r="AQ236" s="21"/>
      <c r="BR236" s="7"/>
      <c r="BT236" s="5"/>
    </row>
    <row r="237" spans="1:72" x14ac:dyDescent="0.2">
      <c r="A237" s="8" t="str">
        <f t="shared" si="7"/>
        <v>EIG_Ja_7</v>
      </c>
      <c r="B237" s="7" t="s">
        <v>3661</v>
      </c>
      <c r="C237" s="7" t="s">
        <v>260</v>
      </c>
      <c r="D237" s="7">
        <v>7</v>
      </c>
      <c r="E237" s="7">
        <v>100</v>
      </c>
      <c r="F237" s="9">
        <v>102.68273407050128</v>
      </c>
      <c r="G237" s="9">
        <v>97.757922465795772</v>
      </c>
      <c r="H237" s="9">
        <v>107.14078154997333</v>
      </c>
      <c r="I237" s="9">
        <v>119.6207503950627</v>
      </c>
      <c r="J237" s="9">
        <v>129.54007081547471</v>
      </c>
      <c r="K237" s="9">
        <v>125.84059843865269</v>
      </c>
      <c r="L237" s="9">
        <v>127.18246233372372</v>
      </c>
      <c r="M237" s="9">
        <v>124.04402300457014</v>
      </c>
      <c r="N237" s="9">
        <v>127.04280282026814</v>
      </c>
      <c r="O237" s="9">
        <v>127.12669573034796</v>
      </c>
      <c r="P237" s="9">
        <v>120.03697100987843</v>
      </c>
      <c r="Q237" s="9">
        <v>114.3972247328785</v>
      </c>
      <c r="R237" s="9">
        <v>113.56338844017077</v>
      </c>
      <c r="S237" s="9">
        <v>113.40952074148596</v>
      </c>
      <c r="T237" s="9">
        <v>113.94223738619648</v>
      </c>
      <c r="U237" s="9">
        <v>115.95062357159081</v>
      </c>
      <c r="V237" s="9">
        <v>116.90330103451829</v>
      </c>
      <c r="W237" s="9">
        <v>120.12129818034833</v>
      </c>
      <c r="X237" s="9">
        <v>125.53064534945185</v>
      </c>
      <c r="Y237" s="9">
        <v>136.09918483140959</v>
      </c>
      <c r="Z237" s="9">
        <v>149.52669578532183</v>
      </c>
      <c r="AA237" s="9">
        <v>157.50641571633699</v>
      </c>
      <c r="AB237" s="9">
        <v>162.06416013506276</v>
      </c>
      <c r="AC237" s="9">
        <v>163.18676578093744</v>
      </c>
      <c r="AD237" s="9">
        <v>180.37144048966638</v>
      </c>
      <c r="AE237" s="9">
        <v>188.80884409963539</v>
      </c>
      <c r="AF237" s="9">
        <v>196.99240914456252</v>
      </c>
      <c r="AG237" s="9">
        <v>214.96102305739595</v>
      </c>
      <c r="AH237" s="21">
        <v>221.81012938231052</v>
      </c>
      <c r="AI237" s="21">
        <v>219.53949323539916</v>
      </c>
      <c r="AJ237" s="9">
        <v>220.96381971654088</v>
      </c>
      <c r="AK237" s="9">
        <v>206.88245050703262</v>
      </c>
      <c r="AL237" s="9">
        <v>202.09922575412511</v>
      </c>
      <c r="AM237" s="9">
        <v>210.77506175219463</v>
      </c>
      <c r="AN237" s="21"/>
      <c r="AO237" s="5"/>
      <c r="AP237" s="5"/>
      <c r="AQ237" s="21"/>
      <c r="BR237" s="7"/>
      <c r="BT237" s="5"/>
    </row>
    <row r="238" spans="1:72" x14ac:dyDescent="0.2">
      <c r="A238" s="8" t="str">
        <f t="shared" si="7"/>
        <v>EIG_Ja_8</v>
      </c>
      <c r="B238" s="7" t="s">
        <v>3661</v>
      </c>
      <c r="C238" s="7" t="s">
        <v>260</v>
      </c>
      <c r="D238" s="7">
        <v>8</v>
      </c>
      <c r="E238" s="7">
        <v>100</v>
      </c>
      <c r="F238" s="9">
        <v>109.49100356783778</v>
      </c>
      <c r="G238" s="9">
        <v>108.70943741544082</v>
      </c>
      <c r="H238" s="9">
        <v>107.81483359517927</v>
      </c>
      <c r="I238" s="9">
        <v>116.59040097533429</v>
      </c>
      <c r="J238" s="9">
        <v>125.68717285976942</v>
      </c>
      <c r="K238" s="9">
        <v>127.38645470118645</v>
      </c>
      <c r="L238" s="9">
        <v>131.39811035457348</v>
      </c>
      <c r="M238" s="9">
        <v>139.8160006869708</v>
      </c>
      <c r="N238" s="9">
        <v>146.11292632353732</v>
      </c>
      <c r="O238" s="9">
        <v>146.78980554997239</v>
      </c>
      <c r="P238" s="9">
        <v>133.38597517569835</v>
      </c>
      <c r="Q238" s="9">
        <v>128.94524235727002</v>
      </c>
      <c r="R238" s="9">
        <v>133.73348021277388</v>
      </c>
      <c r="S238" s="9">
        <v>134.00317052993162</v>
      </c>
      <c r="T238" s="9">
        <v>129.32538768607776</v>
      </c>
      <c r="U238" s="9">
        <v>130.88659002328603</v>
      </c>
      <c r="V238" s="9">
        <v>131.5660969388494</v>
      </c>
      <c r="W238" s="9">
        <v>136.02462559735758</v>
      </c>
      <c r="X238" s="9">
        <v>141.67673518441001</v>
      </c>
      <c r="Y238" s="9">
        <v>152.82250888291566</v>
      </c>
      <c r="Z238" s="9">
        <v>164.57764863285752</v>
      </c>
      <c r="AA238" s="9">
        <v>173.16543507592829</v>
      </c>
      <c r="AB238" s="9">
        <v>179.41143104404361</v>
      </c>
      <c r="AC238" s="9">
        <v>183.20065147869352</v>
      </c>
      <c r="AD238" s="9">
        <v>200.91821115569002</v>
      </c>
      <c r="AE238" s="9">
        <v>209.93446332267052</v>
      </c>
      <c r="AF238" s="9">
        <v>217.72032728478567</v>
      </c>
      <c r="AG238" s="9">
        <v>241.66220018760055</v>
      </c>
      <c r="AH238" s="21">
        <v>243.59553504380838</v>
      </c>
      <c r="AI238" s="21">
        <v>244.29281344966068</v>
      </c>
      <c r="AJ238" s="9">
        <v>243.49727008359702</v>
      </c>
      <c r="AK238" s="9">
        <v>232.91870401951121</v>
      </c>
      <c r="AL238" s="9">
        <v>231.08821347602367</v>
      </c>
      <c r="AM238" s="9">
        <v>236.89521500753821</v>
      </c>
      <c r="AN238" s="21"/>
      <c r="AO238" s="5"/>
      <c r="AP238" s="5"/>
      <c r="AQ238" s="21"/>
      <c r="BR238" s="7"/>
      <c r="BT238" s="5"/>
    </row>
    <row r="239" spans="1:72" x14ac:dyDescent="0.2">
      <c r="A239" s="8" t="str">
        <f t="shared" si="7"/>
        <v>EFHg_Ja_CH</v>
      </c>
      <c r="B239" s="7" t="s">
        <v>253</v>
      </c>
      <c r="C239" s="7" t="s">
        <v>260</v>
      </c>
      <c r="D239" s="26" t="s">
        <v>236</v>
      </c>
      <c r="E239" s="7">
        <v>100</v>
      </c>
      <c r="F239" s="9">
        <v>111.80512675221121</v>
      </c>
      <c r="G239" s="9">
        <v>101.13777702333213</v>
      </c>
      <c r="H239" s="9">
        <v>111.72478035534499</v>
      </c>
      <c r="I239" s="9">
        <v>129.33799512001025</v>
      </c>
      <c r="J239" s="9">
        <v>153.53392283104571</v>
      </c>
      <c r="K239" s="9">
        <v>155.56931609662604</v>
      </c>
      <c r="L239" s="9">
        <v>134.33613315266592</v>
      </c>
      <c r="M239" s="9">
        <v>135.7084227771542</v>
      </c>
      <c r="N239" s="9">
        <v>146.57335272110598</v>
      </c>
      <c r="O239" s="9">
        <v>163.41722209014571</v>
      </c>
      <c r="P239" s="9">
        <v>146.80475791229361</v>
      </c>
      <c r="Q239" s="9">
        <v>137.99877226274288</v>
      </c>
      <c r="R239" s="9">
        <v>130.69646626884321</v>
      </c>
      <c r="S239" s="9">
        <v>133.77347257266015</v>
      </c>
      <c r="T239" s="9">
        <v>143.6858937387041</v>
      </c>
      <c r="U239" s="9">
        <v>153.47156158154883</v>
      </c>
      <c r="V239" s="9">
        <v>148.26936766694891</v>
      </c>
      <c r="W239" s="9">
        <v>146.15541805801823</v>
      </c>
      <c r="X239" s="9">
        <v>151.34603275630172</v>
      </c>
      <c r="Y239" s="9">
        <v>175.26446344066127</v>
      </c>
      <c r="Z239" s="9">
        <v>193.57389036002363</v>
      </c>
      <c r="AA239" s="9">
        <v>201.37164765557065</v>
      </c>
      <c r="AB239" s="9">
        <v>205.70911801323123</v>
      </c>
      <c r="AC239" s="9">
        <v>203.18501518427246</v>
      </c>
      <c r="AD239" s="9">
        <v>218.44487891423202</v>
      </c>
      <c r="AE239" s="9">
        <v>230.73702596239269</v>
      </c>
      <c r="AF239" s="9">
        <v>245.143573838376</v>
      </c>
      <c r="AG239" s="9">
        <v>262.72360611550681</v>
      </c>
      <c r="AH239" s="21">
        <v>256.43831147155777</v>
      </c>
      <c r="AI239" s="21">
        <v>256.2669759580458</v>
      </c>
      <c r="AJ239" s="9">
        <v>254.53107573793559</v>
      </c>
      <c r="AK239" s="9">
        <v>247.42002588721087</v>
      </c>
      <c r="AL239" s="9">
        <v>239.45146441738808</v>
      </c>
      <c r="AM239" s="9">
        <v>248.87824037319223</v>
      </c>
      <c r="AN239" s="21"/>
      <c r="AO239" s="5"/>
      <c r="AP239" s="5"/>
      <c r="AQ239" s="21"/>
      <c r="BR239" s="7"/>
      <c r="BT239" s="5"/>
    </row>
    <row r="240" spans="1:72" x14ac:dyDescent="0.2">
      <c r="A240" s="8" t="str">
        <f t="shared" si="7"/>
        <v>EFHt_Ja_CH</v>
      </c>
      <c r="B240" s="7" t="s">
        <v>3660</v>
      </c>
      <c r="C240" s="7" t="s">
        <v>260</v>
      </c>
      <c r="D240" s="26" t="s">
        <v>236</v>
      </c>
      <c r="E240" s="7">
        <v>100</v>
      </c>
      <c r="F240" s="9">
        <v>108.57440272972272</v>
      </c>
      <c r="G240" s="9">
        <v>105.35099903597387</v>
      </c>
      <c r="H240" s="9">
        <v>112.61653199372131</v>
      </c>
      <c r="I240" s="9">
        <v>126.88678960495695</v>
      </c>
      <c r="J240" s="9">
        <v>143.25410430031681</v>
      </c>
      <c r="K240" s="9">
        <v>144.7041344644993</v>
      </c>
      <c r="L240" s="9">
        <v>135.21307543645062</v>
      </c>
      <c r="M240" s="9">
        <v>132.48020311224499</v>
      </c>
      <c r="N240" s="9">
        <v>135.83832165506882</v>
      </c>
      <c r="O240" s="9">
        <v>143.16272254591334</v>
      </c>
      <c r="P240" s="9">
        <v>133.50359057115381</v>
      </c>
      <c r="Q240" s="9">
        <v>127.77021976724245</v>
      </c>
      <c r="R240" s="9">
        <v>123.9485824281425</v>
      </c>
      <c r="S240" s="9">
        <v>126.61289328958148</v>
      </c>
      <c r="T240" s="9">
        <v>131.15698751778697</v>
      </c>
      <c r="U240" s="9">
        <v>136.33914534735035</v>
      </c>
      <c r="V240" s="9">
        <v>133.84377143912175</v>
      </c>
      <c r="W240" s="9">
        <v>135.5978007836768</v>
      </c>
      <c r="X240" s="9">
        <v>138.87684560160349</v>
      </c>
      <c r="Y240" s="9">
        <v>152.81575338907888</v>
      </c>
      <c r="Z240" s="9">
        <v>164.63169120332407</v>
      </c>
      <c r="AA240" s="9">
        <v>172.57490465868514</v>
      </c>
      <c r="AB240" s="9">
        <v>177.9563486244123</v>
      </c>
      <c r="AC240" s="9">
        <v>179.81772508731802</v>
      </c>
      <c r="AD240" s="9">
        <v>195.11383606781061</v>
      </c>
      <c r="AE240" s="9">
        <v>205.40732848006829</v>
      </c>
      <c r="AF240" s="9">
        <v>214.55631089593911</v>
      </c>
      <c r="AG240" s="9">
        <v>230.51415177499769</v>
      </c>
      <c r="AH240" s="21">
        <v>231.87232944279313</v>
      </c>
      <c r="AI240" s="21">
        <v>233.38137026880096</v>
      </c>
      <c r="AJ240" s="9">
        <v>232.77197069441922</v>
      </c>
      <c r="AK240" s="9">
        <v>226.07579588817757</v>
      </c>
      <c r="AL240" s="9">
        <v>228.66851875638497</v>
      </c>
      <c r="AM240" s="9">
        <v>237.02315387428018</v>
      </c>
      <c r="AN240" s="21"/>
      <c r="AO240" s="5"/>
      <c r="AP240" s="5"/>
      <c r="AQ240" s="21"/>
      <c r="BR240" s="7"/>
      <c r="BT240" s="5"/>
    </row>
    <row r="241" spans="1:72" x14ac:dyDescent="0.2">
      <c r="A241" s="8" t="str">
        <f t="shared" si="7"/>
        <v>EFHm_Ja_CH</v>
      </c>
      <c r="B241" s="7" t="s">
        <v>252</v>
      </c>
      <c r="C241" s="7" t="s">
        <v>260</v>
      </c>
      <c r="D241" s="26" t="s">
        <v>236</v>
      </c>
      <c r="E241" s="7">
        <v>100</v>
      </c>
      <c r="F241" s="9">
        <v>102.83921736029743</v>
      </c>
      <c r="G241" s="9">
        <v>107.67167878283013</v>
      </c>
      <c r="H241" s="9">
        <v>112.05459548792449</v>
      </c>
      <c r="I241" s="9">
        <v>124.60743489078578</v>
      </c>
      <c r="J241" s="9">
        <v>131.29355504231688</v>
      </c>
      <c r="K241" s="9">
        <v>135.52650973591591</v>
      </c>
      <c r="L241" s="9">
        <v>133.23036635904487</v>
      </c>
      <c r="M241" s="9">
        <v>130.94968313730772</v>
      </c>
      <c r="N241" s="9">
        <v>127.72606954052344</v>
      </c>
      <c r="O241" s="9">
        <v>127.85014542131591</v>
      </c>
      <c r="P241" s="9">
        <v>123.52104114292142</v>
      </c>
      <c r="Q241" s="9">
        <v>120.66412720623352</v>
      </c>
      <c r="R241" s="9">
        <v>118.84849593917298</v>
      </c>
      <c r="S241" s="9">
        <v>121.27206282535197</v>
      </c>
      <c r="T241" s="9">
        <v>126.3461420359092</v>
      </c>
      <c r="U241" s="9">
        <v>128.85672235876072</v>
      </c>
      <c r="V241" s="9">
        <v>128.27092288130336</v>
      </c>
      <c r="W241" s="9">
        <v>131.23322140093035</v>
      </c>
      <c r="X241" s="9">
        <v>131.05873866403547</v>
      </c>
      <c r="Y241" s="9">
        <v>136.81413465711884</v>
      </c>
      <c r="Z241" s="9">
        <v>143.37266329537337</v>
      </c>
      <c r="AA241" s="9">
        <v>152.27070758818959</v>
      </c>
      <c r="AB241" s="9">
        <v>158.45459481434611</v>
      </c>
      <c r="AC241" s="9">
        <v>164.62661280590501</v>
      </c>
      <c r="AD241" s="9">
        <v>179.3367169129867</v>
      </c>
      <c r="AE241" s="9">
        <v>187.48304756746757</v>
      </c>
      <c r="AF241" s="9">
        <v>193.92504642797067</v>
      </c>
      <c r="AG241" s="9">
        <v>208.37076466478101</v>
      </c>
      <c r="AH241" s="21">
        <v>213.39442710200242</v>
      </c>
      <c r="AI241" s="21">
        <v>217.93993092904677</v>
      </c>
      <c r="AJ241" s="9">
        <v>216.33965012088123</v>
      </c>
      <c r="AK241" s="9">
        <v>208.37460481498954</v>
      </c>
      <c r="AL241" s="9">
        <v>220.45084612736724</v>
      </c>
      <c r="AM241" s="9">
        <v>226.43456178417728</v>
      </c>
      <c r="AN241" s="21"/>
      <c r="AO241" s="5"/>
      <c r="AP241" s="5"/>
      <c r="AQ241" s="21"/>
      <c r="BR241" s="7"/>
      <c r="BT241" s="5"/>
    </row>
    <row r="242" spans="1:72" x14ac:dyDescent="0.2">
      <c r="A242" s="8" t="str">
        <f t="shared" si="7"/>
        <v>EFHu_Ja_CH</v>
      </c>
      <c r="B242" s="7" t="s">
        <v>251</v>
      </c>
      <c r="C242" s="7" t="s">
        <v>260</v>
      </c>
      <c r="D242" s="26" t="s">
        <v>236</v>
      </c>
      <c r="E242" s="7">
        <v>100</v>
      </c>
      <c r="F242" s="9">
        <v>110.27128755687453</v>
      </c>
      <c r="G242" s="9">
        <v>111.06052242093538</v>
      </c>
      <c r="H242" s="9">
        <v>115.44232955429796</v>
      </c>
      <c r="I242" s="9">
        <v>124.99209857931739</v>
      </c>
      <c r="J242" s="9">
        <v>138.99622329742928</v>
      </c>
      <c r="K242" s="9">
        <v>134.88392104760075</v>
      </c>
      <c r="L242" s="9">
        <v>140.18824806268933</v>
      </c>
      <c r="M242" s="9">
        <v>127.72522665165189</v>
      </c>
      <c r="N242" s="9">
        <v>124.66841613655745</v>
      </c>
      <c r="O242" s="9">
        <v>122.09792866778228</v>
      </c>
      <c r="P242" s="9">
        <v>119.55780932348883</v>
      </c>
      <c r="Q242" s="9">
        <v>116.16987862867806</v>
      </c>
      <c r="R242" s="9">
        <v>116.92863783375714</v>
      </c>
      <c r="S242" s="9">
        <v>119.05430862924898</v>
      </c>
      <c r="T242" s="9">
        <v>110.96848016071623</v>
      </c>
      <c r="U242" s="9">
        <v>110.12096479548768</v>
      </c>
      <c r="V242" s="9">
        <v>110.65079907638243</v>
      </c>
      <c r="W242" s="9">
        <v>119.06285237845809</v>
      </c>
      <c r="X242" s="9">
        <v>123.43822700461931</v>
      </c>
      <c r="Y242" s="9">
        <v>127.97958348274641</v>
      </c>
      <c r="Z242" s="9">
        <v>133.57712439811175</v>
      </c>
      <c r="AA242" s="9">
        <v>140.37410030339387</v>
      </c>
      <c r="AB242" s="9">
        <v>146.82102573021339</v>
      </c>
      <c r="AC242" s="9">
        <v>151.71496202162103</v>
      </c>
      <c r="AD242" s="9">
        <v>167.99082347691393</v>
      </c>
      <c r="AE242" s="9">
        <v>177.18269773854203</v>
      </c>
      <c r="AF242" s="9">
        <v>178.91676930393425</v>
      </c>
      <c r="AG242" s="9">
        <v>193.69289710774166</v>
      </c>
      <c r="AH242" s="21">
        <v>206.261658302564</v>
      </c>
      <c r="AI242" s="21">
        <v>206.80423287074677</v>
      </c>
      <c r="AJ242" s="9">
        <v>210.19559770636312</v>
      </c>
      <c r="AK242" s="9">
        <v>206.35960144777528</v>
      </c>
      <c r="AL242" s="9">
        <v>217.62449504237682</v>
      </c>
      <c r="AM242" s="9">
        <v>227.26417850591611</v>
      </c>
      <c r="AN242" s="21"/>
      <c r="AO242" s="5"/>
      <c r="AP242" s="5"/>
      <c r="AQ242" s="21"/>
      <c r="BR242" s="7"/>
      <c r="BT242" s="5"/>
    </row>
    <row r="243" spans="1:72" x14ac:dyDescent="0.2">
      <c r="A243" s="8" t="str">
        <f t="shared" si="7"/>
        <v>EWGg_Ja_CH</v>
      </c>
      <c r="B243" s="7" t="s">
        <v>250</v>
      </c>
      <c r="C243" s="7" t="s">
        <v>260</v>
      </c>
      <c r="D243" s="26" t="s">
        <v>236</v>
      </c>
      <c r="E243" s="7">
        <v>100</v>
      </c>
      <c r="F243" s="9">
        <v>98.812504325169243</v>
      </c>
      <c r="G243" s="9">
        <v>97.024977781592398</v>
      </c>
      <c r="H243" s="9">
        <v>113.04667371777239</v>
      </c>
      <c r="I243" s="9">
        <v>128.47468289959235</v>
      </c>
      <c r="J243" s="9">
        <v>125.30067509971217</v>
      </c>
      <c r="K243" s="9">
        <v>111.42182536317027</v>
      </c>
      <c r="L243" s="9">
        <v>125.28226488966772</v>
      </c>
      <c r="M243" s="9">
        <v>126.42804096540414</v>
      </c>
      <c r="N243" s="9">
        <v>126.13723806097251</v>
      </c>
      <c r="O243" s="9">
        <v>117.21650912302297</v>
      </c>
      <c r="P243" s="9">
        <v>112.20452986319518</v>
      </c>
      <c r="Q243" s="9">
        <v>109.86581203985352</v>
      </c>
      <c r="R243" s="9">
        <v>110.02605067147823</v>
      </c>
      <c r="S243" s="9">
        <v>106.69987628364591</v>
      </c>
      <c r="T243" s="9">
        <v>111.23577389705271</v>
      </c>
      <c r="U243" s="9">
        <v>114.15818110123426</v>
      </c>
      <c r="V243" s="9">
        <v>116.94294949028834</v>
      </c>
      <c r="W243" s="9">
        <v>122.01618437809402</v>
      </c>
      <c r="X243" s="9">
        <v>126.83078402657122</v>
      </c>
      <c r="Y243" s="9">
        <v>143.23655174895345</v>
      </c>
      <c r="Z243" s="9">
        <v>157.24115678755436</v>
      </c>
      <c r="AA243" s="9">
        <v>166.84806153868112</v>
      </c>
      <c r="AB243" s="9">
        <v>175.34573507540105</v>
      </c>
      <c r="AC243" s="9">
        <v>181.16708979523042</v>
      </c>
      <c r="AD243" s="9">
        <v>195.29028935541686</v>
      </c>
      <c r="AE243" s="9">
        <v>203.53584665754977</v>
      </c>
      <c r="AF243" s="9">
        <v>217.39724715034745</v>
      </c>
      <c r="AG243" s="9">
        <v>237.34694977836983</v>
      </c>
      <c r="AH243" s="21">
        <v>249.04873602780194</v>
      </c>
      <c r="AI243" s="21">
        <v>239.32527431436498</v>
      </c>
      <c r="AJ243" s="9">
        <v>238.20194119416163</v>
      </c>
      <c r="AK243" s="9">
        <v>225.95706420580237</v>
      </c>
      <c r="AL243" s="9">
        <v>209.85680183554524</v>
      </c>
      <c r="AM243" s="9">
        <v>231.80474768298973</v>
      </c>
      <c r="AN243" s="21"/>
      <c r="AO243" s="5"/>
      <c r="AP243" s="5"/>
      <c r="AQ243" s="21"/>
      <c r="BR243" s="7"/>
      <c r="BT243" s="5"/>
    </row>
    <row r="244" spans="1:72" x14ac:dyDescent="0.2">
      <c r="A244" s="8" t="str">
        <f t="shared" si="7"/>
        <v>EWGt_Ja_CH</v>
      </c>
      <c r="B244" s="7" t="s">
        <v>3659</v>
      </c>
      <c r="C244" s="7" t="s">
        <v>260</v>
      </c>
      <c r="D244" s="26" t="s">
        <v>236</v>
      </c>
      <c r="E244" s="7">
        <v>100</v>
      </c>
      <c r="F244" s="9">
        <v>102.0701563767438</v>
      </c>
      <c r="G244" s="9">
        <v>101.41310765895997</v>
      </c>
      <c r="H244" s="9">
        <v>114.78357802781296</v>
      </c>
      <c r="I244" s="9">
        <v>125.47976468246658</v>
      </c>
      <c r="J244" s="9">
        <v>126.71244046078323</v>
      </c>
      <c r="K244" s="9">
        <v>119.68313895207538</v>
      </c>
      <c r="L244" s="9">
        <v>128.32561023458095</v>
      </c>
      <c r="M244" s="9">
        <v>127.12209415304443</v>
      </c>
      <c r="N244" s="9">
        <v>127.57490296348348</v>
      </c>
      <c r="O244" s="9">
        <v>121.82710788366839</v>
      </c>
      <c r="P244" s="9">
        <v>117.67994522412172</v>
      </c>
      <c r="Q244" s="9">
        <v>114.83659003963712</v>
      </c>
      <c r="R244" s="9">
        <v>112.22297711850682</v>
      </c>
      <c r="S244" s="9">
        <v>108.48214254442009</v>
      </c>
      <c r="T244" s="9">
        <v>111.11032608042861</v>
      </c>
      <c r="U244" s="9">
        <v>113.24745356967922</v>
      </c>
      <c r="V244" s="9">
        <v>115.53152101714808</v>
      </c>
      <c r="W244" s="9">
        <v>120.27903889186872</v>
      </c>
      <c r="X244" s="9">
        <v>125.39194684905424</v>
      </c>
      <c r="Y244" s="9">
        <v>136.31737412970745</v>
      </c>
      <c r="Z244" s="9">
        <v>147.03047368555619</v>
      </c>
      <c r="AA244" s="9">
        <v>156.39943044334029</v>
      </c>
      <c r="AB244" s="9">
        <v>164.89378449676241</v>
      </c>
      <c r="AC244" s="9">
        <v>170.93191391988168</v>
      </c>
      <c r="AD244" s="9">
        <v>186.5714076757917</v>
      </c>
      <c r="AE244" s="9">
        <v>194.51151426679607</v>
      </c>
      <c r="AF244" s="9">
        <v>206.81299350310391</v>
      </c>
      <c r="AG244" s="9">
        <v>227.20508995692782</v>
      </c>
      <c r="AH244" s="21">
        <v>237.09273196772713</v>
      </c>
      <c r="AI244" s="21">
        <v>232.8502072249326</v>
      </c>
      <c r="AJ244" s="9">
        <v>234.07720075629445</v>
      </c>
      <c r="AK244" s="9">
        <v>224.17266588883771</v>
      </c>
      <c r="AL244" s="9">
        <v>223.39337916267104</v>
      </c>
      <c r="AM244" s="9">
        <v>237.23802607706568</v>
      </c>
      <c r="AN244" s="21"/>
      <c r="AO244" s="5"/>
      <c r="AP244" s="5"/>
      <c r="AQ244" s="21"/>
      <c r="BR244" s="7"/>
      <c r="BT244" s="5"/>
    </row>
    <row r="245" spans="1:72" x14ac:dyDescent="0.2">
      <c r="A245" s="8" t="str">
        <f t="shared" si="7"/>
        <v>EWGm_Ja_CH</v>
      </c>
      <c r="B245" s="7" t="s">
        <v>249</v>
      </c>
      <c r="C245" s="7" t="s">
        <v>260</v>
      </c>
      <c r="D245" s="26" t="s">
        <v>236</v>
      </c>
      <c r="E245" s="7">
        <v>100</v>
      </c>
      <c r="F245" s="9">
        <v>106.12963497481761</v>
      </c>
      <c r="G245" s="9">
        <v>107.95573433493668</v>
      </c>
      <c r="H245" s="9">
        <v>119.65394802383149</v>
      </c>
      <c r="I245" s="9">
        <v>125.50405290090245</v>
      </c>
      <c r="J245" s="9">
        <v>129.67727885495461</v>
      </c>
      <c r="K245" s="9">
        <v>130.07282418443674</v>
      </c>
      <c r="L245" s="9">
        <v>133.95430982881174</v>
      </c>
      <c r="M245" s="9">
        <v>130.04259850578111</v>
      </c>
      <c r="N245" s="9">
        <v>130.64517448340479</v>
      </c>
      <c r="O245" s="9">
        <v>128.09866136120084</v>
      </c>
      <c r="P245" s="9">
        <v>125.1518925675451</v>
      </c>
      <c r="Q245" s="9">
        <v>123.00402877418325</v>
      </c>
      <c r="R245" s="9">
        <v>117.65986537718176</v>
      </c>
      <c r="S245" s="9">
        <v>113.26533655383648</v>
      </c>
      <c r="T245" s="9">
        <v>114.42988919531194</v>
      </c>
      <c r="U245" s="9">
        <v>116.44334930277718</v>
      </c>
      <c r="V245" s="9">
        <v>118.70670046358151</v>
      </c>
      <c r="W245" s="9">
        <v>123.41993164114233</v>
      </c>
      <c r="X245" s="9">
        <v>129.02143885130059</v>
      </c>
      <c r="Y245" s="9">
        <v>134.64671502584031</v>
      </c>
      <c r="Z245" s="9">
        <v>142.73877090548558</v>
      </c>
      <c r="AA245" s="9">
        <v>152.15960851814174</v>
      </c>
      <c r="AB245" s="9">
        <v>160.24114505026469</v>
      </c>
      <c r="AC245" s="9">
        <v>166.69456918312784</v>
      </c>
      <c r="AD245" s="9">
        <v>186.25962355441044</v>
      </c>
      <c r="AE245" s="9">
        <v>194.58236231481067</v>
      </c>
      <c r="AF245" s="9">
        <v>206.34178156236609</v>
      </c>
      <c r="AG245" s="9">
        <v>227.8139879729855</v>
      </c>
      <c r="AH245" s="21">
        <v>236.31708213356433</v>
      </c>
      <c r="AI245" s="21">
        <v>238.6347931374828</v>
      </c>
      <c r="AJ245" s="9">
        <v>238.01117572778608</v>
      </c>
      <c r="AK245" s="9">
        <v>228.43754210200095</v>
      </c>
      <c r="AL245" s="9">
        <v>244.64283922175088</v>
      </c>
      <c r="AM245" s="9">
        <v>250.78480350809519</v>
      </c>
      <c r="AN245" s="21"/>
      <c r="AO245" s="5"/>
      <c r="AP245" s="5"/>
      <c r="AQ245" s="21"/>
      <c r="BR245" s="7"/>
      <c r="BT245" s="5"/>
    </row>
    <row r="246" spans="1:72" x14ac:dyDescent="0.2">
      <c r="A246" s="8" t="str">
        <f t="shared" si="7"/>
        <v>EWGu_Ja_CH</v>
      </c>
      <c r="B246" s="7" t="s">
        <v>248</v>
      </c>
      <c r="C246" s="7" t="s">
        <v>260</v>
      </c>
      <c r="D246" s="26" t="s">
        <v>236</v>
      </c>
      <c r="E246" s="7">
        <v>100</v>
      </c>
      <c r="F246" s="9">
        <v>102.95517751400018</v>
      </c>
      <c r="G246" s="9">
        <v>99.62245056791123</v>
      </c>
      <c r="H246" s="9">
        <v>107.74319263275854</v>
      </c>
      <c r="I246" s="9">
        <v>114.23770417578606</v>
      </c>
      <c r="J246" s="9">
        <v>123.74903320611527</v>
      </c>
      <c r="K246" s="9">
        <v>121.66389363505279</v>
      </c>
      <c r="L246" s="9">
        <v>124.0545402336209</v>
      </c>
      <c r="M246" s="9">
        <v>121.60384112410811</v>
      </c>
      <c r="N246" s="9">
        <v>124.41542862852093</v>
      </c>
      <c r="O246" s="9">
        <v>121.61907941484375</v>
      </c>
      <c r="P246" s="9">
        <v>117.36618555376168</v>
      </c>
      <c r="Q246" s="9">
        <v>110.70910585315892</v>
      </c>
      <c r="R246" s="9">
        <v>105.32625750970124</v>
      </c>
      <c r="S246" s="9">
        <v>101.85302947618271</v>
      </c>
      <c r="T246" s="9">
        <v>101.42648617917204</v>
      </c>
      <c r="U246" s="9">
        <v>100.97690522394336</v>
      </c>
      <c r="V246" s="9">
        <v>101.45027107967559</v>
      </c>
      <c r="W246" s="9">
        <v>105.0776611373341</v>
      </c>
      <c r="X246" s="9">
        <v>109.94716735027028</v>
      </c>
      <c r="Y246" s="9">
        <v>115.13863831968524</v>
      </c>
      <c r="Z246" s="9">
        <v>120.84702065092949</v>
      </c>
      <c r="AA246" s="9">
        <v>129.18411483360126</v>
      </c>
      <c r="AB246" s="9">
        <v>138.81214701698298</v>
      </c>
      <c r="AC246" s="9">
        <v>144.50616473862854</v>
      </c>
      <c r="AD246" s="9">
        <v>154.90511246584916</v>
      </c>
      <c r="AE246" s="9">
        <v>160.64325888593117</v>
      </c>
      <c r="AF246" s="9">
        <v>168.62923036964284</v>
      </c>
      <c r="AG246" s="9">
        <v>187.83231485756258</v>
      </c>
      <c r="AH246" s="21">
        <v>194.85682201721727</v>
      </c>
      <c r="AI246" s="21">
        <v>192.83996556004212</v>
      </c>
      <c r="AJ246" s="9">
        <v>207.96921848669783</v>
      </c>
      <c r="AK246" s="9">
        <v>205.86432776871965</v>
      </c>
      <c r="AL246" s="9">
        <v>215.07265637625133</v>
      </c>
      <c r="AM246" s="9">
        <v>220.0915523078267</v>
      </c>
      <c r="AN246" s="21"/>
      <c r="AO246" s="5"/>
      <c r="AP246" s="5"/>
      <c r="AQ246" s="21"/>
      <c r="BR246" s="7"/>
      <c r="BT246" s="5"/>
    </row>
    <row r="247" spans="1:72" x14ac:dyDescent="0.2">
      <c r="A247" s="8" t="str">
        <f t="shared" ref="A247:A310" si="8">CONCATENATE(B247,"_",C247,"_",D247)</f>
        <v>EIG_Ja_CH</v>
      </c>
      <c r="B247" s="7" t="s">
        <v>3661</v>
      </c>
      <c r="C247" s="7" t="s">
        <v>260</v>
      </c>
      <c r="D247" s="26" t="s">
        <v>236</v>
      </c>
      <c r="E247" s="5">
        <v>100</v>
      </c>
      <c r="F247" s="21">
        <v>105.86770899632099</v>
      </c>
      <c r="G247" s="21">
        <v>103.71227483419105</v>
      </c>
      <c r="H247" s="21">
        <v>113.51833207971961</v>
      </c>
      <c r="I247" s="21">
        <v>126.30126665060257</v>
      </c>
      <c r="J247" s="21">
        <v>136.37041395024136</v>
      </c>
      <c r="K247" s="21">
        <v>134.29183331819448</v>
      </c>
      <c r="L247" s="21">
        <v>132.34690802992395</v>
      </c>
      <c r="M247" s="21">
        <v>130.25046592891809</v>
      </c>
      <c r="N247" s="21">
        <v>132.39956143979083</v>
      </c>
      <c r="O247" s="21">
        <v>134.28406522412558</v>
      </c>
      <c r="P247" s="21">
        <v>126.91869827524998</v>
      </c>
      <c r="Q247" s="21">
        <v>122.3879859719585</v>
      </c>
      <c r="R247" s="21">
        <v>119.06905900766176</v>
      </c>
      <c r="S247" s="21">
        <v>119.0679162452636</v>
      </c>
      <c r="T247" s="21">
        <v>122.81471849175496</v>
      </c>
      <c r="U247" s="21">
        <v>126.72970959778741</v>
      </c>
      <c r="V247" s="21">
        <v>126.22326465451168</v>
      </c>
      <c r="W247" s="21">
        <v>129.22301198173446</v>
      </c>
      <c r="X247" s="21">
        <v>133.26520530258904</v>
      </c>
      <c r="Y247" s="21">
        <v>145.95007559503514</v>
      </c>
      <c r="Z247" s="21">
        <v>157.30707547228269</v>
      </c>
      <c r="AA247" s="21">
        <v>165.84360139655797</v>
      </c>
      <c r="AB247" s="21">
        <v>172.52045973771902</v>
      </c>
      <c r="AC247" s="21">
        <v>176.11996087331619</v>
      </c>
      <c r="AD247" s="21">
        <v>191.55896804130609</v>
      </c>
      <c r="AE247" s="21">
        <v>200.87311645135603</v>
      </c>
      <c r="AF247" s="21">
        <v>211.33398696699822</v>
      </c>
      <c r="AG247" s="21">
        <v>229.10341413058418</v>
      </c>
      <c r="AH247" s="21">
        <v>234.00541133707696</v>
      </c>
      <c r="AI247" s="21">
        <v>233.11618407296746</v>
      </c>
      <c r="AJ247" s="9">
        <v>233.27254130532924</v>
      </c>
      <c r="AK247" s="9">
        <v>225.23995039061785</v>
      </c>
      <c r="AL247" s="9">
        <v>226.4263029689503</v>
      </c>
      <c r="AM247" s="9">
        <v>237.06831013491646</v>
      </c>
      <c r="AN247" s="21"/>
      <c r="AO247" s="5"/>
      <c r="AP247" s="5"/>
      <c r="AQ247" s="21"/>
      <c r="BR247" s="7"/>
      <c r="BT247" s="5"/>
    </row>
    <row r="248" spans="1:72" x14ac:dyDescent="0.2">
      <c r="A248" s="8" t="str">
        <f t="shared" si="8"/>
        <v>EFHgL_Ja_1</v>
      </c>
      <c r="B248" s="7" t="s">
        <v>3736</v>
      </c>
      <c r="C248" s="7" t="s">
        <v>260</v>
      </c>
      <c r="D248" s="7">
        <v>1</v>
      </c>
      <c r="E248" s="45">
        <v>100</v>
      </c>
      <c r="F248" s="21">
        <v>118.46895545238449</v>
      </c>
      <c r="G248" s="21">
        <v>104.90872270300483</v>
      </c>
      <c r="H248" s="21">
        <v>121.54460766088356</v>
      </c>
      <c r="I248" s="21">
        <v>152.30574589319289</v>
      </c>
      <c r="J248" s="21">
        <v>177.81122681469347</v>
      </c>
      <c r="K248" s="21">
        <v>152.03952500389781</v>
      </c>
      <c r="L248" s="21">
        <v>84.345500797994831</v>
      </c>
      <c r="M248" s="21">
        <v>84.913332448559458</v>
      </c>
      <c r="N248" s="21">
        <v>104.08776727659748</v>
      </c>
      <c r="O248" s="21">
        <v>151.89313993932953</v>
      </c>
      <c r="P248" s="21">
        <v>109.54848098845615</v>
      </c>
      <c r="Q248" s="21">
        <v>105.26842520784703</v>
      </c>
      <c r="R248" s="21">
        <v>90.119649976288557</v>
      </c>
      <c r="S248" s="21">
        <v>92.955528346559831</v>
      </c>
      <c r="T248" s="21">
        <v>124.97718477033088</v>
      </c>
      <c r="U248" s="21">
        <v>159.37346544040864</v>
      </c>
      <c r="V248" s="21">
        <v>157.03795098750751</v>
      </c>
      <c r="W248" s="21">
        <v>162.15872442645818</v>
      </c>
      <c r="X248" s="21">
        <v>187.68792182370731</v>
      </c>
      <c r="Y248" s="21">
        <v>300.19022488842501</v>
      </c>
      <c r="Z248" s="21">
        <v>380.86875433354447</v>
      </c>
      <c r="AA248" s="21">
        <v>427.45808101676823</v>
      </c>
      <c r="AB248" s="21">
        <v>480.75556211322299</v>
      </c>
      <c r="AC248" s="21">
        <v>473.67234254937671</v>
      </c>
      <c r="AD248" s="21">
        <v>561.20378308090119</v>
      </c>
      <c r="AE248" s="21">
        <v>652.83192893945113</v>
      </c>
      <c r="AF248" s="21">
        <v>735.50532286810585</v>
      </c>
      <c r="AG248" s="21">
        <v>812.38110387400923</v>
      </c>
      <c r="AH248" s="21">
        <v>738.72625223651301</v>
      </c>
      <c r="AI248" s="21">
        <v>714.59427365641261</v>
      </c>
      <c r="AJ248" s="9">
        <v>665.93327039284804</v>
      </c>
      <c r="AK248" s="9">
        <v>620.92438981551959</v>
      </c>
      <c r="AL248" s="9">
        <v>571.58085075005602</v>
      </c>
      <c r="AM248" s="9">
        <v>613.38596256953429</v>
      </c>
      <c r="AN248" s="21"/>
      <c r="AO248" s="5"/>
      <c r="AP248" s="5"/>
      <c r="AQ248" s="21"/>
      <c r="BR248" s="7"/>
      <c r="BT248" s="5"/>
    </row>
    <row r="249" spans="1:72" x14ac:dyDescent="0.2">
      <c r="A249" s="8" t="str">
        <f t="shared" si="8"/>
        <v>EFHgL_Ja_2</v>
      </c>
      <c r="B249" s="7" t="s">
        <v>3736</v>
      </c>
      <c r="C249" s="7" t="s">
        <v>260</v>
      </c>
      <c r="D249" s="7">
        <v>2</v>
      </c>
      <c r="E249" s="45">
        <v>100</v>
      </c>
      <c r="F249" s="21">
        <v>100.13070685425411</v>
      </c>
      <c r="G249" s="21">
        <v>100</v>
      </c>
      <c r="H249" s="21">
        <v>100</v>
      </c>
      <c r="I249" s="21">
        <v>100.00854592177824</v>
      </c>
      <c r="J249" s="21">
        <v>100.69245611254625</v>
      </c>
      <c r="K249" s="21">
        <v>100.55589442080088</v>
      </c>
      <c r="L249" s="21">
        <v>100</v>
      </c>
      <c r="M249" s="21">
        <v>100</v>
      </c>
      <c r="N249" s="21">
        <v>100.05205243264929</v>
      </c>
      <c r="O249" s="21">
        <v>103.87986304710142</v>
      </c>
      <c r="P249" s="21">
        <v>100.17218715013179</v>
      </c>
      <c r="Q249" s="21">
        <v>100.03250195295395</v>
      </c>
      <c r="R249" s="21">
        <v>100</v>
      </c>
      <c r="S249" s="21">
        <v>100.00489905750571</v>
      </c>
      <c r="T249" s="21">
        <v>100.20380079224019</v>
      </c>
      <c r="U249" s="21">
        <v>101.02431161129321</v>
      </c>
      <c r="V249" s="21">
        <v>100.87994128033981</v>
      </c>
      <c r="W249" s="21">
        <v>100.4197512470982</v>
      </c>
      <c r="X249" s="21">
        <v>103.57494024322375</v>
      </c>
      <c r="Y249" s="21">
        <v>119.25669350698713</v>
      </c>
      <c r="Z249" s="21">
        <v>128.59518503937127</v>
      </c>
      <c r="AA249" s="21">
        <v>127.60208400221518</v>
      </c>
      <c r="AB249" s="21">
        <v>126.60040408864428</v>
      </c>
      <c r="AC249" s="21">
        <v>123.72755453726572</v>
      </c>
      <c r="AD249" s="21">
        <v>142.33246127078337</v>
      </c>
      <c r="AE249" s="21">
        <v>156.8353473292334</v>
      </c>
      <c r="AF249" s="21">
        <v>181.4499896586625</v>
      </c>
      <c r="AG249" s="21">
        <v>205.28288843797409</v>
      </c>
      <c r="AH249" s="21">
        <v>195.51378549557163</v>
      </c>
      <c r="AI249" s="21">
        <v>210.28512604491425</v>
      </c>
      <c r="AJ249" s="9">
        <v>199.78734056541748</v>
      </c>
      <c r="AK249" s="9">
        <v>193.05255350199496</v>
      </c>
      <c r="AL249" s="9">
        <v>171.03258445790286</v>
      </c>
      <c r="AM249" s="9">
        <v>188.95815674037198</v>
      </c>
      <c r="AN249" s="21"/>
      <c r="AO249" s="5"/>
      <c r="AP249" s="5"/>
      <c r="AQ249" s="21"/>
      <c r="BR249" s="7"/>
      <c r="BT249" s="5"/>
    </row>
    <row r="250" spans="1:72" x14ac:dyDescent="0.2">
      <c r="A250" s="8" t="str">
        <f t="shared" si="8"/>
        <v>EFHgL_Ja_3</v>
      </c>
      <c r="B250" s="7" t="s">
        <v>3736</v>
      </c>
      <c r="C250" s="7" t="s">
        <v>260</v>
      </c>
      <c r="D250" s="7">
        <v>3</v>
      </c>
      <c r="E250" s="45">
        <v>100</v>
      </c>
      <c r="F250" s="21">
        <v>106.22495720993274</v>
      </c>
      <c r="G250" s="21">
        <v>97.885802843892066</v>
      </c>
      <c r="H250" s="21">
        <v>105.1446102787072</v>
      </c>
      <c r="I250" s="21">
        <v>122.38530371428256</v>
      </c>
      <c r="J250" s="21">
        <v>186.93897247214355</v>
      </c>
      <c r="K250" s="21">
        <v>159.7084136200138</v>
      </c>
      <c r="L250" s="21">
        <v>107.54384786549804</v>
      </c>
      <c r="M250" s="21">
        <v>110.78887011404268</v>
      </c>
      <c r="N250" s="21">
        <v>139.50536942062385</v>
      </c>
      <c r="O250" s="21">
        <v>191.57299516500728</v>
      </c>
      <c r="P250" s="21">
        <v>134.78702945955385</v>
      </c>
      <c r="Q250" s="21">
        <v>121.21366913224334</v>
      </c>
      <c r="R250" s="21">
        <v>110.72447052191004</v>
      </c>
      <c r="S250" s="21">
        <v>115.84786035635568</v>
      </c>
      <c r="T250" s="21">
        <v>122.45840743731995</v>
      </c>
      <c r="U250" s="21">
        <v>136.51119514186746</v>
      </c>
      <c r="V250" s="21">
        <v>127.12274935971368</v>
      </c>
      <c r="W250" s="21">
        <v>125.78207848503074</v>
      </c>
      <c r="X250" s="21">
        <v>132.88482621089562</v>
      </c>
      <c r="Y250" s="21">
        <v>181.70497291272073</v>
      </c>
      <c r="Z250" s="21">
        <v>215.53808958691673</v>
      </c>
      <c r="AA250" s="21">
        <v>217.69202345480244</v>
      </c>
      <c r="AB250" s="21">
        <v>194.88605468406408</v>
      </c>
      <c r="AC250" s="21">
        <v>195.67260832363934</v>
      </c>
      <c r="AD250" s="21">
        <v>239.12160089363147</v>
      </c>
      <c r="AE250" s="21">
        <v>265.73737787810575</v>
      </c>
      <c r="AF250" s="21">
        <v>327.12403439608175</v>
      </c>
      <c r="AG250" s="21">
        <v>413.99036445995813</v>
      </c>
      <c r="AH250" s="21">
        <v>393.33415434277447</v>
      </c>
      <c r="AI250" s="21">
        <v>396.89300897639902</v>
      </c>
      <c r="AJ250" s="9">
        <v>410.79190950970457</v>
      </c>
      <c r="AK250" s="9">
        <v>381.40326654099209</v>
      </c>
      <c r="AL250" s="9">
        <v>353.71719184635668</v>
      </c>
      <c r="AM250" s="9">
        <v>385.98928358294592</v>
      </c>
      <c r="AN250" s="21"/>
      <c r="AO250" s="5"/>
      <c r="AP250" s="5"/>
      <c r="AQ250" s="21"/>
      <c r="BR250" s="7"/>
      <c r="BT250" s="5"/>
    </row>
    <row r="251" spans="1:72" x14ac:dyDescent="0.2">
      <c r="A251" s="8" t="str">
        <f t="shared" si="8"/>
        <v>EFHgL_Ja_4</v>
      </c>
      <c r="B251" s="7" t="s">
        <v>3736</v>
      </c>
      <c r="C251" s="7" t="s">
        <v>260</v>
      </c>
      <c r="D251" s="7">
        <v>4</v>
      </c>
      <c r="E251" s="45">
        <v>100</v>
      </c>
      <c r="F251" s="21">
        <v>124.13765096864378</v>
      </c>
      <c r="G251" s="21">
        <v>95.553557447501831</v>
      </c>
      <c r="H251" s="21">
        <v>135.30518535033406</v>
      </c>
      <c r="I251" s="21">
        <v>221.11981642413338</v>
      </c>
      <c r="J251" s="21">
        <v>367.63011255483895</v>
      </c>
      <c r="K251" s="21">
        <v>343.57317449772734</v>
      </c>
      <c r="L251" s="21">
        <v>181.43959301995821</v>
      </c>
      <c r="M251" s="21">
        <v>211.81265070521417</v>
      </c>
      <c r="N251" s="21">
        <v>286.81586454984296</v>
      </c>
      <c r="O251" s="21">
        <v>374.8091139537807</v>
      </c>
      <c r="P251" s="21">
        <v>263.38412273948217</v>
      </c>
      <c r="Q251" s="21">
        <v>209.57717554447566</v>
      </c>
      <c r="R251" s="21">
        <v>182.62283519154781</v>
      </c>
      <c r="S251" s="21">
        <v>202.60174756152085</v>
      </c>
      <c r="T251" s="21">
        <v>243.67372923704443</v>
      </c>
      <c r="U251" s="21">
        <v>284.15522901985872</v>
      </c>
      <c r="V251" s="21">
        <v>251.72570036257414</v>
      </c>
      <c r="W251" s="21">
        <v>250.53560561399718</v>
      </c>
      <c r="X251" s="21">
        <v>272.82037366790252</v>
      </c>
      <c r="Y251" s="21">
        <v>389.81210482248395</v>
      </c>
      <c r="Z251" s="21">
        <v>469.89454465971346</v>
      </c>
      <c r="AA251" s="21">
        <v>487.18051510640237</v>
      </c>
      <c r="AB251" s="21">
        <v>453.88937874411874</v>
      </c>
      <c r="AC251" s="21">
        <v>427.94991801106352</v>
      </c>
      <c r="AD251" s="21">
        <v>498.20456536259366</v>
      </c>
      <c r="AE251" s="21">
        <v>537.05346310744437</v>
      </c>
      <c r="AF251" s="21">
        <v>617.14273319473091</v>
      </c>
      <c r="AG251" s="21">
        <v>671.24527106902315</v>
      </c>
      <c r="AH251" s="21">
        <v>654.00938795943921</v>
      </c>
      <c r="AI251" s="21">
        <v>670.38405692793606</v>
      </c>
      <c r="AJ251" s="9">
        <v>656.26324131433944</v>
      </c>
      <c r="AK251" s="9">
        <v>626.9013283271205</v>
      </c>
      <c r="AL251" s="9">
        <v>600.56972699955475</v>
      </c>
      <c r="AM251" s="9">
        <v>659.97621114821652</v>
      </c>
      <c r="AN251" s="21"/>
      <c r="AO251" s="5"/>
      <c r="AP251" s="5"/>
      <c r="AQ251" s="21"/>
      <c r="BR251" s="7"/>
      <c r="BT251" s="5"/>
    </row>
    <row r="252" spans="1:72" x14ac:dyDescent="0.2">
      <c r="A252" s="8" t="str">
        <f t="shared" si="8"/>
        <v>EFHgL_Ja_5</v>
      </c>
      <c r="B252" s="7" t="s">
        <v>3736</v>
      </c>
      <c r="C252" s="7" t="s">
        <v>260</v>
      </c>
      <c r="D252" s="7">
        <v>5</v>
      </c>
      <c r="E252" s="45">
        <v>100</v>
      </c>
      <c r="F252" s="21">
        <v>117.59642068565275</v>
      </c>
      <c r="G252" s="21">
        <v>90.78222017475413</v>
      </c>
      <c r="H252" s="21">
        <v>131.9641951311248</v>
      </c>
      <c r="I252" s="21">
        <v>184.41893767543877</v>
      </c>
      <c r="J252" s="21">
        <v>246.60399132965489</v>
      </c>
      <c r="K252" s="21">
        <v>216.11210254175717</v>
      </c>
      <c r="L252" s="21">
        <v>132.14919579901189</v>
      </c>
      <c r="M252" s="21">
        <v>145.38884278463121</v>
      </c>
      <c r="N252" s="21">
        <v>187.10807494201342</v>
      </c>
      <c r="O252" s="21">
        <v>233.40093417449248</v>
      </c>
      <c r="P252" s="21">
        <v>187.00121204925918</v>
      </c>
      <c r="Q252" s="21">
        <v>158.41288405442015</v>
      </c>
      <c r="R252" s="21">
        <v>135.71722178763599</v>
      </c>
      <c r="S252" s="21">
        <v>136.25643605624745</v>
      </c>
      <c r="T252" s="21">
        <v>161.17454807145143</v>
      </c>
      <c r="U252" s="21">
        <v>195.03471294206406</v>
      </c>
      <c r="V252" s="21">
        <v>178.63201328932396</v>
      </c>
      <c r="W252" s="21">
        <v>178.86759290443615</v>
      </c>
      <c r="X252" s="21">
        <v>189.37983144188934</v>
      </c>
      <c r="Y252" s="21">
        <v>269.21147272293518</v>
      </c>
      <c r="Z252" s="21">
        <v>324.48386117785378</v>
      </c>
      <c r="AA252" s="21">
        <v>348.79839121100855</v>
      </c>
      <c r="AB252" s="21">
        <v>352.13091918281384</v>
      </c>
      <c r="AC252" s="21">
        <v>338.82225496430544</v>
      </c>
      <c r="AD252" s="21">
        <v>406.52660417799939</v>
      </c>
      <c r="AE252" s="21">
        <v>442.29077772325854</v>
      </c>
      <c r="AF252" s="21">
        <v>501.60874749149428</v>
      </c>
      <c r="AG252" s="21">
        <v>572.90967024062707</v>
      </c>
      <c r="AH252" s="21">
        <v>553.17454005186482</v>
      </c>
      <c r="AI252" s="21">
        <v>557.219005991514</v>
      </c>
      <c r="AJ252" s="9">
        <v>562.59351200816366</v>
      </c>
      <c r="AK252" s="9">
        <v>544.91990042246152</v>
      </c>
      <c r="AL252" s="9">
        <v>525.12594365494749</v>
      </c>
      <c r="AM252" s="9">
        <v>565.10781661335034</v>
      </c>
      <c r="AN252" s="21"/>
      <c r="AO252" s="5"/>
      <c r="AP252" s="5"/>
      <c r="AQ252" s="21"/>
      <c r="BR252" s="7"/>
      <c r="BT252" s="5"/>
    </row>
    <row r="253" spans="1:72" x14ac:dyDescent="0.2">
      <c r="A253" s="8" t="str">
        <f t="shared" si="8"/>
        <v>EFHgL_Ja_6</v>
      </c>
      <c r="B253" s="7" t="s">
        <v>3736</v>
      </c>
      <c r="C253" s="7" t="s">
        <v>260</v>
      </c>
      <c r="D253" s="7">
        <v>6</v>
      </c>
      <c r="E253" s="45">
        <v>100</v>
      </c>
      <c r="F253" s="21">
        <v>108.82259565383336</v>
      </c>
      <c r="G253" s="21">
        <v>103.01657897270677</v>
      </c>
      <c r="H253" s="21">
        <v>106.12567602451163</v>
      </c>
      <c r="I253" s="21">
        <v>131.63623957340394</v>
      </c>
      <c r="J253" s="21">
        <v>198.52775130923283</v>
      </c>
      <c r="K253" s="21">
        <v>157.44803320709875</v>
      </c>
      <c r="L253" s="21">
        <v>119.55191636536358</v>
      </c>
      <c r="M253" s="21">
        <v>120.45784719670274</v>
      </c>
      <c r="N253" s="21">
        <v>141.91339991943471</v>
      </c>
      <c r="O253" s="21">
        <v>216.22650466636375</v>
      </c>
      <c r="P253" s="21">
        <v>146.27545762630677</v>
      </c>
      <c r="Q253" s="21">
        <v>132.30496002795476</v>
      </c>
      <c r="R253" s="21">
        <v>113.92187407533731</v>
      </c>
      <c r="S253" s="21">
        <v>111.73583076422024</v>
      </c>
      <c r="T253" s="21">
        <v>120.90129378546537</v>
      </c>
      <c r="U253" s="21">
        <v>133.67785829628102</v>
      </c>
      <c r="V253" s="21">
        <v>119.67255668095207</v>
      </c>
      <c r="W253" s="21">
        <v>115.38184814329821</v>
      </c>
      <c r="X253" s="21">
        <v>122.36613314882179</v>
      </c>
      <c r="Y253" s="21">
        <v>165.85859471782979</v>
      </c>
      <c r="Z253" s="21">
        <v>211.37779604142816</v>
      </c>
      <c r="AA253" s="21">
        <v>222.39942606309148</v>
      </c>
      <c r="AB253" s="21">
        <v>182.12336744800069</v>
      </c>
      <c r="AC253" s="21">
        <v>172.74810256678063</v>
      </c>
      <c r="AD253" s="21">
        <v>212.86411372169459</v>
      </c>
      <c r="AE253" s="21">
        <v>245.7719497901206</v>
      </c>
      <c r="AF253" s="21">
        <v>320.53177628721181</v>
      </c>
      <c r="AG253" s="21">
        <v>405.52713253285634</v>
      </c>
      <c r="AH253" s="21">
        <v>424.94407626280298</v>
      </c>
      <c r="AI253" s="21">
        <v>445.96552941063783</v>
      </c>
      <c r="AJ253" s="9">
        <v>467.09160730035518</v>
      </c>
      <c r="AK253" s="9">
        <v>466.73660924682673</v>
      </c>
      <c r="AL253" s="9">
        <v>414.37038855136939</v>
      </c>
      <c r="AM253" s="9">
        <v>463.70876984744262</v>
      </c>
      <c r="AN253" s="21"/>
      <c r="AO253" s="5"/>
      <c r="AP253" s="5"/>
      <c r="AQ253" s="21"/>
      <c r="BR253" s="7"/>
      <c r="BT253" s="5"/>
    </row>
    <row r="254" spans="1:72" x14ac:dyDescent="0.2">
      <c r="A254" s="8" t="str">
        <f t="shared" si="8"/>
        <v>EFHgL_Ja_7</v>
      </c>
      <c r="B254" s="7" t="s">
        <v>3736</v>
      </c>
      <c r="C254" s="7" t="s">
        <v>260</v>
      </c>
      <c r="D254" s="7">
        <v>7</v>
      </c>
      <c r="E254" s="45">
        <v>100</v>
      </c>
      <c r="F254" s="21">
        <v>104.89020087095069</v>
      </c>
      <c r="G254" s="21">
        <v>98.319360268265967</v>
      </c>
      <c r="H254" s="21">
        <v>100.53945729108867</v>
      </c>
      <c r="I254" s="21">
        <v>110.2773341682437</v>
      </c>
      <c r="J254" s="21">
        <v>138.67633418511687</v>
      </c>
      <c r="K254" s="21">
        <v>117.64507043165312</v>
      </c>
      <c r="L254" s="21">
        <v>99.735246424263792</v>
      </c>
      <c r="M254" s="21">
        <v>98.437796233027427</v>
      </c>
      <c r="N254" s="21">
        <v>111.62972017922637</v>
      </c>
      <c r="O254" s="21">
        <v>149.29941713318783</v>
      </c>
      <c r="P254" s="21">
        <v>113.61184895676968</v>
      </c>
      <c r="Q254" s="21">
        <v>104.73148109004045</v>
      </c>
      <c r="R254" s="21">
        <v>97.727263023329783</v>
      </c>
      <c r="S254" s="21">
        <v>104.88699302704573</v>
      </c>
      <c r="T254" s="21">
        <v>110.04166379366605</v>
      </c>
      <c r="U254" s="21">
        <v>113.02440044110588</v>
      </c>
      <c r="V254" s="21">
        <v>113.01968387746395</v>
      </c>
      <c r="W254" s="21">
        <v>117.59638832631867</v>
      </c>
      <c r="X254" s="21">
        <v>121.03580397646003</v>
      </c>
      <c r="Y254" s="21">
        <v>158.86606786965564</v>
      </c>
      <c r="Z254" s="21">
        <v>206.72449662352568</v>
      </c>
      <c r="AA254" s="21">
        <v>224.47489746552574</v>
      </c>
      <c r="AB254" s="21">
        <v>217.82438256247073</v>
      </c>
      <c r="AC254" s="21">
        <v>201.62898632197121</v>
      </c>
      <c r="AD254" s="21">
        <v>263.199428714997</v>
      </c>
      <c r="AE254" s="21">
        <v>296.75896060736744</v>
      </c>
      <c r="AF254" s="21">
        <v>329.724111896105</v>
      </c>
      <c r="AG254" s="21">
        <v>383.18306879956026</v>
      </c>
      <c r="AH254" s="21">
        <v>378.63099807991546</v>
      </c>
      <c r="AI254" s="21">
        <v>375.78271348318481</v>
      </c>
      <c r="AJ254" s="9">
        <v>387.63920260727286</v>
      </c>
      <c r="AK254" s="9">
        <v>336.31666147354179</v>
      </c>
      <c r="AL254" s="9">
        <v>285.04102252194616</v>
      </c>
      <c r="AM254" s="9">
        <v>303.82300745550867</v>
      </c>
      <c r="AN254" s="21"/>
      <c r="AO254" s="5"/>
      <c r="AP254" s="5"/>
      <c r="AQ254" s="21"/>
      <c r="BR254" s="7"/>
      <c r="BT254" s="5"/>
    </row>
    <row r="255" spans="1:72" x14ac:dyDescent="0.2">
      <c r="A255" s="8" t="str">
        <f t="shared" si="8"/>
        <v>EFHgL_Ja_8</v>
      </c>
      <c r="B255" s="7" t="s">
        <v>3736</v>
      </c>
      <c r="C255" s="7" t="s">
        <v>260</v>
      </c>
      <c r="D255" s="7">
        <v>8</v>
      </c>
      <c r="E255" s="45">
        <v>100</v>
      </c>
      <c r="F255" s="21">
        <v>122.63905781900193</v>
      </c>
      <c r="G255" s="21">
        <v>97.902877386769177</v>
      </c>
      <c r="H255" s="21">
        <v>96.476877114441635</v>
      </c>
      <c r="I255" s="21">
        <v>102.58562327829533</v>
      </c>
      <c r="J255" s="21">
        <v>126.83394768233525</v>
      </c>
      <c r="K255" s="21">
        <v>105.50583625466552</v>
      </c>
      <c r="L255" s="21">
        <v>100.67086326985437</v>
      </c>
      <c r="M255" s="21">
        <v>109.33528794455263</v>
      </c>
      <c r="N255" s="21">
        <v>205.60183917009286</v>
      </c>
      <c r="O255" s="21">
        <v>298.95262036583011</v>
      </c>
      <c r="P255" s="21">
        <v>196.90439864635633</v>
      </c>
      <c r="Q255" s="21">
        <v>172.07590261693838</v>
      </c>
      <c r="R255" s="21">
        <v>193.11483473653698</v>
      </c>
      <c r="S255" s="21">
        <v>208.05141527914319</v>
      </c>
      <c r="T255" s="21">
        <v>167.17988926701491</v>
      </c>
      <c r="U255" s="21">
        <v>176.46284430826626</v>
      </c>
      <c r="V255" s="21">
        <v>167.99726620827059</v>
      </c>
      <c r="W255" s="21">
        <v>176.74817878444213</v>
      </c>
      <c r="X255" s="21">
        <v>193.44053154950635</v>
      </c>
      <c r="Y255" s="21">
        <v>282.55404872188188</v>
      </c>
      <c r="Z255" s="21">
        <v>355.93198857700986</v>
      </c>
      <c r="AA255" s="21">
        <v>378.88426510062499</v>
      </c>
      <c r="AB255" s="21">
        <v>372.27241879125569</v>
      </c>
      <c r="AC255" s="21">
        <v>358.8160309032088</v>
      </c>
      <c r="AD255" s="21">
        <v>458.02755935798257</v>
      </c>
      <c r="AE255" s="21">
        <v>500.84407614915438</v>
      </c>
      <c r="AF255" s="21">
        <v>554.10597331496263</v>
      </c>
      <c r="AG255" s="21">
        <v>696.88912668047521</v>
      </c>
      <c r="AH255" s="21">
        <v>625.80733771778114</v>
      </c>
      <c r="AI255" s="21">
        <v>660.58724957920958</v>
      </c>
      <c r="AJ255" s="9">
        <v>628.59153106791211</v>
      </c>
      <c r="AK255" s="9">
        <v>587.55676451359454</v>
      </c>
      <c r="AL255" s="9">
        <v>540.25824473787895</v>
      </c>
      <c r="AM255" s="9">
        <v>552.21275441668786</v>
      </c>
      <c r="AN255" s="21"/>
      <c r="AO255" s="5"/>
      <c r="AP255" s="5"/>
      <c r="AQ255" s="21"/>
      <c r="BR255" s="7"/>
      <c r="BT255" s="5"/>
    </row>
    <row r="256" spans="1:72" x14ac:dyDescent="0.2">
      <c r="A256" s="8" t="str">
        <f t="shared" si="8"/>
        <v>EFHtL_Ja_1</v>
      </c>
      <c r="B256" s="7" t="s">
        <v>3737</v>
      </c>
      <c r="C256" s="7" t="s">
        <v>260</v>
      </c>
      <c r="D256" s="7">
        <v>1</v>
      </c>
      <c r="E256" s="45">
        <v>100</v>
      </c>
      <c r="F256" s="21">
        <v>110.7097428978737</v>
      </c>
      <c r="G256" s="21">
        <v>123.28371211614152</v>
      </c>
      <c r="H256" s="21">
        <v>130.17046709061725</v>
      </c>
      <c r="I256" s="21">
        <v>145.8369695052987</v>
      </c>
      <c r="J256" s="21">
        <v>147.53408638273845</v>
      </c>
      <c r="K256" s="21">
        <v>132.33509116709718</v>
      </c>
      <c r="L256" s="21">
        <v>112.2500872915364</v>
      </c>
      <c r="M256" s="21">
        <v>98.011889858503793</v>
      </c>
      <c r="N256" s="21">
        <v>93.858470142147482</v>
      </c>
      <c r="O256" s="21">
        <v>103.98386616210389</v>
      </c>
      <c r="P256" s="21">
        <v>89.52770258986061</v>
      </c>
      <c r="Q256" s="21">
        <v>93.389767022716228</v>
      </c>
      <c r="R256" s="21">
        <v>87.181331693660098</v>
      </c>
      <c r="S256" s="21">
        <v>87.855061866045375</v>
      </c>
      <c r="T256" s="21">
        <v>98.813140173951211</v>
      </c>
      <c r="U256" s="21">
        <v>111.17704769817571</v>
      </c>
      <c r="V256" s="21">
        <v>115.51100199639521</v>
      </c>
      <c r="W256" s="21">
        <v>129.98065306550325</v>
      </c>
      <c r="X256" s="21">
        <v>142.19806055742544</v>
      </c>
      <c r="Y256" s="21">
        <v>185.52592241067748</v>
      </c>
      <c r="Z256" s="21">
        <v>216.9617263522062</v>
      </c>
      <c r="AA256" s="21">
        <v>247.74247579598509</v>
      </c>
      <c r="AB256" s="21">
        <v>284.52065948818677</v>
      </c>
      <c r="AC256" s="21">
        <v>298.70439915534877</v>
      </c>
      <c r="AD256" s="21">
        <v>359.73120305136689</v>
      </c>
      <c r="AE256" s="21">
        <v>411.30868472709369</v>
      </c>
      <c r="AF256" s="21">
        <v>441.21639131409313</v>
      </c>
      <c r="AG256" s="21">
        <v>487.88260476896551</v>
      </c>
      <c r="AH256" s="21">
        <v>480.30807622077293</v>
      </c>
      <c r="AI256" s="21">
        <v>472.88194019374384</v>
      </c>
      <c r="AJ256" s="9">
        <v>449.37060459772243</v>
      </c>
      <c r="AK256" s="9">
        <v>422.52741040948092</v>
      </c>
      <c r="AL256" s="9">
        <v>436.1628678689292</v>
      </c>
      <c r="AM256" s="9">
        <v>462.53103211351129</v>
      </c>
      <c r="AN256" s="21"/>
      <c r="AO256" s="5"/>
      <c r="AP256" s="5"/>
      <c r="AQ256" s="21"/>
      <c r="BR256" s="7"/>
      <c r="BT256" s="5"/>
    </row>
    <row r="257" spans="1:72" x14ac:dyDescent="0.2">
      <c r="A257" s="8" t="str">
        <f t="shared" si="8"/>
        <v>EFHtL_Ja_2</v>
      </c>
      <c r="B257" s="7" t="s">
        <v>3737</v>
      </c>
      <c r="C257" s="7" t="s">
        <v>260</v>
      </c>
      <c r="D257" s="7">
        <v>2</v>
      </c>
      <c r="E257" s="45">
        <v>100</v>
      </c>
      <c r="F257" s="21">
        <v>95.993166836403901</v>
      </c>
      <c r="G257" s="21">
        <v>92.313475732956036</v>
      </c>
      <c r="H257" s="21">
        <v>89.543355479400162</v>
      </c>
      <c r="I257" s="21">
        <v>96.929486232114883</v>
      </c>
      <c r="J257" s="21">
        <v>97.566259179963822</v>
      </c>
      <c r="K257" s="21">
        <v>101.93080383412898</v>
      </c>
      <c r="L257" s="21">
        <v>101.67233394421143</v>
      </c>
      <c r="M257" s="21">
        <v>90.386585832975854</v>
      </c>
      <c r="N257" s="21">
        <v>85.864475374317976</v>
      </c>
      <c r="O257" s="21">
        <v>89.465553222111964</v>
      </c>
      <c r="P257" s="21">
        <v>83.808416418390834</v>
      </c>
      <c r="Q257" s="21">
        <v>84.861226857857105</v>
      </c>
      <c r="R257" s="21">
        <v>81.595220614579674</v>
      </c>
      <c r="S257" s="21">
        <v>84.367887860741575</v>
      </c>
      <c r="T257" s="21">
        <v>82.911254499953785</v>
      </c>
      <c r="U257" s="21">
        <v>84.1266551201292</v>
      </c>
      <c r="V257" s="21">
        <v>83.718691824939512</v>
      </c>
      <c r="W257" s="21">
        <v>86.51341246650577</v>
      </c>
      <c r="X257" s="21">
        <v>90.622438992164206</v>
      </c>
      <c r="Y257" s="21">
        <v>98.304534054264522</v>
      </c>
      <c r="Z257" s="21">
        <v>100.85503543730339</v>
      </c>
      <c r="AA257" s="21">
        <v>101.85374507634704</v>
      </c>
      <c r="AB257" s="21">
        <v>103.23769640253175</v>
      </c>
      <c r="AC257" s="21">
        <v>106.17089690427099</v>
      </c>
      <c r="AD257" s="21">
        <v>126.21485545033654</v>
      </c>
      <c r="AE257" s="21">
        <v>139.34844872233404</v>
      </c>
      <c r="AF257" s="21">
        <v>152.93559378273747</v>
      </c>
      <c r="AG257" s="21">
        <v>173.78884136656683</v>
      </c>
      <c r="AH257" s="21">
        <v>186.92758390981405</v>
      </c>
      <c r="AI257" s="21">
        <v>201.21060524957298</v>
      </c>
      <c r="AJ257" s="9">
        <v>195.54883332246098</v>
      </c>
      <c r="AK257" s="9">
        <v>189.55973695691318</v>
      </c>
      <c r="AL257" s="9">
        <v>193.41275456101664</v>
      </c>
      <c r="AM257" s="9">
        <v>211.95331289972154</v>
      </c>
      <c r="AN257" s="21"/>
      <c r="AO257" s="5"/>
      <c r="AP257" s="5"/>
      <c r="AQ257" s="21"/>
      <c r="BR257" s="7"/>
      <c r="BT257" s="5"/>
    </row>
    <row r="258" spans="1:72" x14ac:dyDescent="0.2">
      <c r="A258" s="8" t="str">
        <f t="shared" si="8"/>
        <v>EFHtL_Ja_3</v>
      </c>
      <c r="B258" s="7" t="s">
        <v>3737</v>
      </c>
      <c r="C258" s="7" t="s">
        <v>260</v>
      </c>
      <c r="D258" s="7">
        <v>3</v>
      </c>
      <c r="E258" s="45">
        <v>100</v>
      </c>
      <c r="F258" s="21">
        <v>110.11529064318715</v>
      </c>
      <c r="G258" s="21">
        <v>109.98393685761532</v>
      </c>
      <c r="H258" s="21">
        <v>124.43013760399042</v>
      </c>
      <c r="I258" s="21">
        <v>147.07066346461201</v>
      </c>
      <c r="J258" s="21">
        <v>174.29696983218977</v>
      </c>
      <c r="K258" s="21">
        <v>156.25765757566128</v>
      </c>
      <c r="L258" s="21">
        <v>144.48047659506358</v>
      </c>
      <c r="M258" s="21">
        <v>132.83842084624746</v>
      </c>
      <c r="N258" s="21">
        <v>132.21564143341439</v>
      </c>
      <c r="O258" s="21">
        <v>134.20605740143253</v>
      </c>
      <c r="P258" s="21">
        <v>116.07110937949237</v>
      </c>
      <c r="Q258" s="21">
        <v>110.79950508046701</v>
      </c>
      <c r="R258" s="21">
        <v>108.66157179199438</v>
      </c>
      <c r="S258" s="21">
        <v>113.83177782548388</v>
      </c>
      <c r="T258" s="21">
        <v>104.1023198097449</v>
      </c>
      <c r="U258" s="21">
        <v>103.86240908182036</v>
      </c>
      <c r="V258" s="21">
        <v>101.62830742592649</v>
      </c>
      <c r="W258" s="21">
        <v>111.60687730830303</v>
      </c>
      <c r="X258" s="21">
        <v>113.59589890484449</v>
      </c>
      <c r="Y258" s="21">
        <v>124.818339668416</v>
      </c>
      <c r="Z258" s="21">
        <v>130.83787887464246</v>
      </c>
      <c r="AA258" s="21">
        <v>136.51805703044795</v>
      </c>
      <c r="AB258" s="21">
        <v>129.94442979033354</v>
      </c>
      <c r="AC258" s="21">
        <v>146.03646676118152</v>
      </c>
      <c r="AD258" s="21">
        <v>181.97050247631489</v>
      </c>
      <c r="AE258" s="21">
        <v>197.8654109120865</v>
      </c>
      <c r="AF258" s="21">
        <v>218.46631124265303</v>
      </c>
      <c r="AG258" s="21">
        <v>271.10392332981996</v>
      </c>
      <c r="AH258" s="21">
        <v>290.86125808167384</v>
      </c>
      <c r="AI258" s="21">
        <v>299.54012366075125</v>
      </c>
      <c r="AJ258" s="9">
        <v>313.33077898034281</v>
      </c>
      <c r="AK258" s="9">
        <v>294.11391752679503</v>
      </c>
      <c r="AL258" s="9">
        <v>320.39265385795284</v>
      </c>
      <c r="AM258" s="9">
        <v>341.09154271283757</v>
      </c>
      <c r="AN258" s="21"/>
      <c r="AO258" s="5"/>
      <c r="AP258" s="5"/>
      <c r="AQ258" s="21"/>
      <c r="BR258" s="7"/>
      <c r="BT258" s="5"/>
    </row>
    <row r="259" spans="1:72" x14ac:dyDescent="0.2">
      <c r="A259" s="8" t="str">
        <f t="shared" si="8"/>
        <v>EFHtL_Ja_4</v>
      </c>
      <c r="B259" s="7" t="s">
        <v>3737</v>
      </c>
      <c r="C259" s="7" t="s">
        <v>260</v>
      </c>
      <c r="D259" s="7">
        <v>4</v>
      </c>
      <c r="E259" s="45">
        <v>100</v>
      </c>
      <c r="F259" s="21">
        <v>128.01138747438515</v>
      </c>
      <c r="G259" s="21">
        <v>123.27404114259876</v>
      </c>
      <c r="H259" s="21">
        <v>160.05366133879178</v>
      </c>
      <c r="I259" s="21">
        <v>202.42259067562225</v>
      </c>
      <c r="J259" s="21">
        <v>255.1728313881402</v>
      </c>
      <c r="K259" s="21">
        <v>242.30040322137535</v>
      </c>
      <c r="L259" s="21">
        <v>206.64645470955932</v>
      </c>
      <c r="M259" s="21">
        <v>201.74714517072817</v>
      </c>
      <c r="N259" s="21">
        <v>207.3956238461621</v>
      </c>
      <c r="O259" s="21">
        <v>210.89111039437012</v>
      </c>
      <c r="P259" s="21">
        <v>180.91203698396393</v>
      </c>
      <c r="Q259" s="21">
        <v>161.81246908821279</v>
      </c>
      <c r="R259" s="21">
        <v>159.27035709851623</v>
      </c>
      <c r="S259" s="21">
        <v>172.25543907642708</v>
      </c>
      <c r="T259" s="21">
        <v>172.17385147758569</v>
      </c>
      <c r="U259" s="21">
        <v>175.65073734991248</v>
      </c>
      <c r="V259" s="21">
        <v>168.67478417330929</v>
      </c>
      <c r="W259" s="21">
        <v>186.05226138348473</v>
      </c>
      <c r="X259" s="21">
        <v>191.87524471564726</v>
      </c>
      <c r="Y259" s="21">
        <v>216.48289486524783</v>
      </c>
      <c r="Z259" s="21">
        <v>235.69573417817992</v>
      </c>
      <c r="AA259" s="21">
        <v>251.03760530162765</v>
      </c>
      <c r="AB259" s="21">
        <v>244.17045729916066</v>
      </c>
      <c r="AC259" s="21">
        <v>250.22150586341252</v>
      </c>
      <c r="AD259" s="21">
        <v>295.54496282367063</v>
      </c>
      <c r="AE259" s="21">
        <v>313.44144978644192</v>
      </c>
      <c r="AF259" s="21">
        <v>336.06643060390644</v>
      </c>
      <c r="AG259" s="21">
        <v>366.34198575953116</v>
      </c>
      <c r="AH259" s="21">
        <v>390.35506934951326</v>
      </c>
      <c r="AI259" s="21">
        <v>404.25290542175014</v>
      </c>
      <c r="AJ259" s="9">
        <v>403.89232831499464</v>
      </c>
      <c r="AK259" s="9">
        <v>387.59495535128002</v>
      </c>
      <c r="AL259" s="9">
        <v>420.65347092487383</v>
      </c>
      <c r="AM259" s="9">
        <v>451.70797055684392</v>
      </c>
      <c r="AN259" s="21"/>
      <c r="AO259" s="5"/>
      <c r="AP259" s="5"/>
      <c r="AQ259" s="21"/>
      <c r="BR259" s="7"/>
      <c r="BT259" s="5"/>
    </row>
    <row r="260" spans="1:72" x14ac:dyDescent="0.2">
      <c r="A260" s="8" t="str">
        <f t="shared" si="8"/>
        <v>EFHtL_Ja_5</v>
      </c>
      <c r="B260" s="7" t="s">
        <v>3737</v>
      </c>
      <c r="C260" s="7" t="s">
        <v>260</v>
      </c>
      <c r="D260" s="7">
        <v>5</v>
      </c>
      <c r="E260" s="45">
        <v>100</v>
      </c>
      <c r="F260" s="21">
        <v>112.92514983867201</v>
      </c>
      <c r="G260" s="21">
        <v>112.21600493001074</v>
      </c>
      <c r="H260" s="21">
        <v>133.77944297343416</v>
      </c>
      <c r="I260" s="21">
        <v>163.01189722042676</v>
      </c>
      <c r="J260" s="21">
        <v>182.57713975287007</v>
      </c>
      <c r="K260" s="21">
        <v>163.91067171374735</v>
      </c>
      <c r="L260" s="21">
        <v>146.75112388422332</v>
      </c>
      <c r="M260" s="21">
        <v>139.73553690029087</v>
      </c>
      <c r="N260" s="21">
        <v>143.22700565058261</v>
      </c>
      <c r="O260" s="21">
        <v>144.21805420488008</v>
      </c>
      <c r="P260" s="21">
        <v>134.94361897155429</v>
      </c>
      <c r="Q260" s="21">
        <v>125.1635383135786</v>
      </c>
      <c r="R260" s="21">
        <v>119.12984252636807</v>
      </c>
      <c r="S260" s="21">
        <v>119.0849199274676</v>
      </c>
      <c r="T260" s="21">
        <v>120.15492039516377</v>
      </c>
      <c r="U260" s="21">
        <v>127.59656433768963</v>
      </c>
      <c r="V260" s="21">
        <v>124.78265144775034</v>
      </c>
      <c r="W260" s="21">
        <v>136.99648609638459</v>
      </c>
      <c r="X260" s="21">
        <v>138.91106713286658</v>
      </c>
      <c r="Y260" s="21">
        <v>160.06891526134706</v>
      </c>
      <c r="Z260" s="21">
        <v>176.54795091467778</v>
      </c>
      <c r="AA260" s="21">
        <v>193.31524033897577</v>
      </c>
      <c r="AB260" s="21">
        <v>200.40235309845914</v>
      </c>
      <c r="AC260" s="21">
        <v>206.82235880063456</v>
      </c>
      <c r="AD260" s="21">
        <v>250.78328837164614</v>
      </c>
      <c r="AE260" s="21">
        <v>269.09470632855914</v>
      </c>
      <c r="AF260" s="21">
        <v>289.35432238501846</v>
      </c>
      <c r="AG260" s="21">
        <v>330.88247870369719</v>
      </c>
      <c r="AH260" s="21">
        <v>345.01531085751645</v>
      </c>
      <c r="AI260" s="21">
        <v>353.19927747488396</v>
      </c>
      <c r="AJ260" s="9">
        <v>360.202626546761</v>
      </c>
      <c r="AK260" s="9">
        <v>349.66629521265202</v>
      </c>
      <c r="AL260" s="9">
        <v>373.19054246873606</v>
      </c>
      <c r="AM260" s="9">
        <v>396.43508846363261</v>
      </c>
      <c r="AN260" s="21"/>
      <c r="AO260" s="5"/>
      <c r="AP260" s="5"/>
      <c r="AQ260" s="21"/>
      <c r="BR260" s="7"/>
      <c r="BT260" s="5"/>
    </row>
    <row r="261" spans="1:72" x14ac:dyDescent="0.2">
      <c r="A261" s="8" t="str">
        <f t="shared" si="8"/>
        <v>EFHtL_Ja_6</v>
      </c>
      <c r="B261" s="7" t="s">
        <v>3737</v>
      </c>
      <c r="C261" s="7" t="s">
        <v>260</v>
      </c>
      <c r="D261" s="7">
        <v>6</v>
      </c>
      <c r="E261" s="45">
        <v>100</v>
      </c>
      <c r="F261" s="21">
        <v>135.00613847961574</v>
      </c>
      <c r="G261" s="21">
        <v>133.04079606609042</v>
      </c>
      <c r="H261" s="21">
        <v>126.14950403923328</v>
      </c>
      <c r="I261" s="21">
        <v>161.79339992980775</v>
      </c>
      <c r="J261" s="21">
        <v>205.50341427372442</v>
      </c>
      <c r="K261" s="21">
        <v>175.9690733636962</v>
      </c>
      <c r="L261" s="21">
        <v>163.92889897406181</v>
      </c>
      <c r="M261" s="21">
        <v>142.41013113959096</v>
      </c>
      <c r="N261" s="21">
        <v>153.93756912324059</v>
      </c>
      <c r="O261" s="21">
        <v>168.57311774676762</v>
      </c>
      <c r="P261" s="21">
        <v>146.24393644437711</v>
      </c>
      <c r="Q261" s="21">
        <v>137.11694964091242</v>
      </c>
      <c r="R261" s="21">
        <v>120.89013417060698</v>
      </c>
      <c r="S261" s="21">
        <v>117.30424659924591</v>
      </c>
      <c r="T261" s="21">
        <v>121.36377601848424</v>
      </c>
      <c r="U261" s="21">
        <v>118.84034985806686</v>
      </c>
      <c r="V261" s="21">
        <v>110.41742134948005</v>
      </c>
      <c r="W261" s="21">
        <v>120.2602292944003</v>
      </c>
      <c r="X261" s="21">
        <v>118.90171875457764</v>
      </c>
      <c r="Y261" s="21">
        <v>130.80198685149045</v>
      </c>
      <c r="Z261" s="21">
        <v>145.24191289128603</v>
      </c>
      <c r="AA261" s="21">
        <v>157.63955935103996</v>
      </c>
      <c r="AB261" s="21">
        <v>140.03907354188905</v>
      </c>
      <c r="AC261" s="21">
        <v>149.07938068983222</v>
      </c>
      <c r="AD261" s="21">
        <v>187.56678976784906</v>
      </c>
      <c r="AE261" s="21">
        <v>207.98396917215848</v>
      </c>
      <c r="AF261" s="21">
        <v>239.38462463705417</v>
      </c>
      <c r="AG261" s="21">
        <v>295.91614888126821</v>
      </c>
      <c r="AH261" s="21">
        <v>342.55773539101915</v>
      </c>
      <c r="AI261" s="21">
        <v>362.95310902687578</v>
      </c>
      <c r="AJ261" s="9">
        <v>381.07848490671665</v>
      </c>
      <c r="AK261" s="9">
        <v>380.10551645319907</v>
      </c>
      <c r="AL261" s="9">
        <v>395.92216159022371</v>
      </c>
      <c r="AM261" s="9">
        <v>429.00172355676744</v>
      </c>
      <c r="AN261" s="21"/>
      <c r="AO261" s="5"/>
      <c r="AP261" s="5"/>
      <c r="AQ261" s="21"/>
      <c r="BR261" s="7"/>
      <c r="BT261" s="5"/>
    </row>
    <row r="262" spans="1:72" x14ac:dyDescent="0.2">
      <c r="A262" s="8" t="str">
        <f t="shared" si="8"/>
        <v>EFHtL_Ja_7</v>
      </c>
      <c r="B262" s="7" t="s">
        <v>3737</v>
      </c>
      <c r="C262" s="7" t="s">
        <v>260</v>
      </c>
      <c r="D262" s="7">
        <v>7</v>
      </c>
      <c r="E262" s="45">
        <v>100</v>
      </c>
      <c r="F262" s="21">
        <v>109.94469659932705</v>
      </c>
      <c r="G262" s="21">
        <v>105.21643142180714</v>
      </c>
      <c r="H262" s="21">
        <v>105.29967552475468</v>
      </c>
      <c r="I262" s="21">
        <v>127.32280097272522</v>
      </c>
      <c r="J262" s="21">
        <v>151.13481354763329</v>
      </c>
      <c r="K262" s="21">
        <v>125.81456566790663</v>
      </c>
      <c r="L262" s="21">
        <v>124.15112870084025</v>
      </c>
      <c r="M262" s="21">
        <v>109.85278118157279</v>
      </c>
      <c r="N262" s="21">
        <v>115.3988101563215</v>
      </c>
      <c r="O262" s="21">
        <v>124.09375734002333</v>
      </c>
      <c r="P262" s="21">
        <v>104.73330583819987</v>
      </c>
      <c r="Q262" s="21">
        <v>93.792122443150888</v>
      </c>
      <c r="R262" s="21">
        <v>90.940319638195916</v>
      </c>
      <c r="S262" s="21">
        <v>98.683050293511485</v>
      </c>
      <c r="T262" s="21">
        <v>95.393562272031119</v>
      </c>
      <c r="U262" s="21">
        <v>91.943930035630999</v>
      </c>
      <c r="V262" s="21">
        <v>95.049239200841754</v>
      </c>
      <c r="W262" s="21">
        <v>106.70746553159259</v>
      </c>
      <c r="X262" s="21">
        <v>107.39903868551768</v>
      </c>
      <c r="Y262" s="21">
        <v>121.59017280658769</v>
      </c>
      <c r="Z262" s="21">
        <v>144.76737979402787</v>
      </c>
      <c r="AA262" s="21">
        <v>159.80291339592426</v>
      </c>
      <c r="AB262" s="21">
        <v>160.73631532913021</v>
      </c>
      <c r="AC262" s="21">
        <v>161.31469095123975</v>
      </c>
      <c r="AD262" s="21">
        <v>214.3975280438886</v>
      </c>
      <c r="AE262" s="21">
        <v>239.55074425209429</v>
      </c>
      <c r="AF262" s="21">
        <v>248.86034314225168</v>
      </c>
      <c r="AG262" s="21">
        <v>291.02727780706516</v>
      </c>
      <c r="AH262" s="21">
        <v>322.2144018204761</v>
      </c>
      <c r="AI262" s="21">
        <v>324.94068560310933</v>
      </c>
      <c r="AJ262" s="9">
        <v>339.01971605999688</v>
      </c>
      <c r="AK262" s="9">
        <v>299.42247430572735</v>
      </c>
      <c r="AL262" s="9">
        <v>299.61216207438429</v>
      </c>
      <c r="AM262" s="9">
        <v>320.09331816857696</v>
      </c>
      <c r="AN262" s="21"/>
      <c r="AO262" s="5"/>
      <c r="AP262" s="5"/>
      <c r="AQ262" s="21"/>
      <c r="BR262" s="7"/>
      <c r="BT262" s="5"/>
    </row>
    <row r="263" spans="1:72" x14ac:dyDescent="0.2">
      <c r="A263" s="8" t="str">
        <f t="shared" si="8"/>
        <v>EFHtL_Ja_8</v>
      </c>
      <c r="B263" s="7" t="s">
        <v>3737</v>
      </c>
      <c r="C263" s="7" t="s">
        <v>260</v>
      </c>
      <c r="D263" s="7">
        <v>8</v>
      </c>
      <c r="E263" s="45">
        <v>100</v>
      </c>
      <c r="F263" s="21">
        <v>123.43190282325138</v>
      </c>
      <c r="G263" s="21">
        <v>119.22621825317603</v>
      </c>
      <c r="H263" s="21">
        <v>87.591196330729673</v>
      </c>
      <c r="I263" s="21">
        <v>89.871636539812144</v>
      </c>
      <c r="J263" s="21">
        <v>105.82087186062697</v>
      </c>
      <c r="K263" s="21">
        <v>90.705404090480783</v>
      </c>
      <c r="L263" s="21">
        <v>112.83561624476583</v>
      </c>
      <c r="M263" s="21">
        <v>124.65031928037374</v>
      </c>
      <c r="N263" s="21">
        <v>161.10788155009897</v>
      </c>
      <c r="O263" s="21">
        <v>174.04238065582129</v>
      </c>
      <c r="P263" s="21">
        <v>142.65106752263691</v>
      </c>
      <c r="Q263" s="21">
        <v>136.23207358267439</v>
      </c>
      <c r="R263" s="21">
        <v>162.38640585487752</v>
      </c>
      <c r="S263" s="21">
        <v>165.2823955830591</v>
      </c>
      <c r="T263" s="21">
        <v>123.73207761932736</v>
      </c>
      <c r="U263" s="21">
        <v>113.74724439525056</v>
      </c>
      <c r="V263" s="21">
        <v>116.34659189160834</v>
      </c>
      <c r="W263" s="21">
        <v>136.68386056352287</v>
      </c>
      <c r="X263" s="21">
        <v>144.19435769408196</v>
      </c>
      <c r="Y263" s="21">
        <v>162.60648764728205</v>
      </c>
      <c r="Z263" s="21">
        <v>183.41789474354988</v>
      </c>
      <c r="AA263" s="21">
        <v>199.6355501296409</v>
      </c>
      <c r="AB263" s="21">
        <v>203.40219193689629</v>
      </c>
      <c r="AC263" s="21">
        <v>213.09081987446189</v>
      </c>
      <c r="AD263" s="21">
        <v>271.84811565362492</v>
      </c>
      <c r="AE263" s="21">
        <v>292.87106188363452</v>
      </c>
      <c r="AF263" s="21">
        <v>304.45541546896158</v>
      </c>
      <c r="AG263" s="21">
        <v>380.10079303362272</v>
      </c>
      <c r="AH263" s="21">
        <v>376.68050077866911</v>
      </c>
      <c r="AI263" s="21">
        <v>400.01296941008269</v>
      </c>
      <c r="AJ263" s="9">
        <v>389.02151850000899</v>
      </c>
      <c r="AK263" s="9">
        <v>368.74332479230299</v>
      </c>
      <c r="AL263" s="9">
        <v>385.64387755518442</v>
      </c>
      <c r="AM263" s="9">
        <v>389.07405641748073</v>
      </c>
      <c r="AN263" s="21"/>
      <c r="AO263" s="5"/>
      <c r="AP263" s="5"/>
      <c r="AQ263" s="21"/>
      <c r="BR263" s="7"/>
      <c r="BT263" s="5"/>
    </row>
    <row r="264" spans="1:72" x14ac:dyDescent="0.2">
      <c r="A264" s="8" t="str">
        <f t="shared" si="8"/>
        <v>EFHmL_Ja_1</v>
      </c>
      <c r="B264" s="7" t="s">
        <v>3738</v>
      </c>
      <c r="C264" s="7" t="s">
        <v>260</v>
      </c>
      <c r="D264" s="7">
        <v>1</v>
      </c>
      <c r="E264" s="45">
        <v>100</v>
      </c>
      <c r="F264" s="21">
        <v>100.18850377327324</v>
      </c>
      <c r="G264" s="21">
        <v>122.55009164881683</v>
      </c>
      <c r="H264" s="21">
        <v>126.93916938948692</v>
      </c>
      <c r="I264" s="21">
        <v>142.07585578858257</v>
      </c>
      <c r="J264" s="21">
        <v>130.58867166293041</v>
      </c>
      <c r="K264" s="21">
        <v>128.45470051179507</v>
      </c>
      <c r="L264" s="21">
        <v>112.4404990596764</v>
      </c>
      <c r="M264" s="21">
        <v>106.08107151852724</v>
      </c>
      <c r="N264" s="21">
        <v>95.782336151395057</v>
      </c>
      <c r="O264" s="21">
        <v>99.238863127862984</v>
      </c>
      <c r="P264" s="21">
        <v>89.466140233670842</v>
      </c>
      <c r="Q264" s="21">
        <v>95.811125387369373</v>
      </c>
      <c r="R264" s="21">
        <v>89.255201576030359</v>
      </c>
      <c r="S264" s="21">
        <v>89.69395687897304</v>
      </c>
      <c r="T264" s="21">
        <v>106.30938278516638</v>
      </c>
      <c r="U264" s="21">
        <v>116.62122052853381</v>
      </c>
      <c r="V264" s="21">
        <v>121.78811054509922</v>
      </c>
      <c r="W264" s="21">
        <v>133.58167861889982</v>
      </c>
      <c r="X264" s="21">
        <v>137.88189221795923</v>
      </c>
      <c r="Y264" s="21">
        <v>165.48663064776918</v>
      </c>
      <c r="Z264" s="21">
        <v>185.90921542648243</v>
      </c>
      <c r="AA264" s="21">
        <v>214.50709786243678</v>
      </c>
      <c r="AB264" s="21">
        <v>246.74439651959591</v>
      </c>
      <c r="AC264" s="21">
        <v>267.71920730955236</v>
      </c>
      <c r="AD264" s="21">
        <v>317.31215805162515</v>
      </c>
      <c r="AE264" s="21">
        <v>356.14326539036875</v>
      </c>
      <c r="AF264" s="21">
        <v>378.48827736233727</v>
      </c>
      <c r="AG264" s="21">
        <v>413.85387555332915</v>
      </c>
      <c r="AH264" s="21">
        <v>410.26645171935581</v>
      </c>
      <c r="AI264" s="21">
        <v>412.18973046270673</v>
      </c>
      <c r="AJ264" s="9">
        <v>387.57660634888526</v>
      </c>
      <c r="AK264" s="9">
        <v>360.58015653545851</v>
      </c>
      <c r="AL264" s="9">
        <v>389.25332719485283</v>
      </c>
      <c r="AM264" s="9">
        <v>405.52444459429029</v>
      </c>
      <c r="AN264" s="21"/>
      <c r="AO264" s="5"/>
      <c r="AP264" s="5"/>
      <c r="AQ264" s="21"/>
      <c r="BR264" s="7"/>
      <c r="BT264" s="5"/>
    </row>
    <row r="265" spans="1:72" x14ac:dyDescent="0.2">
      <c r="A265" s="8" t="str">
        <f t="shared" si="8"/>
        <v>EFHmL_Ja_2</v>
      </c>
      <c r="B265" s="7" t="s">
        <v>3738</v>
      </c>
      <c r="C265" s="7" t="s">
        <v>260</v>
      </c>
      <c r="D265" s="7">
        <v>2</v>
      </c>
      <c r="E265" s="45">
        <v>100</v>
      </c>
      <c r="F265" s="21">
        <v>86.665032646761787</v>
      </c>
      <c r="G265" s="21">
        <v>86.225375162707877</v>
      </c>
      <c r="H265" s="21">
        <v>82.851439995016548</v>
      </c>
      <c r="I265" s="21">
        <v>94.768684050272071</v>
      </c>
      <c r="J265" s="21">
        <v>89.073776745954461</v>
      </c>
      <c r="K265" s="21">
        <v>103.7715171658993</v>
      </c>
      <c r="L265" s="21">
        <v>95.555927289706304</v>
      </c>
      <c r="M265" s="21">
        <v>90.840271272757505</v>
      </c>
      <c r="N265" s="21">
        <v>83.29259716045344</v>
      </c>
      <c r="O265" s="21">
        <v>89.157265638610653</v>
      </c>
      <c r="P265" s="21">
        <v>79.676278893038258</v>
      </c>
      <c r="Q265" s="21">
        <v>81.437430598730202</v>
      </c>
      <c r="R265" s="21">
        <v>75.323968054970337</v>
      </c>
      <c r="S265" s="21">
        <v>79.138069769286219</v>
      </c>
      <c r="T265" s="21">
        <v>79.682562622471082</v>
      </c>
      <c r="U265" s="21">
        <v>82.402918398461367</v>
      </c>
      <c r="V265" s="21">
        <v>81.04208831995895</v>
      </c>
      <c r="W265" s="21">
        <v>84.796887044857783</v>
      </c>
      <c r="X265" s="21">
        <v>88.041255830144081</v>
      </c>
      <c r="Y265" s="21">
        <v>94.407369044445986</v>
      </c>
      <c r="Z265" s="21">
        <v>95.641862520287305</v>
      </c>
      <c r="AA265" s="21">
        <v>97.854207506012131</v>
      </c>
      <c r="AB265" s="21">
        <v>99.614918996595563</v>
      </c>
      <c r="AC265" s="21">
        <v>105.68235337797756</v>
      </c>
      <c r="AD265" s="21">
        <v>125.6710738142267</v>
      </c>
      <c r="AE265" s="21">
        <v>138.71701675166895</v>
      </c>
      <c r="AF265" s="21">
        <v>152.09839093194773</v>
      </c>
      <c r="AG265" s="21">
        <v>172.26121962925748</v>
      </c>
      <c r="AH265" s="21">
        <v>187.28054698971647</v>
      </c>
      <c r="AI265" s="21">
        <v>204.43613428328479</v>
      </c>
      <c r="AJ265" s="9">
        <v>195.4477653986969</v>
      </c>
      <c r="AK265" s="9">
        <v>185.00518870083769</v>
      </c>
      <c r="AL265" s="9">
        <v>197.05719092802286</v>
      </c>
      <c r="AM265" s="9">
        <v>211.07696609595857</v>
      </c>
      <c r="AN265" s="21"/>
      <c r="AO265" s="5"/>
      <c r="AP265" s="5"/>
      <c r="AQ265" s="21"/>
      <c r="BR265" s="7"/>
      <c r="BT265" s="5"/>
    </row>
    <row r="266" spans="1:72" x14ac:dyDescent="0.2">
      <c r="A266" s="8" t="str">
        <f t="shared" si="8"/>
        <v>EFHmL_Ja_3</v>
      </c>
      <c r="B266" s="7" t="s">
        <v>3738</v>
      </c>
      <c r="C266" s="7" t="s">
        <v>260</v>
      </c>
      <c r="D266" s="7">
        <v>3</v>
      </c>
      <c r="E266" s="45">
        <v>100</v>
      </c>
      <c r="F266" s="21">
        <v>99.610086629492301</v>
      </c>
      <c r="G266" s="21">
        <v>106.73922296023126</v>
      </c>
      <c r="H266" s="21">
        <v>121.2261273621571</v>
      </c>
      <c r="I266" s="21">
        <v>147.47547979926989</v>
      </c>
      <c r="J266" s="21">
        <v>154.18174862986672</v>
      </c>
      <c r="K266" s="21">
        <v>152.77759357688396</v>
      </c>
      <c r="L266" s="21">
        <v>140.50132382248043</v>
      </c>
      <c r="M266" s="21">
        <v>141.12008407144953</v>
      </c>
      <c r="N266" s="21">
        <v>133.17943874288963</v>
      </c>
      <c r="O266" s="21">
        <v>127.58768837688139</v>
      </c>
      <c r="P266" s="21">
        <v>116.10437212400488</v>
      </c>
      <c r="Q266" s="21">
        <v>113.65822847316413</v>
      </c>
      <c r="R266" s="21">
        <v>110.27492150143445</v>
      </c>
      <c r="S266" s="21">
        <v>115.53043605830746</v>
      </c>
      <c r="T266" s="21">
        <v>116.47650060989045</v>
      </c>
      <c r="U266" s="21">
        <v>115.29288033856196</v>
      </c>
      <c r="V266" s="21">
        <v>113.22913927329654</v>
      </c>
      <c r="W266" s="21">
        <v>121.67494357165512</v>
      </c>
      <c r="X266" s="21">
        <v>117.49905746459032</v>
      </c>
      <c r="Y266" s="21">
        <v>121.30593433578343</v>
      </c>
      <c r="Z266" s="21">
        <v>121.904282082069</v>
      </c>
      <c r="AA266" s="21">
        <v>129.74108850376041</v>
      </c>
      <c r="AB266" s="21">
        <v>126.4777263072187</v>
      </c>
      <c r="AC266" s="21">
        <v>148.3975011346881</v>
      </c>
      <c r="AD266" s="21">
        <v>178.80126501368778</v>
      </c>
      <c r="AE266" s="21">
        <v>190.07952196467457</v>
      </c>
      <c r="AF266" s="21">
        <v>205.77801193377425</v>
      </c>
      <c r="AG266" s="21">
        <v>246.46725864699636</v>
      </c>
      <c r="AH266" s="21">
        <v>263.34273205727828</v>
      </c>
      <c r="AI266" s="21">
        <v>277.66558829118202</v>
      </c>
      <c r="AJ266" s="9">
        <v>284.16742024029901</v>
      </c>
      <c r="AK266" s="9">
        <v>263.03706001361797</v>
      </c>
      <c r="AL266" s="9">
        <v>299.2330622158247</v>
      </c>
      <c r="AM266" s="9">
        <v>310.44027466998676</v>
      </c>
      <c r="AN266" s="21"/>
      <c r="AO266" s="5"/>
      <c r="AP266" s="5"/>
      <c r="AQ266" s="21"/>
      <c r="BR266" s="7"/>
      <c r="BT266" s="5"/>
    </row>
    <row r="267" spans="1:72" x14ac:dyDescent="0.2">
      <c r="A267" s="8" t="str">
        <f t="shared" si="8"/>
        <v>EFHmL_Ja_4</v>
      </c>
      <c r="B267" s="7" t="s">
        <v>3738</v>
      </c>
      <c r="C267" s="7" t="s">
        <v>260</v>
      </c>
      <c r="D267" s="7">
        <v>4</v>
      </c>
      <c r="E267" s="45">
        <v>100</v>
      </c>
      <c r="F267" s="21">
        <v>117.28587904963345</v>
      </c>
      <c r="G267" s="21">
        <v>121.57966632528368</v>
      </c>
      <c r="H267" s="21">
        <v>154.34451882796171</v>
      </c>
      <c r="I267" s="21">
        <v>189.5610420526655</v>
      </c>
      <c r="J267" s="21">
        <v>211.61544288929176</v>
      </c>
      <c r="K267" s="21">
        <v>214.58773010923582</v>
      </c>
      <c r="L267" s="21">
        <v>193.93854054239353</v>
      </c>
      <c r="M267" s="21">
        <v>197.87055558110509</v>
      </c>
      <c r="N267" s="21">
        <v>190.55954002048244</v>
      </c>
      <c r="O267" s="21">
        <v>182.65651121566137</v>
      </c>
      <c r="P267" s="21">
        <v>166.63662592418822</v>
      </c>
      <c r="Q267" s="21">
        <v>155.57976992916556</v>
      </c>
      <c r="R267" s="21">
        <v>154.12659814942393</v>
      </c>
      <c r="S267" s="21">
        <v>165.74611894805821</v>
      </c>
      <c r="T267" s="21">
        <v>177.08396755083919</v>
      </c>
      <c r="U267" s="21">
        <v>178.06924705198986</v>
      </c>
      <c r="V267" s="21">
        <v>174.31121728139439</v>
      </c>
      <c r="W267" s="21">
        <v>186.24701647854164</v>
      </c>
      <c r="X267" s="21">
        <v>183.10393826878843</v>
      </c>
      <c r="Y267" s="21">
        <v>190.91049218381863</v>
      </c>
      <c r="Z267" s="21">
        <v>199.29089888508875</v>
      </c>
      <c r="AA267" s="21">
        <v>216.60760613407092</v>
      </c>
      <c r="AB267" s="21">
        <v>214.33928244711811</v>
      </c>
      <c r="AC267" s="21">
        <v>226.93311981325235</v>
      </c>
      <c r="AD267" s="21">
        <v>262.18017831580147</v>
      </c>
      <c r="AE267" s="21">
        <v>273.81245822265987</v>
      </c>
      <c r="AF267" s="21">
        <v>290.20465503668891</v>
      </c>
      <c r="AG267" s="21">
        <v>313.60837463326925</v>
      </c>
      <c r="AH267" s="21">
        <v>334.22450709446014</v>
      </c>
      <c r="AI267" s="21">
        <v>350.15840410712616</v>
      </c>
      <c r="AJ267" s="9">
        <v>347.6996177166867</v>
      </c>
      <c r="AK267" s="9">
        <v>329.92971949160415</v>
      </c>
      <c r="AL267" s="9">
        <v>372.0507900839707</v>
      </c>
      <c r="AM267" s="9">
        <v>391.43054751882221</v>
      </c>
      <c r="AN267" s="21"/>
      <c r="AO267" s="5"/>
      <c r="AP267" s="5"/>
      <c r="AQ267" s="21"/>
      <c r="BR267" s="7"/>
      <c r="BT267" s="5"/>
    </row>
    <row r="268" spans="1:72" x14ac:dyDescent="0.2">
      <c r="A268" s="8" t="str">
        <f t="shared" si="8"/>
        <v>EFHmL_Ja_5</v>
      </c>
      <c r="B268" s="7" t="s">
        <v>3738</v>
      </c>
      <c r="C268" s="7" t="s">
        <v>260</v>
      </c>
      <c r="D268" s="7">
        <v>5</v>
      </c>
      <c r="E268" s="45">
        <v>100</v>
      </c>
      <c r="F268" s="21">
        <v>103.82774341193355</v>
      </c>
      <c r="G268" s="21">
        <v>113.0874071100868</v>
      </c>
      <c r="H268" s="21">
        <v>128.43128774307664</v>
      </c>
      <c r="I268" s="21">
        <v>154.02202909486877</v>
      </c>
      <c r="J268" s="21">
        <v>155.23126835865094</v>
      </c>
      <c r="K268" s="21">
        <v>149.37717576335584</v>
      </c>
      <c r="L268" s="21">
        <v>141.36527141269494</v>
      </c>
      <c r="M268" s="21">
        <v>140.11959530848819</v>
      </c>
      <c r="N268" s="21">
        <v>134.27682534558701</v>
      </c>
      <c r="O268" s="21">
        <v>127.73487762292565</v>
      </c>
      <c r="P268" s="21">
        <v>125.45473559020645</v>
      </c>
      <c r="Q268" s="21">
        <v>120.91176890124382</v>
      </c>
      <c r="R268" s="21">
        <v>116.32845915230408</v>
      </c>
      <c r="S268" s="21">
        <v>116.41827804769981</v>
      </c>
      <c r="T268" s="21">
        <v>124.67650065261789</v>
      </c>
      <c r="U268" s="21">
        <v>128.90546136172736</v>
      </c>
      <c r="V268" s="21">
        <v>128.12305712020108</v>
      </c>
      <c r="W268" s="21">
        <v>137.1907478919189</v>
      </c>
      <c r="X268" s="21">
        <v>132.56283533784205</v>
      </c>
      <c r="Y268" s="21">
        <v>140.38167059284191</v>
      </c>
      <c r="Z268" s="21">
        <v>148.32270393045232</v>
      </c>
      <c r="AA268" s="21">
        <v>164.49563778446648</v>
      </c>
      <c r="AB268" s="21">
        <v>171.82293720891741</v>
      </c>
      <c r="AC268" s="21">
        <v>183.9584724867953</v>
      </c>
      <c r="AD268" s="21">
        <v>218.68813062517361</v>
      </c>
      <c r="AE268" s="21">
        <v>231.04031379404805</v>
      </c>
      <c r="AF268" s="21">
        <v>246.28888481615934</v>
      </c>
      <c r="AG268" s="21">
        <v>278.80778059186872</v>
      </c>
      <c r="AH268" s="21">
        <v>292.55254600698453</v>
      </c>
      <c r="AI268" s="21">
        <v>305.37325496644678</v>
      </c>
      <c r="AJ268" s="9">
        <v>307.46651241943653</v>
      </c>
      <c r="AK268" s="9">
        <v>294.95236293376132</v>
      </c>
      <c r="AL268" s="9">
        <v>327.14698329501795</v>
      </c>
      <c r="AM268" s="9">
        <v>341.42255832768376</v>
      </c>
      <c r="AN268" s="21"/>
      <c r="AO268" s="5"/>
      <c r="AP268" s="5"/>
      <c r="AQ268" s="21"/>
      <c r="BR268" s="7"/>
      <c r="BT268" s="5"/>
    </row>
    <row r="269" spans="1:72" x14ac:dyDescent="0.2">
      <c r="A269" s="8" t="str">
        <f t="shared" si="8"/>
        <v>EFHmL_Ja_6</v>
      </c>
      <c r="B269" s="7" t="s">
        <v>3738</v>
      </c>
      <c r="C269" s="7" t="s">
        <v>260</v>
      </c>
      <c r="D269" s="7">
        <v>6</v>
      </c>
      <c r="E269" s="45">
        <v>100</v>
      </c>
      <c r="F269" s="21">
        <v>128.33417440314665</v>
      </c>
      <c r="G269" s="21">
        <v>137.13442129371148</v>
      </c>
      <c r="H269" s="21">
        <v>127.56345517541388</v>
      </c>
      <c r="I269" s="21">
        <v>168.63837852878888</v>
      </c>
      <c r="J269" s="21">
        <v>190.74767114574519</v>
      </c>
      <c r="K269" s="21">
        <v>180.00218200999149</v>
      </c>
      <c r="L269" s="21">
        <v>165.0211305389073</v>
      </c>
      <c r="M269" s="21">
        <v>154.21547036773151</v>
      </c>
      <c r="N269" s="21">
        <v>162.55112741744239</v>
      </c>
      <c r="O269" s="21">
        <v>162.991458859413</v>
      </c>
      <c r="P269" s="21">
        <v>153.24131867321992</v>
      </c>
      <c r="Q269" s="21">
        <v>146.32500205817053</v>
      </c>
      <c r="R269" s="21">
        <v>127.95364647197765</v>
      </c>
      <c r="S269" s="21">
        <v>124.2382264962763</v>
      </c>
      <c r="T269" s="21">
        <v>143.09987298374301</v>
      </c>
      <c r="U269" s="21">
        <v>138.02776062130658</v>
      </c>
      <c r="V269" s="21">
        <v>127.83500738348712</v>
      </c>
      <c r="W269" s="21">
        <v>138.80550728455066</v>
      </c>
      <c r="X269" s="21">
        <v>129.31598598849575</v>
      </c>
      <c r="Y269" s="21">
        <v>132.72620634416478</v>
      </c>
      <c r="Z269" s="21">
        <v>139.19298190713081</v>
      </c>
      <c r="AA269" s="21">
        <v>153.5181372037585</v>
      </c>
      <c r="AB269" s="21">
        <v>141.95174374993883</v>
      </c>
      <c r="AC269" s="21">
        <v>159.05510160361573</v>
      </c>
      <c r="AD269" s="21">
        <v>193.04367077480893</v>
      </c>
      <c r="AE269" s="21">
        <v>207.89530923814357</v>
      </c>
      <c r="AF269" s="21">
        <v>231.0263762467136</v>
      </c>
      <c r="AG269" s="21">
        <v>274.84974713957439</v>
      </c>
      <c r="AH269" s="21">
        <v>316.56389507599795</v>
      </c>
      <c r="AI269" s="21">
        <v>341.26506896009511</v>
      </c>
      <c r="AJ269" s="9">
        <v>350.61950421757666</v>
      </c>
      <c r="AK269" s="9">
        <v>343.44017147706995</v>
      </c>
      <c r="AL269" s="9">
        <v>378.55892558759388</v>
      </c>
      <c r="AM269" s="9">
        <v>398.41017120828695</v>
      </c>
      <c r="AN269" s="21"/>
      <c r="AO269" s="5"/>
      <c r="AP269" s="5"/>
      <c r="AQ269" s="21"/>
      <c r="BR269" s="7"/>
      <c r="BT269" s="5"/>
    </row>
    <row r="270" spans="1:72" x14ac:dyDescent="0.2">
      <c r="A270" s="8" t="str">
        <f t="shared" si="8"/>
        <v>EFHmL_Ja_7</v>
      </c>
      <c r="B270" s="7" t="s">
        <v>3738</v>
      </c>
      <c r="C270" s="7" t="s">
        <v>260</v>
      </c>
      <c r="D270" s="7">
        <v>7</v>
      </c>
      <c r="E270" s="45">
        <v>100</v>
      </c>
      <c r="F270" s="21">
        <v>101.23633385646637</v>
      </c>
      <c r="G270" s="21">
        <v>102.36971481891024</v>
      </c>
      <c r="H270" s="21">
        <v>101.9227010573762</v>
      </c>
      <c r="I270" s="21">
        <v>130.15085924766848</v>
      </c>
      <c r="J270" s="21">
        <v>140.83053710708649</v>
      </c>
      <c r="K270" s="21">
        <v>129.92619493940504</v>
      </c>
      <c r="L270" s="21">
        <v>122.3731543651262</v>
      </c>
      <c r="M270" s="21">
        <v>118.93078047516632</v>
      </c>
      <c r="N270" s="21">
        <v>121.62214080201024</v>
      </c>
      <c r="O270" s="21">
        <v>125.65378565452716</v>
      </c>
      <c r="P270" s="21">
        <v>107.69816442150916</v>
      </c>
      <c r="Q270" s="21">
        <v>94.370812487640563</v>
      </c>
      <c r="R270" s="21">
        <v>91.245450283827438</v>
      </c>
      <c r="S270" s="21">
        <v>99.822202734424764</v>
      </c>
      <c r="T270" s="21">
        <v>101.98328340527014</v>
      </c>
      <c r="U270" s="21">
        <v>97.564053791611201</v>
      </c>
      <c r="V270" s="21">
        <v>102.06780531567399</v>
      </c>
      <c r="W270" s="21">
        <v>113.56129744074266</v>
      </c>
      <c r="X270" s="21">
        <v>109.98855657986404</v>
      </c>
      <c r="Y270" s="21">
        <v>117.91171442683302</v>
      </c>
      <c r="Z270" s="21">
        <v>135.32084185509851</v>
      </c>
      <c r="AA270" s="21">
        <v>151.49291214716516</v>
      </c>
      <c r="AB270" s="21">
        <v>155.17328793988827</v>
      </c>
      <c r="AC270" s="21">
        <v>162.83052955982939</v>
      </c>
      <c r="AD270" s="21">
        <v>211.32543732641284</v>
      </c>
      <c r="AE270" s="21">
        <v>233.03842500022029</v>
      </c>
      <c r="AF270" s="21">
        <v>241.0296773375355</v>
      </c>
      <c r="AG270" s="21">
        <v>278.92036515663921</v>
      </c>
      <c r="AH270" s="21">
        <v>306.88182134253731</v>
      </c>
      <c r="AI270" s="21">
        <v>316.78912068690141</v>
      </c>
      <c r="AJ270" s="9">
        <v>322.17150912792971</v>
      </c>
      <c r="AK270" s="9">
        <v>282.20557763871869</v>
      </c>
      <c r="AL270" s="9">
        <v>298.30550562324885</v>
      </c>
      <c r="AM270" s="9">
        <v>312.05255398476896</v>
      </c>
      <c r="AN270" s="21"/>
      <c r="AO270" s="5"/>
      <c r="AP270" s="5"/>
      <c r="AQ270" s="21"/>
      <c r="BR270" s="7"/>
      <c r="BT270" s="5"/>
    </row>
    <row r="271" spans="1:72" x14ac:dyDescent="0.2">
      <c r="A271" s="8" t="str">
        <f t="shared" si="8"/>
        <v>EFHmL_Ja_8</v>
      </c>
      <c r="B271" s="7" t="s">
        <v>3738</v>
      </c>
      <c r="C271" s="7" t="s">
        <v>260</v>
      </c>
      <c r="D271" s="7">
        <v>8</v>
      </c>
      <c r="E271" s="45">
        <v>100</v>
      </c>
      <c r="F271" s="21">
        <v>111.22498174551625</v>
      </c>
      <c r="G271" s="21">
        <v>116.30411536336894</v>
      </c>
      <c r="H271" s="21">
        <v>80.902105280688247</v>
      </c>
      <c r="I271" s="21">
        <v>85.318957971482931</v>
      </c>
      <c r="J271" s="21">
        <v>91.544705201916386</v>
      </c>
      <c r="K271" s="21">
        <v>88.935828799918653</v>
      </c>
      <c r="L271" s="21">
        <v>105.59173442840218</v>
      </c>
      <c r="M271" s="21">
        <v>131.06335213590836</v>
      </c>
      <c r="N271" s="21">
        <v>153.03714013259807</v>
      </c>
      <c r="O271" s="21">
        <v>153.41223073349073</v>
      </c>
      <c r="P271" s="21">
        <v>135.00723785510081</v>
      </c>
      <c r="Q271" s="21">
        <v>133.25822578476681</v>
      </c>
      <c r="R271" s="21">
        <v>155.7239723885273</v>
      </c>
      <c r="S271" s="21">
        <v>156.67100590999033</v>
      </c>
      <c r="T271" s="21">
        <v>133.3207772716662</v>
      </c>
      <c r="U271" s="21">
        <v>122.20467609237417</v>
      </c>
      <c r="V271" s="21">
        <v>126.35692887205398</v>
      </c>
      <c r="W271" s="21">
        <v>142.84035956514182</v>
      </c>
      <c r="X271" s="21">
        <v>142.47186941776684</v>
      </c>
      <c r="Y271" s="21">
        <v>147.14298419097395</v>
      </c>
      <c r="Z271" s="21">
        <v>157.74060320600682</v>
      </c>
      <c r="AA271" s="21">
        <v>173.74141177636366</v>
      </c>
      <c r="AB271" s="21">
        <v>178.71204357792593</v>
      </c>
      <c r="AC271" s="21">
        <v>194.2507986434394</v>
      </c>
      <c r="AD271" s="21">
        <v>238.53507582009414</v>
      </c>
      <c r="AE271" s="21">
        <v>253.11083724877696</v>
      </c>
      <c r="AF271" s="21">
        <v>261.63375801710919</v>
      </c>
      <c r="AG271" s="21">
        <v>319.23004296171837</v>
      </c>
      <c r="AH271" s="21">
        <v>318.91113929234336</v>
      </c>
      <c r="AI271" s="21">
        <v>343.63062660307287</v>
      </c>
      <c r="AJ271" s="9">
        <v>330.57807731494984</v>
      </c>
      <c r="AK271" s="9">
        <v>309.6309557583993</v>
      </c>
      <c r="AL271" s="9">
        <v>338.96412602319703</v>
      </c>
      <c r="AM271" s="9">
        <v>335.72458205240071</v>
      </c>
      <c r="AN271" s="21"/>
      <c r="AO271" s="5"/>
      <c r="AP271" s="5"/>
      <c r="AQ271" s="21"/>
      <c r="BR271" s="7"/>
      <c r="BT271" s="5"/>
    </row>
    <row r="272" spans="1:72" x14ac:dyDescent="0.2">
      <c r="A272" s="8" t="str">
        <f t="shared" si="8"/>
        <v>EFHuL_Ja_1</v>
      </c>
      <c r="B272" s="7" t="s">
        <v>3739</v>
      </c>
      <c r="C272" s="7" t="s">
        <v>260</v>
      </c>
      <c r="D272" s="7">
        <v>1</v>
      </c>
      <c r="E272" s="45">
        <v>100</v>
      </c>
      <c r="F272" s="21">
        <v>119.28533551597202</v>
      </c>
      <c r="G272" s="21">
        <v>134.34418381866297</v>
      </c>
      <c r="H272" s="21">
        <v>138.89326458331593</v>
      </c>
      <c r="I272" s="21">
        <v>146.85882477133558</v>
      </c>
      <c r="J272" s="21">
        <v>151.51155805888644</v>
      </c>
      <c r="K272" s="21">
        <v>126.18213147899782</v>
      </c>
      <c r="L272" s="21">
        <v>127.45134140574233</v>
      </c>
      <c r="M272" s="21">
        <v>95.388318770324844</v>
      </c>
      <c r="N272" s="21">
        <v>85.847765396656968</v>
      </c>
      <c r="O272" s="21">
        <v>83.288113395055134</v>
      </c>
      <c r="P272" s="21">
        <v>78.529430093849456</v>
      </c>
      <c r="Q272" s="21">
        <v>83.858372951522782</v>
      </c>
      <c r="R272" s="21">
        <v>83.019841226041706</v>
      </c>
      <c r="S272" s="21">
        <v>82.78504874699621</v>
      </c>
      <c r="T272" s="21">
        <v>75.173979552202923</v>
      </c>
      <c r="U272" s="21">
        <v>77.861340585911293</v>
      </c>
      <c r="V272" s="21">
        <v>84.865539411521524</v>
      </c>
      <c r="W272" s="21">
        <v>107.77887668620477</v>
      </c>
      <c r="X272" s="21">
        <v>122.3160379971433</v>
      </c>
      <c r="Y272" s="21">
        <v>146.6123048363728</v>
      </c>
      <c r="Z272" s="21">
        <v>164.28070726936718</v>
      </c>
      <c r="AA272" s="21">
        <v>188.98727537730446</v>
      </c>
      <c r="AB272" s="21">
        <v>222.18197921777491</v>
      </c>
      <c r="AC272" s="21">
        <v>239.82321971725736</v>
      </c>
      <c r="AD272" s="21">
        <v>300.1735637736021</v>
      </c>
      <c r="AE272" s="21">
        <v>345.18741488226374</v>
      </c>
      <c r="AF272" s="21">
        <v>355.15924327464637</v>
      </c>
      <c r="AG272" s="21">
        <v>398.93611756823157</v>
      </c>
      <c r="AH272" s="21">
        <v>423.03623139178023</v>
      </c>
      <c r="AI272" s="21">
        <v>413.41647073858763</v>
      </c>
      <c r="AJ272" s="9">
        <v>405.16321358125936</v>
      </c>
      <c r="AK272" s="9">
        <v>388.55495797381445</v>
      </c>
      <c r="AL272" s="9">
        <v>418.63570039811646</v>
      </c>
      <c r="AM272" s="9">
        <v>448.81402897003551</v>
      </c>
      <c r="AN272" s="21"/>
      <c r="AO272" s="5"/>
      <c r="AP272" s="5"/>
      <c r="AQ272" s="21"/>
      <c r="BR272" s="7"/>
      <c r="BT272" s="5"/>
    </row>
    <row r="273" spans="1:72" x14ac:dyDescent="0.2">
      <c r="A273" s="8" t="str">
        <f t="shared" si="8"/>
        <v>EFHuL_Ja_2</v>
      </c>
      <c r="B273" s="7" t="s">
        <v>3739</v>
      </c>
      <c r="C273" s="7" t="s">
        <v>260</v>
      </c>
      <c r="D273" s="7">
        <v>2</v>
      </c>
      <c r="E273" s="45">
        <v>100</v>
      </c>
      <c r="F273" s="21">
        <v>103.80534586547878</v>
      </c>
      <c r="G273" s="21">
        <v>93.736089629036357</v>
      </c>
      <c r="H273" s="21">
        <v>89.626804291953377</v>
      </c>
      <c r="I273" s="21">
        <v>97.175667141870917</v>
      </c>
      <c r="J273" s="21">
        <v>105.15094607339933</v>
      </c>
      <c r="K273" s="21">
        <v>100.80095907257318</v>
      </c>
      <c r="L273" s="21">
        <v>110.02785697272795</v>
      </c>
      <c r="M273" s="21">
        <v>82.770646434080348</v>
      </c>
      <c r="N273" s="21">
        <v>78.399448579950032</v>
      </c>
      <c r="O273" s="21">
        <v>79.197407250600989</v>
      </c>
      <c r="P273" s="21">
        <v>76.55588711546018</v>
      </c>
      <c r="Q273" s="21">
        <v>77.663016028145819</v>
      </c>
      <c r="R273" s="21">
        <v>75.328934848680305</v>
      </c>
      <c r="S273" s="21">
        <v>78.929423946908798</v>
      </c>
      <c r="T273" s="21">
        <v>73.921907802370541</v>
      </c>
      <c r="U273" s="21">
        <v>73.675922048380144</v>
      </c>
      <c r="V273" s="21">
        <v>74.183237137609467</v>
      </c>
      <c r="W273" s="21">
        <v>78.259671840244366</v>
      </c>
      <c r="X273" s="21">
        <v>84.078824419180592</v>
      </c>
      <c r="Y273" s="21">
        <v>87.395526091297668</v>
      </c>
      <c r="Z273" s="21">
        <v>86.473983326502207</v>
      </c>
      <c r="AA273" s="21">
        <v>87.527901112337872</v>
      </c>
      <c r="AB273" s="21">
        <v>90.231953583788084</v>
      </c>
      <c r="AC273" s="21">
        <v>93.79592042440909</v>
      </c>
      <c r="AD273" s="21">
        <v>114.96516458976247</v>
      </c>
      <c r="AE273" s="21">
        <v>127.19129701663137</v>
      </c>
      <c r="AF273" s="21">
        <v>132.88788915532109</v>
      </c>
      <c r="AG273" s="21">
        <v>152.34939256139327</v>
      </c>
      <c r="AH273" s="21">
        <v>180.18774522965998</v>
      </c>
      <c r="AI273" s="21">
        <v>190.76596953688161</v>
      </c>
      <c r="AJ273" s="9">
        <v>192.543112382038</v>
      </c>
      <c r="AK273" s="9">
        <v>192.28947994521482</v>
      </c>
      <c r="AL273" s="9">
        <v>205.67046702404136</v>
      </c>
      <c r="AM273" s="9">
        <v>229.92867891196022</v>
      </c>
      <c r="AN273" s="21"/>
      <c r="AO273" s="5"/>
      <c r="AP273" s="5"/>
      <c r="AQ273" s="21"/>
      <c r="BR273" s="7"/>
      <c r="BT273" s="5"/>
    </row>
    <row r="274" spans="1:72" x14ac:dyDescent="0.2">
      <c r="A274" s="8" t="str">
        <f t="shared" si="8"/>
        <v>EFHuL_Ja_3</v>
      </c>
      <c r="B274" s="7" t="s">
        <v>3739</v>
      </c>
      <c r="C274" s="7" t="s">
        <v>260</v>
      </c>
      <c r="D274" s="7">
        <v>3</v>
      </c>
      <c r="E274" s="45">
        <v>100</v>
      </c>
      <c r="F274" s="21">
        <v>125.932075959157</v>
      </c>
      <c r="G274" s="21">
        <v>120.88525780051285</v>
      </c>
      <c r="H274" s="21">
        <v>139.24669291720343</v>
      </c>
      <c r="I274" s="21">
        <v>160.17284606822716</v>
      </c>
      <c r="J274" s="21">
        <v>193.49030337500295</v>
      </c>
      <c r="K274" s="21">
        <v>158.88058496882903</v>
      </c>
      <c r="L274" s="21">
        <v>170.05087584255597</v>
      </c>
      <c r="M274" s="21">
        <v>134.23635087909818</v>
      </c>
      <c r="N274" s="21">
        <v>126.9368947958297</v>
      </c>
      <c r="O274" s="21">
        <v>111.14501365862732</v>
      </c>
      <c r="P274" s="21">
        <v>105.69467524011414</v>
      </c>
      <c r="Q274" s="21">
        <v>101.33014645141571</v>
      </c>
      <c r="R274" s="21">
        <v>105.42341480770349</v>
      </c>
      <c r="S274" s="21">
        <v>110.50846857736335</v>
      </c>
      <c r="T274" s="21">
        <v>77.867087509315013</v>
      </c>
      <c r="U274" s="21">
        <v>70.9640193420299</v>
      </c>
      <c r="V274" s="21">
        <v>72.458201494107712</v>
      </c>
      <c r="W274" s="21">
        <v>90.680549052890953</v>
      </c>
      <c r="X274" s="21">
        <v>97.867765195150326</v>
      </c>
      <c r="Y274" s="21">
        <v>97.981130203201346</v>
      </c>
      <c r="Z274" s="21">
        <v>95.698470166115996</v>
      </c>
      <c r="AA274" s="21">
        <v>100.51939513283517</v>
      </c>
      <c r="AB274" s="21">
        <v>98.600553456955922</v>
      </c>
      <c r="AC274" s="21">
        <v>115.56002724181025</v>
      </c>
      <c r="AD274" s="21">
        <v>154.54076541024671</v>
      </c>
      <c r="AE274" s="21">
        <v>170.52361335224964</v>
      </c>
      <c r="AF274" s="21">
        <v>174.98529367437433</v>
      </c>
      <c r="AG274" s="21">
        <v>224.27740704720117</v>
      </c>
      <c r="AH274" s="21">
        <v>270.09769320911869</v>
      </c>
      <c r="AI274" s="21">
        <v>274.2626083885911</v>
      </c>
      <c r="AJ274" s="9">
        <v>297.47478714855106</v>
      </c>
      <c r="AK274" s="9">
        <v>286.36133201443266</v>
      </c>
      <c r="AL274" s="9">
        <v>329.53505464011516</v>
      </c>
      <c r="AM274" s="9">
        <v>356.1915329316397</v>
      </c>
      <c r="AN274" s="21"/>
      <c r="AO274" s="5"/>
      <c r="AP274" s="5"/>
      <c r="AQ274" s="21"/>
      <c r="BR274" s="7"/>
      <c r="BT274" s="5"/>
    </row>
    <row r="275" spans="1:72" x14ac:dyDescent="0.2">
      <c r="A275" s="8" t="str">
        <f t="shared" si="8"/>
        <v>EFHuL_Ja_4</v>
      </c>
      <c r="B275" s="7" t="s">
        <v>3739</v>
      </c>
      <c r="C275" s="7" t="s">
        <v>260</v>
      </c>
      <c r="D275" s="7">
        <v>4</v>
      </c>
      <c r="E275" s="45">
        <v>100</v>
      </c>
      <c r="F275" s="21">
        <v>145.61538662713662</v>
      </c>
      <c r="G275" s="21">
        <v>138.95151395109173</v>
      </c>
      <c r="H275" s="21">
        <v>180.21694667549286</v>
      </c>
      <c r="I275" s="21">
        <v>212.42771482422876</v>
      </c>
      <c r="J275" s="21">
        <v>265.68058533496719</v>
      </c>
      <c r="K275" s="21">
        <v>234.84521302077786</v>
      </c>
      <c r="L275" s="21">
        <v>237.31250129068786</v>
      </c>
      <c r="M275" s="21">
        <v>202.65528354892751</v>
      </c>
      <c r="N275" s="21">
        <v>194.35329352274164</v>
      </c>
      <c r="O275" s="21">
        <v>174.40039330592313</v>
      </c>
      <c r="P275" s="21">
        <v>162.65493142629015</v>
      </c>
      <c r="Q275" s="21">
        <v>148.24809954178636</v>
      </c>
      <c r="R275" s="21">
        <v>155.71952922626204</v>
      </c>
      <c r="S275" s="21">
        <v>167.38409639566368</v>
      </c>
      <c r="T275" s="21">
        <v>130.94348129256196</v>
      </c>
      <c r="U275" s="21">
        <v>120.47741071128651</v>
      </c>
      <c r="V275" s="21">
        <v>120.88186422248435</v>
      </c>
      <c r="W275" s="21">
        <v>155.08911866535306</v>
      </c>
      <c r="X275" s="21">
        <v>166.25628625071585</v>
      </c>
      <c r="Y275" s="21">
        <v>171.60284601126213</v>
      </c>
      <c r="Z275" s="21">
        <v>177.77617176986317</v>
      </c>
      <c r="AA275" s="21">
        <v>189.29114713942911</v>
      </c>
      <c r="AB275" s="21">
        <v>188.2368315120662</v>
      </c>
      <c r="AC275" s="21">
        <v>199.8922435761481</v>
      </c>
      <c r="AD275" s="21">
        <v>248.16233602010288</v>
      </c>
      <c r="AE275" s="21">
        <v>265.2962878022696</v>
      </c>
      <c r="AF275" s="21">
        <v>269.74259777063861</v>
      </c>
      <c r="AG275" s="21">
        <v>298.78230728963223</v>
      </c>
      <c r="AH275" s="21">
        <v>347.41090347831715</v>
      </c>
      <c r="AI275" s="21">
        <v>357.13908616219243</v>
      </c>
      <c r="AJ275" s="9">
        <v>366.40760506911101</v>
      </c>
      <c r="AK275" s="9">
        <v>358.48867100637602</v>
      </c>
      <c r="AL275" s="9">
        <v>406.48546596052171</v>
      </c>
      <c r="AM275" s="9">
        <v>441.20698485098541</v>
      </c>
      <c r="AN275" s="21"/>
      <c r="AO275" s="5"/>
      <c r="AP275" s="5"/>
      <c r="AQ275" s="21"/>
      <c r="BR275" s="7"/>
      <c r="BT275" s="5"/>
    </row>
    <row r="276" spans="1:72" x14ac:dyDescent="0.2">
      <c r="A276" s="8" t="str">
        <f t="shared" si="8"/>
        <v>EFHuL_Ja_5</v>
      </c>
      <c r="B276" s="7" t="s">
        <v>3739</v>
      </c>
      <c r="C276" s="7" t="s">
        <v>260</v>
      </c>
      <c r="D276" s="7">
        <v>5</v>
      </c>
      <c r="E276" s="45">
        <v>100</v>
      </c>
      <c r="F276" s="21">
        <v>122.56842407754426</v>
      </c>
      <c r="G276" s="21">
        <v>123.14055751270037</v>
      </c>
      <c r="H276" s="21">
        <v>142.02371559500497</v>
      </c>
      <c r="I276" s="21">
        <v>163.06150773213491</v>
      </c>
      <c r="J276" s="21">
        <v>183.34357039494336</v>
      </c>
      <c r="K276" s="21">
        <v>154.05802774573985</v>
      </c>
      <c r="L276" s="21">
        <v>162.26524839232434</v>
      </c>
      <c r="M276" s="21">
        <v>136.02541712032769</v>
      </c>
      <c r="N276" s="21">
        <v>130.53489947543886</v>
      </c>
      <c r="O276" s="21">
        <v>116.11868770900261</v>
      </c>
      <c r="P276" s="21">
        <v>118.3624918360954</v>
      </c>
      <c r="Q276" s="21">
        <v>112.13142065490393</v>
      </c>
      <c r="R276" s="21">
        <v>113.54668975093105</v>
      </c>
      <c r="S276" s="21">
        <v>112.99009486124037</v>
      </c>
      <c r="T276" s="21">
        <v>90.89285426909214</v>
      </c>
      <c r="U276" s="21">
        <v>87.756197569613278</v>
      </c>
      <c r="V276" s="21">
        <v>89.87177362798451</v>
      </c>
      <c r="W276" s="21">
        <v>113.09512005158184</v>
      </c>
      <c r="X276" s="21">
        <v>118.98739859620879</v>
      </c>
      <c r="Y276" s="21">
        <v>125.02608205441447</v>
      </c>
      <c r="Z276" s="21">
        <v>131.12898270810089</v>
      </c>
      <c r="AA276" s="21">
        <v>144.43764995028812</v>
      </c>
      <c r="AB276" s="21">
        <v>153.32025887658986</v>
      </c>
      <c r="AC276" s="21">
        <v>163.16310611154026</v>
      </c>
      <c r="AD276" s="21">
        <v>206.18046743169432</v>
      </c>
      <c r="AE276" s="21">
        <v>222.68293084707275</v>
      </c>
      <c r="AF276" s="21">
        <v>227.65578400763408</v>
      </c>
      <c r="AG276" s="21">
        <v>264.56594912914835</v>
      </c>
      <c r="AH276" s="21">
        <v>298.27798884389136</v>
      </c>
      <c r="AI276" s="21">
        <v>302.53428739340723</v>
      </c>
      <c r="AJ276" s="9">
        <v>317.06651302464513</v>
      </c>
      <c r="AK276" s="9">
        <v>313.22143242695375</v>
      </c>
      <c r="AL276" s="9">
        <v>349.41616241828211</v>
      </c>
      <c r="AM276" s="9">
        <v>375.30992549247452</v>
      </c>
      <c r="AN276" s="21"/>
      <c r="AO276" s="5"/>
      <c r="AP276" s="5"/>
      <c r="AQ276" s="21"/>
      <c r="BR276" s="7"/>
      <c r="BT276" s="5"/>
    </row>
    <row r="277" spans="1:72" x14ac:dyDescent="0.2">
      <c r="A277" s="8" t="str">
        <f t="shared" si="8"/>
        <v>EFHuL_Ja_6</v>
      </c>
      <c r="B277" s="7" t="s">
        <v>3739</v>
      </c>
      <c r="C277" s="7" t="s">
        <v>260</v>
      </c>
      <c r="D277" s="7">
        <v>6</v>
      </c>
      <c r="E277" s="45">
        <v>100</v>
      </c>
      <c r="F277" s="21">
        <v>166.47861084940155</v>
      </c>
      <c r="G277" s="21">
        <v>150.34669543552482</v>
      </c>
      <c r="H277" s="21">
        <v>139.79621710197057</v>
      </c>
      <c r="I277" s="21">
        <v>174.80456981021629</v>
      </c>
      <c r="J277" s="21">
        <v>234.64472801074035</v>
      </c>
      <c r="K277" s="21">
        <v>184.23296245392714</v>
      </c>
      <c r="L277" s="21">
        <v>197.43772170909841</v>
      </c>
      <c r="M277" s="21">
        <v>140.96956774743711</v>
      </c>
      <c r="N277" s="21">
        <v>149.71427095425693</v>
      </c>
      <c r="O277" s="21">
        <v>139.64144498015716</v>
      </c>
      <c r="P277" s="21">
        <v>135.02770623309837</v>
      </c>
      <c r="Q277" s="21">
        <v>126.21307623651536</v>
      </c>
      <c r="R277" s="21">
        <v>115.12917535121477</v>
      </c>
      <c r="S277" s="21">
        <v>110.63833584954195</v>
      </c>
      <c r="T277" s="21">
        <v>86.967806275120964</v>
      </c>
      <c r="U277" s="21">
        <v>76.365386146521942</v>
      </c>
      <c r="V277" s="21">
        <v>75.207971593019451</v>
      </c>
      <c r="W277" s="21">
        <v>94.475710008929298</v>
      </c>
      <c r="X277" s="21">
        <v>99.493439063411401</v>
      </c>
      <c r="Y277" s="21">
        <v>99.873486630751955</v>
      </c>
      <c r="Z277" s="21">
        <v>102.3739902857838</v>
      </c>
      <c r="AA277" s="21">
        <v>112.78208420780436</v>
      </c>
      <c r="AB277" s="21">
        <v>103.54583955757172</v>
      </c>
      <c r="AC277" s="21">
        <v>114.32100129432143</v>
      </c>
      <c r="AD277" s="21">
        <v>158.70972476556975</v>
      </c>
      <c r="AE277" s="21">
        <v>178.10478366409649</v>
      </c>
      <c r="AF277" s="21">
        <v>188.28425394285497</v>
      </c>
      <c r="AG277" s="21">
        <v>242.58859494494516</v>
      </c>
      <c r="AH277" s="21">
        <v>318.63083023571789</v>
      </c>
      <c r="AI277" s="21">
        <v>331.67041494535346</v>
      </c>
      <c r="AJ277" s="9">
        <v>361.37848176100397</v>
      </c>
      <c r="AK277" s="9">
        <v>369.79684050302495</v>
      </c>
      <c r="AL277" s="9">
        <v>408.85216121527026</v>
      </c>
      <c r="AM277" s="9">
        <v>450.10057648358287</v>
      </c>
      <c r="AN277" s="21"/>
      <c r="AO277" s="5"/>
      <c r="AP277" s="5"/>
      <c r="AQ277" s="21"/>
      <c r="BR277" s="7"/>
      <c r="BT277" s="5"/>
    </row>
    <row r="278" spans="1:72" x14ac:dyDescent="0.2">
      <c r="A278" s="8" t="str">
        <f t="shared" si="8"/>
        <v>EFHuL_Ja_7</v>
      </c>
      <c r="B278" s="7" t="s">
        <v>3739</v>
      </c>
      <c r="C278" s="7" t="s">
        <v>260</v>
      </c>
      <c r="D278" s="7">
        <v>7</v>
      </c>
      <c r="E278" s="45">
        <v>100</v>
      </c>
      <c r="F278" s="21">
        <v>122.85623058946933</v>
      </c>
      <c r="G278" s="21">
        <v>112.88230887741027</v>
      </c>
      <c r="H278" s="21">
        <v>112.14593220727116</v>
      </c>
      <c r="I278" s="21">
        <v>135.40472621364407</v>
      </c>
      <c r="J278" s="21">
        <v>170.66757280897917</v>
      </c>
      <c r="K278" s="21">
        <v>126.652366936296</v>
      </c>
      <c r="L278" s="21">
        <v>142.1475643654137</v>
      </c>
      <c r="M278" s="21">
        <v>107.35251933285134</v>
      </c>
      <c r="N278" s="21">
        <v>111.02027455044859</v>
      </c>
      <c r="O278" s="21">
        <v>105.81858168296931</v>
      </c>
      <c r="P278" s="21">
        <v>95.635727968077106</v>
      </c>
      <c r="Q278" s="21">
        <v>85.968964869318341</v>
      </c>
      <c r="R278" s="21">
        <v>86.146076904317198</v>
      </c>
      <c r="S278" s="21">
        <v>93.353177152321081</v>
      </c>
      <c r="T278" s="21">
        <v>78.51369435367252</v>
      </c>
      <c r="U278" s="21">
        <v>71.906711799027235</v>
      </c>
      <c r="V278" s="21">
        <v>75.51467894461409</v>
      </c>
      <c r="W278" s="21">
        <v>92.006017047978432</v>
      </c>
      <c r="X278" s="21">
        <v>95.589303073501725</v>
      </c>
      <c r="Y278" s="21">
        <v>101.15601474240809</v>
      </c>
      <c r="Z278" s="21">
        <v>114.47369056723029</v>
      </c>
      <c r="AA278" s="21">
        <v>126.47411815925891</v>
      </c>
      <c r="AB278" s="21">
        <v>129.36369665926208</v>
      </c>
      <c r="AC278" s="21">
        <v>133.16370205301732</v>
      </c>
      <c r="AD278" s="21">
        <v>185.72437469715763</v>
      </c>
      <c r="AE278" s="21">
        <v>209.144749625987</v>
      </c>
      <c r="AF278" s="21">
        <v>204.36763228502576</v>
      </c>
      <c r="AG278" s="21">
        <v>243.82061587390336</v>
      </c>
      <c r="AH278" s="21">
        <v>302.03431377257181</v>
      </c>
      <c r="AI278" s="21">
        <v>300.50985945930904</v>
      </c>
      <c r="AJ278" s="9">
        <v>325.63047429226458</v>
      </c>
      <c r="AK278" s="9">
        <v>294.14467145004318</v>
      </c>
      <c r="AL278" s="9">
        <v>310.61692693677657</v>
      </c>
      <c r="AM278" s="9">
        <v>339.62954101291751</v>
      </c>
      <c r="AN278" s="21"/>
      <c r="AO278" s="5"/>
      <c r="AP278" s="5"/>
      <c r="AQ278" s="21"/>
      <c r="BR278" s="7"/>
      <c r="BT278" s="5"/>
    </row>
    <row r="279" spans="1:72" x14ac:dyDescent="0.2">
      <c r="A279" s="8" t="str">
        <f t="shared" si="8"/>
        <v>EFHuL_Ja_8</v>
      </c>
      <c r="B279" s="7" t="s">
        <v>3739</v>
      </c>
      <c r="C279" s="7" t="s">
        <v>260</v>
      </c>
      <c r="D279" s="7">
        <v>8</v>
      </c>
      <c r="E279" s="45">
        <v>100</v>
      </c>
      <c r="F279" s="21">
        <v>137.4951580633813</v>
      </c>
      <c r="G279" s="21">
        <v>132.25738720985453</v>
      </c>
      <c r="H279" s="21">
        <v>91.035269901067366</v>
      </c>
      <c r="I279" s="21">
        <v>89.167123163765922</v>
      </c>
      <c r="J279" s="21">
        <v>112.23440389958516</v>
      </c>
      <c r="K279" s="21">
        <v>85.923057253609841</v>
      </c>
      <c r="L279" s="21">
        <v>126.5290554102358</v>
      </c>
      <c r="M279" s="21">
        <v>124.45632535601749</v>
      </c>
      <c r="N279" s="21">
        <v>149.81846751080636</v>
      </c>
      <c r="O279" s="21">
        <v>140.07366677487718</v>
      </c>
      <c r="P279" s="21">
        <v>126.41938997781021</v>
      </c>
      <c r="Q279" s="21">
        <v>123.17789807677467</v>
      </c>
      <c r="R279" s="21">
        <v>155.81153690232335</v>
      </c>
      <c r="S279" s="21">
        <v>155.38862912140846</v>
      </c>
      <c r="T279" s="21">
        <v>93.100665274521134</v>
      </c>
      <c r="U279" s="21">
        <v>75.574078282670158</v>
      </c>
      <c r="V279" s="21">
        <v>81.490652108103134</v>
      </c>
      <c r="W279" s="21">
        <v>111.45196862380932</v>
      </c>
      <c r="X279" s="21">
        <v>123.60659718920814</v>
      </c>
      <c r="Y279" s="21">
        <v>125.10839656240387</v>
      </c>
      <c r="Z279" s="21">
        <v>133.34396757949747</v>
      </c>
      <c r="AA279" s="21">
        <v>146.72515992766009</v>
      </c>
      <c r="AB279" s="21">
        <v>153.88672155821263</v>
      </c>
      <c r="AC279" s="21">
        <v>167.59391544775949</v>
      </c>
      <c r="AD279" s="21">
        <v>224.09494542122866</v>
      </c>
      <c r="AE279" s="21">
        <v>242.38748157615396</v>
      </c>
      <c r="AF279" s="21">
        <v>238.34811549491937</v>
      </c>
      <c r="AG279" s="21">
        <v>303.54609154994711</v>
      </c>
      <c r="AH279" s="21">
        <v>327.58410662088693</v>
      </c>
      <c r="AI279" s="21">
        <v>344.11994703611896</v>
      </c>
      <c r="AJ279" s="9">
        <v>345.05077471273052</v>
      </c>
      <c r="AK279" s="9">
        <v>335.0185138566199</v>
      </c>
      <c r="AL279" s="9">
        <v>367.30352456867752</v>
      </c>
      <c r="AM279" s="9">
        <v>374.32838673656158</v>
      </c>
      <c r="AN279" s="21"/>
      <c r="AO279" s="5"/>
      <c r="AP279" s="5"/>
      <c r="AQ279" s="21"/>
      <c r="BR279" s="7"/>
      <c r="BT279" s="5"/>
    </row>
    <row r="280" spans="1:72" x14ac:dyDescent="0.2">
      <c r="A280" s="8" t="str">
        <f t="shared" si="8"/>
        <v>EWGgL_Ja_1</v>
      </c>
      <c r="B280" s="7" t="s">
        <v>3740</v>
      </c>
      <c r="C280" s="7" t="s">
        <v>260</v>
      </c>
      <c r="D280" s="7">
        <v>1</v>
      </c>
      <c r="E280" s="45">
        <v>100</v>
      </c>
      <c r="F280" s="21">
        <v>90.837928727788224</v>
      </c>
      <c r="G280" s="21">
        <v>93.125716782136067</v>
      </c>
      <c r="H280" s="21">
        <v>128.37513219329631</v>
      </c>
      <c r="I280" s="21">
        <v>167.79280443585864</v>
      </c>
      <c r="J280" s="21">
        <v>121.6933055161165</v>
      </c>
      <c r="K280" s="21">
        <v>56.00959159976555</v>
      </c>
      <c r="L280" s="21">
        <v>77.827891396710825</v>
      </c>
      <c r="M280" s="21">
        <v>82.692194239434869</v>
      </c>
      <c r="N280" s="21">
        <v>95.93939059091143</v>
      </c>
      <c r="O280" s="21">
        <v>68.375865782463251</v>
      </c>
      <c r="P280" s="21">
        <v>58.113962655645125</v>
      </c>
      <c r="Q280" s="21">
        <v>52.212201277491722</v>
      </c>
      <c r="R280" s="21">
        <v>48.389400922199165</v>
      </c>
      <c r="S280" s="21">
        <v>44.264668437990927</v>
      </c>
      <c r="T280" s="21">
        <v>60.053487187326503</v>
      </c>
      <c r="U280" s="21">
        <v>65.181499456257072</v>
      </c>
      <c r="V280" s="21">
        <v>80.885732746893538</v>
      </c>
      <c r="W280" s="21">
        <v>99.446857400988591</v>
      </c>
      <c r="X280" s="21">
        <v>111.05489890861958</v>
      </c>
      <c r="Y280" s="21">
        <v>173.31724160091858</v>
      </c>
      <c r="Z280" s="21">
        <v>217.35671436868947</v>
      </c>
      <c r="AA280" s="21">
        <v>268.23404026197335</v>
      </c>
      <c r="AB280" s="21">
        <v>303.28784826363022</v>
      </c>
      <c r="AC280" s="21">
        <v>335.22770621193905</v>
      </c>
      <c r="AD280" s="21">
        <v>408.38524033549567</v>
      </c>
      <c r="AE280" s="21">
        <v>462.65697077408862</v>
      </c>
      <c r="AF280" s="21">
        <v>529.26078643568883</v>
      </c>
      <c r="AG280" s="21">
        <v>603.37025653901946</v>
      </c>
      <c r="AH280" s="21">
        <v>628.0323598309451</v>
      </c>
      <c r="AI280" s="21">
        <v>570.88308874279971</v>
      </c>
      <c r="AJ280" s="9">
        <v>562.77722577293139</v>
      </c>
      <c r="AK280" s="9">
        <v>515.5458254832821</v>
      </c>
      <c r="AL280" s="9">
        <v>465.45569680342157</v>
      </c>
      <c r="AM280" s="9">
        <v>552.56000724147725</v>
      </c>
      <c r="AN280" s="21"/>
      <c r="AO280" s="5"/>
      <c r="AP280" s="5"/>
      <c r="AQ280" s="21"/>
      <c r="BR280" s="7"/>
      <c r="BT280" s="5"/>
    </row>
    <row r="281" spans="1:72" x14ac:dyDescent="0.2">
      <c r="A281" s="8" t="str">
        <f t="shared" si="8"/>
        <v>EWGgL_Ja_2</v>
      </c>
      <c r="B281" s="7" t="s">
        <v>3740</v>
      </c>
      <c r="C281" s="7" t="s">
        <v>260</v>
      </c>
      <c r="D281" s="7">
        <v>2</v>
      </c>
      <c r="E281" s="45">
        <v>100</v>
      </c>
      <c r="F281" s="21">
        <v>93.666493510472563</v>
      </c>
      <c r="G281" s="21">
        <v>59.196366943731007</v>
      </c>
      <c r="H281" s="21">
        <v>121.71668713579895</v>
      </c>
      <c r="I281" s="21">
        <v>161.41031781316289</v>
      </c>
      <c r="J281" s="21">
        <v>120.79387140386328</v>
      </c>
      <c r="K281" s="21">
        <v>60.752378709546839</v>
      </c>
      <c r="L281" s="21">
        <v>109.48699289207741</v>
      </c>
      <c r="M281" s="21">
        <v>100.28876574973582</v>
      </c>
      <c r="N281" s="21">
        <v>81.31138578814631</v>
      </c>
      <c r="O281" s="21">
        <v>69.301989806988544</v>
      </c>
      <c r="P281" s="21">
        <v>70.27280395310251</v>
      </c>
      <c r="Q281" s="21">
        <v>54.825029893901558</v>
      </c>
      <c r="R281" s="21">
        <v>55.021339688678047</v>
      </c>
      <c r="S281" s="21">
        <v>54.508954749266415</v>
      </c>
      <c r="T281" s="21">
        <v>54.914522395645292</v>
      </c>
      <c r="U281" s="21">
        <v>54.856560350205918</v>
      </c>
      <c r="V281" s="21">
        <v>56.776338712079252</v>
      </c>
      <c r="W281" s="21">
        <v>61.389658510543043</v>
      </c>
      <c r="X281" s="21">
        <v>66.693955333209175</v>
      </c>
      <c r="Y281" s="21">
        <v>113.77107830510749</v>
      </c>
      <c r="Z281" s="21">
        <v>179.15448732087981</v>
      </c>
      <c r="AA281" s="21">
        <v>183.53954294693526</v>
      </c>
      <c r="AB281" s="21">
        <v>211.62377902804823</v>
      </c>
      <c r="AC281" s="21">
        <v>210.88874143066062</v>
      </c>
      <c r="AD281" s="21">
        <v>255.41333098475744</v>
      </c>
      <c r="AE281" s="21">
        <v>271.23408455947356</v>
      </c>
      <c r="AF281" s="21">
        <v>323.92476911958926</v>
      </c>
      <c r="AG281" s="21">
        <v>421.05976566648042</v>
      </c>
      <c r="AH281" s="21">
        <v>525.6719496619445</v>
      </c>
      <c r="AI281" s="21">
        <v>543.64088927968282</v>
      </c>
      <c r="AJ281" s="9">
        <v>481.12968282777399</v>
      </c>
      <c r="AK281" s="9">
        <v>417.04387889255668</v>
      </c>
      <c r="AL281" s="9">
        <v>358.59248835220251</v>
      </c>
      <c r="AM281" s="9">
        <v>463.13101434090322</v>
      </c>
      <c r="AN281" s="21"/>
      <c r="AO281" s="5"/>
      <c r="AP281" s="5"/>
      <c r="AQ281" s="21"/>
      <c r="BR281" s="7"/>
      <c r="BT281" s="5"/>
    </row>
    <row r="282" spans="1:72" x14ac:dyDescent="0.2">
      <c r="A282" s="8" t="str">
        <f t="shared" si="8"/>
        <v>EWGgL_Ja_3</v>
      </c>
      <c r="B282" s="7" t="s">
        <v>3740</v>
      </c>
      <c r="C282" s="7" t="s">
        <v>260</v>
      </c>
      <c r="D282" s="7">
        <v>3</v>
      </c>
      <c r="E282" s="45">
        <v>100</v>
      </c>
      <c r="F282" s="21">
        <v>77.413113580667613</v>
      </c>
      <c r="G282" s="21">
        <v>57.966039428631809</v>
      </c>
      <c r="H282" s="21">
        <v>121.07225079793031</v>
      </c>
      <c r="I282" s="21">
        <v>178.87732202339211</v>
      </c>
      <c r="J282" s="21">
        <v>148.37965483631879</v>
      </c>
      <c r="K282" s="21">
        <v>77.426844305059632</v>
      </c>
      <c r="L282" s="21">
        <v>112.84021251279597</v>
      </c>
      <c r="M282" s="21">
        <v>135.51738393485326</v>
      </c>
      <c r="N282" s="21">
        <v>138.50285444283872</v>
      </c>
      <c r="O282" s="21">
        <v>96.203640077107792</v>
      </c>
      <c r="P282" s="21">
        <v>75.63355687573295</v>
      </c>
      <c r="Q282" s="21">
        <v>76.998621601064414</v>
      </c>
      <c r="R282" s="21">
        <v>85.866905140920025</v>
      </c>
      <c r="S282" s="21">
        <v>72.315108215116155</v>
      </c>
      <c r="T282" s="21">
        <v>72.566512428031942</v>
      </c>
      <c r="U282" s="21">
        <v>73.044866643329286</v>
      </c>
      <c r="V282" s="21">
        <v>82.672123235802573</v>
      </c>
      <c r="W282" s="21">
        <v>98.958758705908295</v>
      </c>
      <c r="X282" s="21">
        <v>104.99354650844603</v>
      </c>
      <c r="Y282" s="21">
        <v>152.95480751904535</v>
      </c>
      <c r="Z282" s="21">
        <v>187.18997050387617</v>
      </c>
      <c r="AA282" s="21">
        <v>192.24638728842936</v>
      </c>
      <c r="AB282" s="21">
        <v>193.30732371781286</v>
      </c>
      <c r="AC282" s="21">
        <v>221.16038664511487</v>
      </c>
      <c r="AD282" s="21">
        <v>257.62260194406718</v>
      </c>
      <c r="AE282" s="21">
        <v>272.7286799330123</v>
      </c>
      <c r="AF282" s="21">
        <v>324.6168763956826</v>
      </c>
      <c r="AG282" s="21">
        <v>421.54662231559445</v>
      </c>
      <c r="AH282" s="21">
        <v>486.38779449227496</v>
      </c>
      <c r="AI282" s="21">
        <v>451.2414760576944</v>
      </c>
      <c r="AJ282" s="9">
        <v>452.09370190766754</v>
      </c>
      <c r="AK282" s="9">
        <v>405.47997279970821</v>
      </c>
      <c r="AL282" s="9">
        <v>349.39532760512344</v>
      </c>
      <c r="AM282" s="9">
        <v>431.44070101557429</v>
      </c>
      <c r="AN282" s="21"/>
      <c r="AO282" s="5"/>
      <c r="AP282" s="5"/>
      <c r="AQ282" s="21"/>
      <c r="BR282" s="7"/>
      <c r="BT282" s="5"/>
    </row>
    <row r="283" spans="1:72" x14ac:dyDescent="0.2">
      <c r="A283" s="8" t="str">
        <f t="shared" si="8"/>
        <v>EWGgL_Ja_4</v>
      </c>
      <c r="B283" s="7" t="s">
        <v>3740</v>
      </c>
      <c r="C283" s="7" t="s">
        <v>260</v>
      </c>
      <c r="D283" s="7">
        <v>4</v>
      </c>
      <c r="E283" s="45">
        <v>100</v>
      </c>
      <c r="F283" s="21">
        <v>97.360668222742902</v>
      </c>
      <c r="G283" s="21">
        <v>85.376776608612843</v>
      </c>
      <c r="H283" s="21">
        <v>149.46223532153874</v>
      </c>
      <c r="I283" s="21">
        <v>204.86257003483962</v>
      </c>
      <c r="J283" s="21">
        <v>149.33793603522375</v>
      </c>
      <c r="K283" s="21">
        <v>74.404568198383132</v>
      </c>
      <c r="L283" s="21">
        <v>118.42138524047752</v>
      </c>
      <c r="M283" s="21">
        <v>121.60135398316288</v>
      </c>
      <c r="N283" s="21">
        <v>144.78096722032058</v>
      </c>
      <c r="O283" s="21">
        <v>128.01839296930589</v>
      </c>
      <c r="P283" s="21">
        <v>105.96720096998848</v>
      </c>
      <c r="Q283" s="21">
        <v>116.0548766205322</v>
      </c>
      <c r="R283" s="21">
        <v>132.13665607392869</v>
      </c>
      <c r="S283" s="21">
        <v>109.68655463982535</v>
      </c>
      <c r="T283" s="21">
        <v>108.51985773456254</v>
      </c>
      <c r="U283" s="21">
        <v>108.9115410667808</v>
      </c>
      <c r="V283" s="21">
        <v>121.75401321253005</v>
      </c>
      <c r="W283" s="21">
        <v>140.48154320069699</v>
      </c>
      <c r="X283" s="21">
        <v>150.74519046876782</v>
      </c>
      <c r="Y283" s="21">
        <v>201.12034980846622</v>
      </c>
      <c r="Z283" s="21">
        <v>235.828756622296</v>
      </c>
      <c r="AA283" s="21">
        <v>252.14182790061255</v>
      </c>
      <c r="AB283" s="21">
        <v>262.2149867767294</v>
      </c>
      <c r="AC283" s="21">
        <v>273.44510375575169</v>
      </c>
      <c r="AD283" s="21">
        <v>310.614957404508</v>
      </c>
      <c r="AE283" s="21">
        <v>331.73471027836337</v>
      </c>
      <c r="AF283" s="21">
        <v>379.20467474178849</v>
      </c>
      <c r="AG283" s="21">
        <v>433.91466949967281</v>
      </c>
      <c r="AH283" s="21">
        <v>475.39037656332556</v>
      </c>
      <c r="AI283" s="21">
        <v>450.80213708732282</v>
      </c>
      <c r="AJ283" s="9">
        <v>453.29998808631069</v>
      </c>
      <c r="AK283" s="9">
        <v>432.14458022229377</v>
      </c>
      <c r="AL283" s="9">
        <v>371.58797463671965</v>
      </c>
      <c r="AM283" s="9">
        <v>434.50746340092837</v>
      </c>
      <c r="AN283" s="21"/>
      <c r="AO283" s="5"/>
      <c r="AP283" s="5"/>
      <c r="AQ283" s="21"/>
      <c r="BR283" s="7"/>
      <c r="BT283" s="5"/>
    </row>
    <row r="284" spans="1:72" x14ac:dyDescent="0.2">
      <c r="A284" s="8" t="str">
        <f t="shared" si="8"/>
        <v>EWGgL_Ja_5</v>
      </c>
      <c r="B284" s="7" t="s">
        <v>3740</v>
      </c>
      <c r="C284" s="7" t="s">
        <v>260</v>
      </c>
      <c r="D284" s="7">
        <v>5</v>
      </c>
      <c r="E284" s="45">
        <v>100</v>
      </c>
      <c r="F284" s="21">
        <v>97.385853734438314</v>
      </c>
      <c r="G284" s="21">
        <v>83.989943702713845</v>
      </c>
      <c r="H284" s="21">
        <v>126.60667132132377</v>
      </c>
      <c r="I284" s="21">
        <v>169.15498195705317</v>
      </c>
      <c r="J284" s="21">
        <v>146.83024397919147</v>
      </c>
      <c r="K284" s="21">
        <v>82.205313277298416</v>
      </c>
      <c r="L284" s="21">
        <v>139.27120392616413</v>
      </c>
      <c r="M284" s="21">
        <v>146.74909376663118</v>
      </c>
      <c r="N284" s="21">
        <v>145.85582488482649</v>
      </c>
      <c r="O284" s="21">
        <v>115.67922164640537</v>
      </c>
      <c r="P284" s="21">
        <v>99.194826194110902</v>
      </c>
      <c r="Q284" s="21">
        <v>104.4076702082611</v>
      </c>
      <c r="R284" s="21">
        <v>109.80224949882191</v>
      </c>
      <c r="S284" s="21">
        <v>92.250057810673852</v>
      </c>
      <c r="T284" s="21">
        <v>96.031874712206033</v>
      </c>
      <c r="U284" s="21">
        <v>97.7292726788652</v>
      </c>
      <c r="V284" s="21">
        <v>109.52313978199444</v>
      </c>
      <c r="W284" s="21">
        <v>134.51745713788878</v>
      </c>
      <c r="X284" s="21">
        <v>146.56176723521864</v>
      </c>
      <c r="Y284" s="21">
        <v>190.09867533103073</v>
      </c>
      <c r="Z284" s="21">
        <v>223.11776962277304</v>
      </c>
      <c r="AA284" s="21">
        <v>241.01775870110291</v>
      </c>
      <c r="AB284" s="21">
        <v>264.45540170790082</v>
      </c>
      <c r="AC284" s="21">
        <v>294.17578381404564</v>
      </c>
      <c r="AD284" s="21">
        <v>335.68861534024171</v>
      </c>
      <c r="AE284" s="21">
        <v>354.44166122186192</v>
      </c>
      <c r="AF284" s="21">
        <v>403.21151059126919</v>
      </c>
      <c r="AG284" s="21">
        <v>461.24551642507834</v>
      </c>
      <c r="AH284" s="21">
        <v>508.43823378988509</v>
      </c>
      <c r="AI284" s="21">
        <v>479.842533492602</v>
      </c>
      <c r="AJ284" s="9">
        <v>480.33777916404546</v>
      </c>
      <c r="AK284" s="9">
        <v>463.54193803708296</v>
      </c>
      <c r="AL284" s="9">
        <v>424.82274750718955</v>
      </c>
      <c r="AM284" s="9">
        <v>508.50594276567034</v>
      </c>
      <c r="AN284" s="21"/>
      <c r="AO284" s="5"/>
      <c r="AP284" s="5"/>
      <c r="AQ284" s="21"/>
      <c r="BR284" s="7"/>
      <c r="BT284" s="5"/>
    </row>
    <row r="285" spans="1:72" x14ac:dyDescent="0.2">
      <c r="A285" s="8" t="str">
        <f t="shared" si="8"/>
        <v>EWGgL_Ja_6</v>
      </c>
      <c r="B285" s="7" t="s">
        <v>3740</v>
      </c>
      <c r="C285" s="7" t="s">
        <v>260</v>
      </c>
      <c r="D285" s="7">
        <v>6</v>
      </c>
      <c r="E285" s="45">
        <v>100</v>
      </c>
      <c r="F285" s="21">
        <v>114.93292475991939</v>
      </c>
      <c r="G285" s="21">
        <v>83.037838812523262</v>
      </c>
      <c r="H285" s="21">
        <v>159.84389085672609</v>
      </c>
      <c r="I285" s="21">
        <v>228.32453691395312</v>
      </c>
      <c r="J285" s="21">
        <v>178.19758774970728</v>
      </c>
      <c r="K285" s="21">
        <v>68.205732295396587</v>
      </c>
      <c r="L285" s="21">
        <v>101.13902323965338</v>
      </c>
      <c r="M285" s="21">
        <v>129.83649833469809</v>
      </c>
      <c r="N285" s="21">
        <v>160.43428422408269</v>
      </c>
      <c r="O285" s="21">
        <v>104.49504958974718</v>
      </c>
      <c r="P285" s="21">
        <v>78.915390280635734</v>
      </c>
      <c r="Q285" s="21">
        <v>74.145454775952714</v>
      </c>
      <c r="R285" s="21">
        <v>68.811074015555434</v>
      </c>
      <c r="S285" s="21">
        <v>48.671590561474069</v>
      </c>
      <c r="T285" s="21">
        <v>48.503432382009173</v>
      </c>
      <c r="U285" s="21">
        <v>48.905218571593892</v>
      </c>
      <c r="V285" s="21">
        <v>60.010661651910993</v>
      </c>
      <c r="W285" s="21">
        <v>78.826645989822325</v>
      </c>
      <c r="X285" s="21">
        <v>77.862906050805663</v>
      </c>
      <c r="Y285" s="21">
        <v>135.94024703093751</v>
      </c>
      <c r="Z285" s="21">
        <v>182.5437107214795</v>
      </c>
      <c r="AA285" s="21">
        <v>173.33638289727838</v>
      </c>
      <c r="AB285" s="21">
        <v>197.12273453721807</v>
      </c>
      <c r="AC285" s="21">
        <v>214.95689609243809</v>
      </c>
      <c r="AD285" s="21">
        <v>240.06427103918946</v>
      </c>
      <c r="AE285" s="21">
        <v>256.61622661576939</v>
      </c>
      <c r="AF285" s="21">
        <v>315.20424281225843</v>
      </c>
      <c r="AG285" s="21">
        <v>402.5954651954404</v>
      </c>
      <c r="AH285" s="21">
        <v>494.5222431051132</v>
      </c>
      <c r="AI285" s="21">
        <v>487.71623503465423</v>
      </c>
      <c r="AJ285" s="9">
        <v>484.87058504784449</v>
      </c>
      <c r="AK285" s="9">
        <v>441.93287862494327</v>
      </c>
      <c r="AL285" s="9">
        <v>349.96500119943397</v>
      </c>
      <c r="AM285" s="9">
        <v>451.26829494536941</v>
      </c>
      <c r="AN285" s="21"/>
      <c r="AO285" s="5"/>
      <c r="AP285" s="5"/>
      <c r="AQ285" s="21"/>
      <c r="BR285" s="7"/>
      <c r="BT285" s="5"/>
    </row>
    <row r="286" spans="1:72" x14ac:dyDescent="0.2">
      <c r="A286" s="8" t="str">
        <f t="shared" si="8"/>
        <v>EWGgL_Ja_7</v>
      </c>
      <c r="B286" s="7" t="s">
        <v>3740</v>
      </c>
      <c r="C286" s="7" t="s">
        <v>260</v>
      </c>
      <c r="D286" s="7">
        <v>7</v>
      </c>
      <c r="E286" s="45">
        <v>100</v>
      </c>
      <c r="F286" s="21">
        <v>79.584241014677417</v>
      </c>
      <c r="G286" s="21">
        <v>67.586332397941732</v>
      </c>
      <c r="H286" s="21">
        <v>104.42761649696044</v>
      </c>
      <c r="I286" s="21">
        <v>138.83955653666854</v>
      </c>
      <c r="J286" s="21">
        <v>112.74762494569075</v>
      </c>
      <c r="K286" s="21">
        <v>61.168732907986175</v>
      </c>
      <c r="L286" s="21">
        <v>92.190680103458362</v>
      </c>
      <c r="M286" s="21">
        <v>96.195585680796967</v>
      </c>
      <c r="N286" s="21">
        <v>103.98984138143848</v>
      </c>
      <c r="O286" s="21">
        <v>73.795857614975517</v>
      </c>
      <c r="P286" s="21">
        <v>64.263542950077095</v>
      </c>
      <c r="Q286" s="21">
        <v>70.715053584897134</v>
      </c>
      <c r="R286" s="21">
        <v>84.598981325958164</v>
      </c>
      <c r="S286" s="21">
        <v>71.472481418378763</v>
      </c>
      <c r="T286" s="21">
        <v>69.070962960103031</v>
      </c>
      <c r="U286" s="21">
        <v>70.004537285872999</v>
      </c>
      <c r="V286" s="21">
        <v>82.644992462763383</v>
      </c>
      <c r="W286" s="21">
        <v>96.056923390339861</v>
      </c>
      <c r="X286" s="21">
        <v>113.61230870523454</v>
      </c>
      <c r="Y286" s="21">
        <v>151.67947400897245</v>
      </c>
      <c r="Z286" s="21">
        <v>196.10219648040805</v>
      </c>
      <c r="AA286" s="21">
        <v>221.81872384255789</v>
      </c>
      <c r="AB286" s="21">
        <v>224.36136689203497</v>
      </c>
      <c r="AC286" s="21">
        <v>235.57124582524506</v>
      </c>
      <c r="AD286" s="21">
        <v>299.18259270600981</v>
      </c>
      <c r="AE286" s="21">
        <v>326.10174317556499</v>
      </c>
      <c r="AF286" s="21">
        <v>369.43843077881974</v>
      </c>
      <c r="AG286" s="21">
        <v>450.16355310323519</v>
      </c>
      <c r="AH286" s="21">
        <v>484.27675441192378</v>
      </c>
      <c r="AI286" s="21">
        <v>448.9435313542985</v>
      </c>
      <c r="AJ286" s="9">
        <v>440.75546001219675</v>
      </c>
      <c r="AK286" s="9">
        <v>370.09842213873122</v>
      </c>
      <c r="AL286" s="9">
        <v>303.82710828820103</v>
      </c>
      <c r="AM286" s="9">
        <v>352.24478946296796</v>
      </c>
      <c r="AN286" s="21"/>
      <c r="AO286" s="5"/>
      <c r="AP286" s="5"/>
      <c r="AQ286" s="21"/>
      <c r="BR286" s="7"/>
      <c r="BT286" s="5"/>
    </row>
    <row r="287" spans="1:72" x14ac:dyDescent="0.2">
      <c r="A287" s="8" t="str">
        <f t="shared" si="8"/>
        <v>EWGgL_Ja_8</v>
      </c>
      <c r="B287" s="7" t="s">
        <v>3740</v>
      </c>
      <c r="C287" s="7" t="s">
        <v>260</v>
      </c>
      <c r="D287" s="7">
        <v>8</v>
      </c>
      <c r="E287" s="45">
        <v>100</v>
      </c>
      <c r="F287" s="21">
        <v>97.114201907258405</v>
      </c>
      <c r="G287" s="21">
        <v>115.26551892183818</v>
      </c>
      <c r="H287" s="21">
        <v>186.42330462938702</v>
      </c>
      <c r="I287" s="21">
        <v>251.19056014727329</v>
      </c>
      <c r="J287" s="21">
        <v>170.36797595787976</v>
      </c>
      <c r="K287" s="21">
        <v>106.37779346542429</v>
      </c>
      <c r="L287" s="21">
        <v>161.39721275220393</v>
      </c>
      <c r="M287" s="21">
        <v>247.30442338272491</v>
      </c>
      <c r="N287" s="21">
        <v>220.94027956651487</v>
      </c>
      <c r="O287" s="21">
        <v>129.74506151086999</v>
      </c>
      <c r="P287" s="21">
        <v>64.316721334636682</v>
      </c>
      <c r="Q287" s="21">
        <v>62.771413635462856</v>
      </c>
      <c r="R287" s="21">
        <v>92.043186958187491</v>
      </c>
      <c r="S287" s="21">
        <v>85.117226585902273</v>
      </c>
      <c r="T287" s="21">
        <v>70.92534259384027</v>
      </c>
      <c r="U287" s="21">
        <v>80.882540060659494</v>
      </c>
      <c r="V287" s="21">
        <v>99.47277336191847</v>
      </c>
      <c r="W287" s="21">
        <v>134.10505840990132</v>
      </c>
      <c r="X287" s="21">
        <v>167.50647591872968</v>
      </c>
      <c r="Y287" s="21">
        <v>237.34361434673897</v>
      </c>
      <c r="Z287" s="21">
        <v>296.34644199309747</v>
      </c>
      <c r="AA287" s="21">
        <v>335.54430597613651</v>
      </c>
      <c r="AB287" s="21">
        <v>354.01185149909372</v>
      </c>
      <c r="AC287" s="21">
        <v>383.04020574004312</v>
      </c>
      <c r="AD287" s="21">
        <v>469.80012479995708</v>
      </c>
      <c r="AE287" s="21">
        <v>512.83185655815305</v>
      </c>
      <c r="AF287" s="21">
        <v>570.0511707284162</v>
      </c>
      <c r="AG287" s="21">
        <v>679.57672529962019</v>
      </c>
      <c r="AH287" s="21">
        <v>764.02236265145677</v>
      </c>
      <c r="AI287" s="21">
        <v>690.07176356193577</v>
      </c>
      <c r="AJ287" s="9">
        <v>700.91362681070746</v>
      </c>
      <c r="AK287" s="9">
        <v>592.51327276268489</v>
      </c>
      <c r="AL287" s="9">
        <v>480.09319176903233</v>
      </c>
      <c r="AM287" s="9">
        <v>568.79115271615865</v>
      </c>
      <c r="AN287" s="21"/>
      <c r="AO287" s="5"/>
      <c r="AP287" s="5"/>
      <c r="AQ287" s="21"/>
      <c r="BR287" s="7"/>
      <c r="BT287" s="5"/>
    </row>
    <row r="288" spans="1:72" x14ac:dyDescent="0.2">
      <c r="A288" s="8" t="str">
        <f t="shared" si="8"/>
        <v>EWGtL_Ja_1</v>
      </c>
      <c r="B288" s="7" t="s">
        <v>3741</v>
      </c>
      <c r="C288" s="7" t="s">
        <v>260</v>
      </c>
      <c r="D288" s="7">
        <v>1</v>
      </c>
      <c r="E288" s="45">
        <v>100</v>
      </c>
      <c r="F288" s="21">
        <v>104.61478199256591</v>
      </c>
      <c r="G288" s="21">
        <v>109.33620903525656</v>
      </c>
      <c r="H288" s="21">
        <v>129.1130734404515</v>
      </c>
      <c r="I288" s="21">
        <v>145.44527181341763</v>
      </c>
      <c r="J288" s="21">
        <v>125.38176840348456</v>
      </c>
      <c r="K288" s="21">
        <v>88.972905720692168</v>
      </c>
      <c r="L288" s="21">
        <v>92.753976376421193</v>
      </c>
      <c r="M288" s="21">
        <v>90.164982516558084</v>
      </c>
      <c r="N288" s="21">
        <v>104.96452144645012</v>
      </c>
      <c r="O288" s="21">
        <v>92.743417794922195</v>
      </c>
      <c r="P288" s="21">
        <v>87.426563432778238</v>
      </c>
      <c r="Q288" s="21">
        <v>75.252794053808699</v>
      </c>
      <c r="R288" s="21">
        <v>61.753250129557124</v>
      </c>
      <c r="S288" s="21">
        <v>56.883134109621459</v>
      </c>
      <c r="T288" s="21">
        <v>66.294678904653622</v>
      </c>
      <c r="U288" s="21">
        <v>68.599595270582753</v>
      </c>
      <c r="V288" s="21">
        <v>79.680717005565626</v>
      </c>
      <c r="W288" s="21">
        <v>93.906483134256973</v>
      </c>
      <c r="X288" s="21">
        <v>104.88459367699809</v>
      </c>
      <c r="Y288" s="21">
        <v>138.09823757243123</v>
      </c>
      <c r="Z288" s="21">
        <v>162.62167061377349</v>
      </c>
      <c r="AA288" s="21">
        <v>201.43891849269022</v>
      </c>
      <c r="AB288" s="21">
        <v>229.62561021005524</v>
      </c>
      <c r="AC288" s="21">
        <v>255.45955852964303</v>
      </c>
      <c r="AD288" s="21">
        <v>317.34970319734168</v>
      </c>
      <c r="AE288" s="21">
        <v>358.37234987674481</v>
      </c>
      <c r="AF288" s="21">
        <v>404.11297194975526</v>
      </c>
      <c r="AG288" s="21">
        <v>464.9742963853127</v>
      </c>
      <c r="AH288" s="21">
        <v>478.2355434239787</v>
      </c>
      <c r="AI288" s="21">
        <v>456.05587194969723</v>
      </c>
      <c r="AJ288" s="9">
        <v>461.14082458389134</v>
      </c>
      <c r="AK288" s="9">
        <v>434.04338741826473</v>
      </c>
      <c r="AL288" s="9">
        <v>455.87490003839781</v>
      </c>
      <c r="AM288" s="9">
        <v>491.72870535897005</v>
      </c>
      <c r="AN288" s="21"/>
      <c r="AO288" s="5"/>
      <c r="AP288" s="5"/>
      <c r="AQ288" s="21"/>
      <c r="BR288" s="7"/>
      <c r="BT288" s="5"/>
    </row>
    <row r="289" spans="1:72" x14ac:dyDescent="0.2">
      <c r="A289" s="8" t="str">
        <f t="shared" si="8"/>
        <v>EWGtL_Ja_2</v>
      </c>
      <c r="B289" s="7" t="s">
        <v>3741</v>
      </c>
      <c r="C289" s="7" t="s">
        <v>260</v>
      </c>
      <c r="D289" s="7">
        <v>2</v>
      </c>
      <c r="E289" s="45">
        <v>100</v>
      </c>
      <c r="F289" s="21">
        <v>118.65536042027919</v>
      </c>
      <c r="G289" s="21">
        <v>86.875469709387858</v>
      </c>
      <c r="H289" s="21">
        <v>123.3622949787992</v>
      </c>
      <c r="I289" s="21">
        <v>125.87260501162636</v>
      </c>
      <c r="J289" s="21">
        <v>128.65111654447614</v>
      </c>
      <c r="K289" s="21">
        <v>93.20272264035745</v>
      </c>
      <c r="L289" s="21">
        <v>113.35472721845275</v>
      </c>
      <c r="M289" s="21">
        <v>102.34001371357047</v>
      </c>
      <c r="N289" s="21">
        <v>98.325696972282756</v>
      </c>
      <c r="O289" s="21">
        <v>103.94345129823408</v>
      </c>
      <c r="P289" s="21">
        <v>110.48394919064712</v>
      </c>
      <c r="Q289" s="21">
        <v>66.995266443107212</v>
      </c>
      <c r="R289" s="21">
        <v>51.893467245975501</v>
      </c>
      <c r="S289" s="21">
        <v>45.845254402193902</v>
      </c>
      <c r="T289" s="21">
        <v>46.774620452994618</v>
      </c>
      <c r="U289" s="21">
        <v>45.370883775100232</v>
      </c>
      <c r="V289" s="21">
        <v>50.510325233253297</v>
      </c>
      <c r="W289" s="21">
        <v>55.096436641386148</v>
      </c>
      <c r="X289" s="21">
        <v>61.655310495894277</v>
      </c>
      <c r="Y289" s="21">
        <v>79.487676373976058</v>
      </c>
      <c r="Z289" s="21">
        <v>107.25657803395279</v>
      </c>
      <c r="AA289" s="21">
        <v>112.5162999111577</v>
      </c>
      <c r="AB289" s="21">
        <v>132.29651841455581</v>
      </c>
      <c r="AC289" s="21">
        <v>133.47828717214941</v>
      </c>
      <c r="AD289" s="21">
        <v>166.33227993306281</v>
      </c>
      <c r="AE289" s="21">
        <v>175.31844651638914</v>
      </c>
      <c r="AF289" s="21">
        <v>201.3366046794265</v>
      </c>
      <c r="AG289" s="21">
        <v>265.39899645175666</v>
      </c>
      <c r="AH289" s="21">
        <v>320.96030589926642</v>
      </c>
      <c r="AI289" s="21">
        <v>355.58905071131306</v>
      </c>
      <c r="AJ289" s="9">
        <v>338.13151921739711</v>
      </c>
      <c r="AK289" s="9">
        <v>311.3125768302794</v>
      </c>
      <c r="AL289" s="9">
        <v>348.55829749141776</v>
      </c>
      <c r="AM289" s="9">
        <v>367.44844580972261</v>
      </c>
      <c r="AN289" s="21"/>
      <c r="AO289" s="5"/>
      <c r="AP289" s="5"/>
      <c r="AQ289" s="21"/>
      <c r="BR289" s="7"/>
      <c r="BT289" s="5"/>
    </row>
    <row r="290" spans="1:72" x14ac:dyDescent="0.2">
      <c r="A290" s="8" t="str">
        <f t="shared" si="8"/>
        <v>EWGtL_Ja_3</v>
      </c>
      <c r="B290" s="7" t="s">
        <v>3741</v>
      </c>
      <c r="C290" s="7" t="s">
        <v>260</v>
      </c>
      <c r="D290" s="7">
        <v>3</v>
      </c>
      <c r="E290" s="45">
        <v>100</v>
      </c>
      <c r="F290" s="21">
        <v>97.754667047997089</v>
      </c>
      <c r="G290" s="21">
        <v>84.370483119144325</v>
      </c>
      <c r="H290" s="21">
        <v>125.73550361465064</v>
      </c>
      <c r="I290" s="21">
        <v>149.04168951643223</v>
      </c>
      <c r="J290" s="21">
        <v>150.49429351359632</v>
      </c>
      <c r="K290" s="21">
        <v>122.11650922744856</v>
      </c>
      <c r="L290" s="21">
        <v>131.0636243576804</v>
      </c>
      <c r="M290" s="21">
        <v>137.04663685306056</v>
      </c>
      <c r="N290" s="21">
        <v>143.75071518289263</v>
      </c>
      <c r="O290" s="21">
        <v>127.57220029033294</v>
      </c>
      <c r="P290" s="21">
        <v>114.66946512310348</v>
      </c>
      <c r="Q290" s="21">
        <v>107.22497426039499</v>
      </c>
      <c r="R290" s="21">
        <v>100.62688726542584</v>
      </c>
      <c r="S290" s="21">
        <v>85.666755621466521</v>
      </c>
      <c r="T290" s="21">
        <v>79.041466142380429</v>
      </c>
      <c r="U290" s="21">
        <v>74.9588244277884</v>
      </c>
      <c r="V290" s="21">
        <v>81.018574720240281</v>
      </c>
      <c r="W290" s="21">
        <v>94.321817186413952</v>
      </c>
      <c r="X290" s="21">
        <v>101.19291779336723</v>
      </c>
      <c r="Y290" s="21">
        <v>117.33414002494271</v>
      </c>
      <c r="Z290" s="21">
        <v>130.22648594125442</v>
      </c>
      <c r="AA290" s="21">
        <v>135.73373254041184</v>
      </c>
      <c r="AB290" s="21">
        <v>139.67953149540443</v>
      </c>
      <c r="AC290" s="21">
        <v>161.50515585945948</v>
      </c>
      <c r="AD290" s="21">
        <v>193.84450855419544</v>
      </c>
      <c r="AE290" s="21">
        <v>204.46932382137226</v>
      </c>
      <c r="AF290" s="21">
        <v>235.84435212523096</v>
      </c>
      <c r="AG290" s="21">
        <v>307.49676939676812</v>
      </c>
      <c r="AH290" s="21">
        <v>345.36083189475119</v>
      </c>
      <c r="AI290" s="21">
        <v>339.56509297770981</v>
      </c>
      <c r="AJ290" s="9">
        <v>353.30876353873674</v>
      </c>
      <c r="AK290" s="9">
        <v>331.22569586442989</v>
      </c>
      <c r="AL290" s="9">
        <v>349.68725089743145</v>
      </c>
      <c r="AM290" s="9">
        <v>378.87452122608903</v>
      </c>
      <c r="AN290" s="21"/>
      <c r="AO290" s="5"/>
      <c r="AP290" s="5"/>
      <c r="AQ290" s="21"/>
      <c r="BR290" s="7"/>
      <c r="BT290" s="5"/>
    </row>
    <row r="291" spans="1:72" x14ac:dyDescent="0.2">
      <c r="A291" s="8" t="str">
        <f t="shared" si="8"/>
        <v>EWGtL_Ja_4</v>
      </c>
      <c r="B291" s="7" t="s">
        <v>3741</v>
      </c>
      <c r="C291" s="7" t="s">
        <v>260</v>
      </c>
      <c r="D291" s="7">
        <v>4</v>
      </c>
      <c r="E291" s="45">
        <v>100</v>
      </c>
      <c r="F291" s="21">
        <v>112.50949682015634</v>
      </c>
      <c r="G291" s="21">
        <v>107.26926706261371</v>
      </c>
      <c r="H291" s="21">
        <v>147.67127153894225</v>
      </c>
      <c r="I291" s="21">
        <v>173.7240702328865</v>
      </c>
      <c r="J291" s="21">
        <v>149.95875162187698</v>
      </c>
      <c r="K291" s="21">
        <v>120.07648965951276</v>
      </c>
      <c r="L291" s="21">
        <v>134.82447681836149</v>
      </c>
      <c r="M291" s="21">
        <v>126.38496360539379</v>
      </c>
      <c r="N291" s="21">
        <v>147.40119304158648</v>
      </c>
      <c r="O291" s="21">
        <v>148.90833027297509</v>
      </c>
      <c r="P291" s="21">
        <v>135.41485573067104</v>
      </c>
      <c r="Q291" s="21">
        <v>140.37175731022666</v>
      </c>
      <c r="R291" s="21">
        <v>141.65538621674472</v>
      </c>
      <c r="S291" s="21">
        <v>122.57114065519465</v>
      </c>
      <c r="T291" s="21">
        <v>113.87986936364148</v>
      </c>
      <c r="U291" s="21">
        <v>110.63496679668314</v>
      </c>
      <c r="V291" s="21">
        <v>118.65371185691846</v>
      </c>
      <c r="W291" s="21">
        <v>132.49702295629533</v>
      </c>
      <c r="X291" s="21">
        <v>143.4653016490104</v>
      </c>
      <c r="Y291" s="21">
        <v>161.41042411577391</v>
      </c>
      <c r="Z291" s="21">
        <v>176.13932845791166</v>
      </c>
      <c r="AA291" s="21">
        <v>190.94494964563432</v>
      </c>
      <c r="AB291" s="21">
        <v>201.03811574294795</v>
      </c>
      <c r="AC291" s="21">
        <v>211.70180281984133</v>
      </c>
      <c r="AD291" s="21">
        <v>246.52340287024242</v>
      </c>
      <c r="AE291" s="21">
        <v>262.38159024374875</v>
      </c>
      <c r="AF291" s="21">
        <v>292.36371738202098</v>
      </c>
      <c r="AG291" s="21">
        <v>338.6211251888131</v>
      </c>
      <c r="AH291" s="21">
        <v>365.77493388365707</v>
      </c>
      <c r="AI291" s="21">
        <v>364.71578751644478</v>
      </c>
      <c r="AJ291" s="9">
        <v>378.95657743302161</v>
      </c>
      <c r="AK291" s="9">
        <v>372.35609926429601</v>
      </c>
      <c r="AL291" s="9">
        <v>379.51603735288677</v>
      </c>
      <c r="AM291" s="9">
        <v>403.03037304175592</v>
      </c>
      <c r="AN291" s="21"/>
      <c r="AO291" s="5"/>
      <c r="AP291" s="5"/>
      <c r="AQ291" s="21"/>
      <c r="BR291" s="7"/>
      <c r="BT291" s="5"/>
    </row>
    <row r="292" spans="1:72" x14ac:dyDescent="0.2">
      <c r="A292" s="8" t="str">
        <f t="shared" si="8"/>
        <v>EWGtL_Ja_5</v>
      </c>
      <c r="B292" s="7" t="s">
        <v>3741</v>
      </c>
      <c r="C292" s="7" t="s">
        <v>260</v>
      </c>
      <c r="D292" s="7">
        <v>5</v>
      </c>
      <c r="E292" s="45">
        <v>100</v>
      </c>
      <c r="F292" s="21">
        <v>107.85179603614816</v>
      </c>
      <c r="G292" s="21">
        <v>97.802548652328895</v>
      </c>
      <c r="H292" s="21">
        <v>126.71442981695419</v>
      </c>
      <c r="I292" s="21">
        <v>145.13623873855582</v>
      </c>
      <c r="J292" s="21">
        <v>145.46948408105277</v>
      </c>
      <c r="K292" s="21">
        <v>116.11609253018446</v>
      </c>
      <c r="L292" s="21">
        <v>146.40556684405908</v>
      </c>
      <c r="M292" s="21">
        <v>143.45806105064347</v>
      </c>
      <c r="N292" s="21">
        <v>144.60128406485785</v>
      </c>
      <c r="O292" s="21">
        <v>130.99201371853184</v>
      </c>
      <c r="P292" s="21">
        <v>120.24849420925602</v>
      </c>
      <c r="Q292" s="21">
        <v>122.72912639312985</v>
      </c>
      <c r="R292" s="21">
        <v>116.54957537011879</v>
      </c>
      <c r="S292" s="21">
        <v>99.087226675899615</v>
      </c>
      <c r="T292" s="21">
        <v>96.143349761253432</v>
      </c>
      <c r="U292" s="21">
        <v>94.623054459307227</v>
      </c>
      <c r="V292" s="21">
        <v>101.75097012999498</v>
      </c>
      <c r="W292" s="21">
        <v>120.71681379127128</v>
      </c>
      <c r="X292" s="21">
        <v>131.24986527297037</v>
      </c>
      <c r="Y292" s="21">
        <v>148.11563320724323</v>
      </c>
      <c r="Z292" s="21">
        <v>164.17058341626893</v>
      </c>
      <c r="AA292" s="21">
        <v>177.00098126612019</v>
      </c>
      <c r="AB292" s="21">
        <v>194.43052405739826</v>
      </c>
      <c r="AC292" s="21">
        <v>216.86192445033217</v>
      </c>
      <c r="AD292" s="21">
        <v>256.29215101484562</v>
      </c>
      <c r="AE292" s="21">
        <v>270.39324780066067</v>
      </c>
      <c r="AF292" s="21">
        <v>303.10796788566392</v>
      </c>
      <c r="AG292" s="21">
        <v>353.32287061811184</v>
      </c>
      <c r="AH292" s="21">
        <v>384.79248287290073</v>
      </c>
      <c r="AI292" s="21">
        <v>380.93967184989907</v>
      </c>
      <c r="AJ292" s="9">
        <v>390.60987700677111</v>
      </c>
      <c r="AK292" s="9">
        <v>384.67026699404789</v>
      </c>
      <c r="AL292" s="9">
        <v>406.84285609324303</v>
      </c>
      <c r="AM292" s="9">
        <v>447.13906080872749</v>
      </c>
      <c r="AN292" s="21"/>
      <c r="AO292" s="5"/>
      <c r="AP292" s="5"/>
      <c r="AQ292" s="21"/>
      <c r="BR292" s="7"/>
      <c r="BT292" s="5"/>
    </row>
    <row r="293" spans="1:72" x14ac:dyDescent="0.2">
      <c r="A293" s="8" t="str">
        <f t="shared" si="8"/>
        <v>EWGtL_Ja_6</v>
      </c>
      <c r="B293" s="7" t="s">
        <v>3741</v>
      </c>
      <c r="C293" s="7" t="s">
        <v>260</v>
      </c>
      <c r="D293" s="7">
        <v>6</v>
      </c>
      <c r="E293" s="45">
        <v>100</v>
      </c>
      <c r="F293" s="21">
        <v>127.90422600763547</v>
      </c>
      <c r="G293" s="21">
        <v>109.05147405394582</v>
      </c>
      <c r="H293" s="21">
        <v>150.70418189743722</v>
      </c>
      <c r="I293" s="21">
        <v>177.27373035719836</v>
      </c>
      <c r="J293" s="21">
        <v>167.60939058826523</v>
      </c>
      <c r="K293" s="21">
        <v>115.89625920750623</v>
      </c>
      <c r="L293" s="21">
        <v>124.63715836505007</v>
      </c>
      <c r="M293" s="21">
        <v>132.41891030420837</v>
      </c>
      <c r="N293" s="21">
        <v>156.681445828596</v>
      </c>
      <c r="O293" s="21">
        <v>133.8832346920326</v>
      </c>
      <c r="P293" s="21">
        <v>119.54640761280272</v>
      </c>
      <c r="Q293" s="21">
        <v>112.00830013005316</v>
      </c>
      <c r="R293" s="21">
        <v>93.676720088036348</v>
      </c>
      <c r="S293" s="21">
        <v>67.809261702165387</v>
      </c>
      <c r="T293" s="21">
        <v>61.461492996467179</v>
      </c>
      <c r="U293" s="21">
        <v>58.940815773951385</v>
      </c>
      <c r="V293" s="21">
        <v>66.30677795956818</v>
      </c>
      <c r="W293" s="21">
        <v>83.517304318516821</v>
      </c>
      <c r="X293" s="21">
        <v>85.223364936457386</v>
      </c>
      <c r="Y293" s="21">
        <v>104.67493831756909</v>
      </c>
      <c r="Z293" s="21">
        <v>123.81079434630753</v>
      </c>
      <c r="AA293" s="21">
        <v>119.6069568946522</v>
      </c>
      <c r="AB293" s="21">
        <v>136.8841290304006</v>
      </c>
      <c r="AC293" s="21">
        <v>151.24215493259655</v>
      </c>
      <c r="AD293" s="21">
        <v>176.78228157991668</v>
      </c>
      <c r="AE293" s="21">
        <v>187.81832927730457</v>
      </c>
      <c r="AF293" s="21">
        <v>221.42489609132164</v>
      </c>
      <c r="AG293" s="21">
        <v>284.72226619683403</v>
      </c>
      <c r="AH293" s="21">
        <v>339.51709766235535</v>
      </c>
      <c r="AI293" s="21">
        <v>357.79892789795025</v>
      </c>
      <c r="AJ293" s="9">
        <v>365.59665644463337</v>
      </c>
      <c r="AK293" s="9">
        <v>344.77999049055427</v>
      </c>
      <c r="AL293" s="9">
        <v>343.44282364250705</v>
      </c>
      <c r="AM293" s="9">
        <v>381.99436654487982</v>
      </c>
      <c r="AN293" s="21"/>
      <c r="AO293" s="5"/>
      <c r="AP293" s="5"/>
      <c r="AQ293" s="21"/>
      <c r="BR293" s="7"/>
      <c r="BT293" s="5"/>
    </row>
    <row r="294" spans="1:72" x14ac:dyDescent="0.2">
      <c r="A294" s="8" t="str">
        <f t="shared" si="8"/>
        <v>EWGtL_Ja_7</v>
      </c>
      <c r="B294" s="7" t="s">
        <v>3741</v>
      </c>
      <c r="C294" s="7" t="s">
        <v>260</v>
      </c>
      <c r="D294" s="7">
        <v>7</v>
      </c>
      <c r="E294" s="45">
        <v>100</v>
      </c>
      <c r="F294" s="21">
        <v>95.615275947369668</v>
      </c>
      <c r="G294" s="21">
        <v>85.906527679210683</v>
      </c>
      <c r="H294" s="21">
        <v>109.65083153332853</v>
      </c>
      <c r="I294" s="21">
        <v>120.90837674359913</v>
      </c>
      <c r="J294" s="21">
        <v>117.643553186871</v>
      </c>
      <c r="K294" s="21">
        <v>92.592370488874835</v>
      </c>
      <c r="L294" s="21">
        <v>107.07111047110421</v>
      </c>
      <c r="M294" s="21">
        <v>103.09010159147014</v>
      </c>
      <c r="N294" s="21">
        <v>114.20059857735325</v>
      </c>
      <c r="O294" s="21">
        <v>95.278146137155318</v>
      </c>
      <c r="P294" s="21">
        <v>87.902560111131649</v>
      </c>
      <c r="Q294" s="21">
        <v>90.495106133495241</v>
      </c>
      <c r="R294" s="21">
        <v>92.369911523590261</v>
      </c>
      <c r="S294" s="21">
        <v>77.800021903630594</v>
      </c>
      <c r="T294" s="21">
        <v>69.46334509998762</v>
      </c>
      <c r="U294" s="21">
        <v>68.563200831888608</v>
      </c>
      <c r="V294" s="21">
        <v>76.845183752931462</v>
      </c>
      <c r="W294" s="21">
        <v>87.203858723031232</v>
      </c>
      <c r="X294" s="21">
        <v>101.91024821249373</v>
      </c>
      <c r="Y294" s="21">
        <v>116.45451664104488</v>
      </c>
      <c r="Z294" s="21">
        <v>140.63685270611339</v>
      </c>
      <c r="AA294" s="21">
        <v>159.49836537494312</v>
      </c>
      <c r="AB294" s="21">
        <v>163.95421908979816</v>
      </c>
      <c r="AC294" s="21">
        <v>174.5380329214176</v>
      </c>
      <c r="AD294" s="21">
        <v>228.27104791812124</v>
      </c>
      <c r="AE294" s="21">
        <v>247.19646659480185</v>
      </c>
      <c r="AF294" s="21">
        <v>277.04622455203338</v>
      </c>
      <c r="AG294" s="21">
        <v>343.29082624401843</v>
      </c>
      <c r="AH294" s="21">
        <v>366.34117355443937</v>
      </c>
      <c r="AI294" s="21">
        <v>358.66404859262417</v>
      </c>
      <c r="AJ294" s="9">
        <v>365.56682189205009</v>
      </c>
      <c r="AK294" s="9">
        <v>320.60923503736939</v>
      </c>
      <c r="AL294" s="9">
        <v>316.97690117060574</v>
      </c>
      <c r="AM294" s="9">
        <v>333.09495726871069</v>
      </c>
      <c r="AN294" s="21"/>
      <c r="AO294" s="5"/>
      <c r="AP294" s="5"/>
      <c r="AQ294" s="21"/>
      <c r="BR294" s="7"/>
      <c r="BT294" s="5"/>
    </row>
    <row r="295" spans="1:72" x14ac:dyDescent="0.2">
      <c r="A295" s="8" t="str">
        <f t="shared" si="8"/>
        <v>EWGtL_Ja_8</v>
      </c>
      <c r="B295" s="7" t="s">
        <v>3741</v>
      </c>
      <c r="C295" s="7" t="s">
        <v>260</v>
      </c>
      <c r="D295" s="7">
        <v>8</v>
      </c>
      <c r="E295" s="45">
        <v>100</v>
      </c>
      <c r="F295" s="21">
        <v>112.61814566400182</v>
      </c>
      <c r="G295" s="21">
        <v>130.71801797961615</v>
      </c>
      <c r="H295" s="21">
        <v>169.20705202847125</v>
      </c>
      <c r="I295" s="21">
        <v>194.91324090232374</v>
      </c>
      <c r="J295" s="21">
        <v>162.40872344304242</v>
      </c>
      <c r="K295" s="21">
        <v>153.11447541834013</v>
      </c>
      <c r="L295" s="21">
        <v>167.98841333616309</v>
      </c>
      <c r="M295" s="21">
        <v>219.92268258979513</v>
      </c>
      <c r="N295" s="21">
        <v>203.01578581291943</v>
      </c>
      <c r="O295" s="21">
        <v>151.44902707856144</v>
      </c>
      <c r="P295" s="21">
        <v>102.14918028524693</v>
      </c>
      <c r="Q295" s="21">
        <v>95.774888475573277</v>
      </c>
      <c r="R295" s="21">
        <v>106.16367609697286</v>
      </c>
      <c r="S295" s="21">
        <v>98.534896444415324</v>
      </c>
      <c r="T295" s="21">
        <v>78.364188134811357</v>
      </c>
      <c r="U295" s="21">
        <v>83.083267742790198</v>
      </c>
      <c r="V295" s="21">
        <v>95.068757304058721</v>
      </c>
      <c r="W295" s="21">
        <v>119.51746002231229</v>
      </c>
      <c r="X295" s="21">
        <v>146.36649708486667</v>
      </c>
      <c r="Y295" s="21">
        <v>171.5115339212179</v>
      </c>
      <c r="Z295" s="21">
        <v>198.8046486301611</v>
      </c>
      <c r="AA295" s="21">
        <v>227.43309386046792</v>
      </c>
      <c r="AB295" s="21">
        <v>245.30870182170395</v>
      </c>
      <c r="AC295" s="21">
        <v>267.92816042106205</v>
      </c>
      <c r="AD295" s="21">
        <v>334.42935798939766</v>
      </c>
      <c r="AE295" s="21">
        <v>361.8775434529104</v>
      </c>
      <c r="AF295" s="21">
        <v>396.19884430928488</v>
      </c>
      <c r="AG295" s="21">
        <v>477.22300641763525</v>
      </c>
      <c r="AH295" s="21">
        <v>526.38302870739119</v>
      </c>
      <c r="AI295" s="21">
        <v>500.0626357074508</v>
      </c>
      <c r="AJ295" s="9">
        <v>526.68878938188948</v>
      </c>
      <c r="AK295" s="9">
        <v>462.4746104110427</v>
      </c>
      <c r="AL295" s="9">
        <v>447.41395284728924</v>
      </c>
      <c r="AM295" s="9">
        <v>478.68856775215119</v>
      </c>
      <c r="AN295" s="21"/>
      <c r="AO295" s="5"/>
      <c r="AP295" s="5"/>
      <c r="AQ295" s="21"/>
      <c r="BR295" s="7"/>
      <c r="BT295" s="5"/>
    </row>
    <row r="296" spans="1:72" x14ac:dyDescent="0.2">
      <c r="A296" s="8" t="str">
        <f t="shared" si="8"/>
        <v>EWGmL_Ja_1</v>
      </c>
      <c r="B296" s="7" t="s">
        <v>3742</v>
      </c>
      <c r="C296" s="7" t="s">
        <v>260</v>
      </c>
      <c r="D296" s="7">
        <v>1</v>
      </c>
      <c r="E296" s="45">
        <v>100</v>
      </c>
      <c r="F296" s="21">
        <v>111.74923228452818</v>
      </c>
      <c r="G296" s="21">
        <v>122.99024339162446</v>
      </c>
      <c r="H296" s="21">
        <v>140.11375263762164</v>
      </c>
      <c r="I296" s="21">
        <v>147.43608573937604</v>
      </c>
      <c r="J296" s="21">
        <v>131.55511064679766</v>
      </c>
      <c r="K296" s="21">
        <v>107.43442782669037</v>
      </c>
      <c r="L296" s="21">
        <v>105.26272476413247</v>
      </c>
      <c r="M296" s="21">
        <v>98.422892486828943</v>
      </c>
      <c r="N296" s="21">
        <v>112.442316748918</v>
      </c>
      <c r="O296" s="21">
        <v>104.95208233683491</v>
      </c>
      <c r="P296" s="21">
        <v>102.21979713917295</v>
      </c>
      <c r="Q296" s="21">
        <v>91.814827129876605</v>
      </c>
      <c r="R296" s="21">
        <v>73.707136946172284</v>
      </c>
      <c r="S296" s="21">
        <v>67.514810683024194</v>
      </c>
      <c r="T296" s="21">
        <v>75.893756646576719</v>
      </c>
      <c r="U296" s="21">
        <v>78.89995158124799</v>
      </c>
      <c r="V296" s="21">
        <v>89.898818135904492</v>
      </c>
      <c r="W296" s="21">
        <v>104.12742308377487</v>
      </c>
      <c r="X296" s="21">
        <v>115.88179773763379</v>
      </c>
      <c r="Y296" s="21">
        <v>140.30729439987735</v>
      </c>
      <c r="Z296" s="21">
        <v>160.49433377902008</v>
      </c>
      <c r="AA296" s="21">
        <v>197.25509414000169</v>
      </c>
      <c r="AB296" s="21">
        <v>222.51673471864754</v>
      </c>
      <c r="AC296" s="21">
        <v>247.2957617303064</v>
      </c>
      <c r="AD296" s="21">
        <v>315.37122602867532</v>
      </c>
      <c r="AE296" s="21">
        <v>355.20925730989757</v>
      </c>
      <c r="AF296" s="21">
        <v>397.96362618742484</v>
      </c>
      <c r="AG296" s="21">
        <v>456.88098480109147</v>
      </c>
      <c r="AH296" s="21">
        <v>466.2020782306368</v>
      </c>
      <c r="AI296" s="21">
        <v>459.26647887371547</v>
      </c>
      <c r="AJ296" s="9">
        <v>452.29369729901532</v>
      </c>
      <c r="AK296" s="9">
        <v>424.14463270672593</v>
      </c>
      <c r="AL296" s="9">
        <v>479.68298007312563</v>
      </c>
      <c r="AM296" s="9">
        <v>497.67617509859673</v>
      </c>
      <c r="AN296" s="21"/>
      <c r="AO296" s="5"/>
      <c r="AP296" s="5"/>
      <c r="AQ296" s="21"/>
      <c r="BR296" s="7"/>
      <c r="BT296" s="5"/>
    </row>
    <row r="297" spans="1:72" x14ac:dyDescent="0.2">
      <c r="A297" s="8" t="str">
        <f t="shared" si="8"/>
        <v>EWGmL_Ja_2</v>
      </c>
      <c r="B297" s="7" t="s">
        <v>3742</v>
      </c>
      <c r="C297" s="7" t="s">
        <v>260</v>
      </c>
      <c r="D297" s="7">
        <v>2</v>
      </c>
      <c r="E297" s="45">
        <v>100</v>
      </c>
      <c r="F297" s="21">
        <v>134.48385021040806</v>
      </c>
      <c r="G297" s="21">
        <v>110.87553226351972</v>
      </c>
      <c r="H297" s="21">
        <v>149.3904142580646</v>
      </c>
      <c r="I297" s="21">
        <v>134.90191349367694</v>
      </c>
      <c r="J297" s="21">
        <v>144.6117095781124</v>
      </c>
      <c r="K297" s="21">
        <v>120.39476367368933</v>
      </c>
      <c r="L297" s="21">
        <v>135.68266736531024</v>
      </c>
      <c r="M297" s="21">
        <v>118.95604938356108</v>
      </c>
      <c r="N297" s="21">
        <v>111.98711796468071</v>
      </c>
      <c r="O297" s="21">
        <v>124.23162923042031</v>
      </c>
      <c r="P297" s="21">
        <v>136.84644469634773</v>
      </c>
      <c r="Q297" s="21">
        <v>86.685400887948163</v>
      </c>
      <c r="R297" s="21">
        <v>59.964700204682877</v>
      </c>
      <c r="S297" s="21">
        <v>48.899827614154958</v>
      </c>
      <c r="T297" s="21">
        <v>51.499000804833841</v>
      </c>
      <c r="U297" s="21">
        <v>49.722971407978456</v>
      </c>
      <c r="V297" s="21">
        <v>59.873548364355266</v>
      </c>
      <c r="W297" s="21">
        <v>66.542849570394068</v>
      </c>
      <c r="X297" s="21">
        <v>76.665602212494406</v>
      </c>
      <c r="Y297" s="21">
        <v>88.191771497752242</v>
      </c>
      <c r="Z297" s="21">
        <v>110.79720982986207</v>
      </c>
      <c r="AA297" s="21">
        <v>116.64004615314644</v>
      </c>
      <c r="AB297" s="21">
        <v>135.82195213160574</v>
      </c>
      <c r="AC297" s="21">
        <v>136.34577081691393</v>
      </c>
      <c r="AD297" s="21">
        <v>179.45988511470622</v>
      </c>
      <c r="AE297" s="21">
        <v>188.77580318590418</v>
      </c>
      <c r="AF297" s="21">
        <v>213.44709213820576</v>
      </c>
      <c r="AG297" s="21">
        <v>275.93076963312717</v>
      </c>
      <c r="AH297" s="21">
        <v>324.70490408809894</v>
      </c>
      <c r="AI297" s="21">
        <v>380.68755121256146</v>
      </c>
      <c r="AJ297" s="9">
        <v>346.72952383213561</v>
      </c>
      <c r="AK297" s="9">
        <v>317.45741598640308</v>
      </c>
      <c r="AL297" s="9">
        <v>394.46262771570611</v>
      </c>
      <c r="AM297" s="9">
        <v>394.56350193550418</v>
      </c>
      <c r="AN297" s="21"/>
      <c r="AO297" s="5"/>
      <c r="AP297" s="5"/>
      <c r="AQ297" s="21"/>
      <c r="BR297" s="7"/>
      <c r="BT297" s="5"/>
    </row>
    <row r="298" spans="1:72" x14ac:dyDescent="0.2">
      <c r="A298" s="8" t="str">
        <f t="shared" si="8"/>
        <v>EWGmL_Ja_3</v>
      </c>
      <c r="B298" s="7" t="s">
        <v>3742</v>
      </c>
      <c r="C298" s="7" t="s">
        <v>260</v>
      </c>
      <c r="D298" s="7">
        <v>3</v>
      </c>
      <c r="E298" s="45">
        <v>100</v>
      </c>
      <c r="F298" s="21">
        <v>108.46252146799569</v>
      </c>
      <c r="G298" s="21">
        <v>102.63650808448565</v>
      </c>
      <c r="H298" s="21">
        <v>141.31245605748276</v>
      </c>
      <c r="I298" s="21">
        <v>150.79420909218084</v>
      </c>
      <c r="J298" s="21">
        <v>158.89136024462641</v>
      </c>
      <c r="K298" s="21">
        <v>149.52450209212046</v>
      </c>
      <c r="L298" s="21">
        <v>149.39978842311788</v>
      </c>
      <c r="M298" s="21">
        <v>147.73667955015915</v>
      </c>
      <c r="N298" s="21">
        <v>153.02219076355249</v>
      </c>
      <c r="O298" s="21">
        <v>146.5145508335612</v>
      </c>
      <c r="P298" s="21">
        <v>137.84179164711404</v>
      </c>
      <c r="Q298" s="21">
        <v>132.51408948949594</v>
      </c>
      <c r="R298" s="21">
        <v>119.63220327669121</v>
      </c>
      <c r="S298" s="21">
        <v>102.00746924847228</v>
      </c>
      <c r="T298" s="21">
        <v>93.460627266516553</v>
      </c>
      <c r="U298" s="21">
        <v>89.328584426506879</v>
      </c>
      <c r="V298" s="21">
        <v>95.713703464940792</v>
      </c>
      <c r="W298" s="21">
        <v>110.3765740599468</v>
      </c>
      <c r="X298" s="21">
        <v>118.7465002855719</v>
      </c>
      <c r="Y298" s="21">
        <v>123.56514710600921</v>
      </c>
      <c r="Z298" s="21">
        <v>130.63858900405023</v>
      </c>
      <c r="AA298" s="21">
        <v>136.22747981873781</v>
      </c>
      <c r="AB298" s="21">
        <v>138.4553118631722</v>
      </c>
      <c r="AC298" s="21">
        <v>158.86545846001104</v>
      </c>
      <c r="AD298" s="21">
        <v>199.20997940086258</v>
      </c>
      <c r="AE298" s="21">
        <v>210.17908969646669</v>
      </c>
      <c r="AF298" s="21">
        <v>238.07372639194608</v>
      </c>
      <c r="AG298" s="21">
        <v>304.08022008132144</v>
      </c>
      <c r="AH298" s="21">
        <v>334.1845657924116</v>
      </c>
      <c r="AI298" s="21">
        <v>344.43936574027828</v>
      </c>
      <c r="AJ298" s="9">
        <v>346.06803313150903</v>
      </c>
      <c r="AK298" s="9">
        <v>324.7003866510517</v>
      </c>
      <c r="AL298" s="9">
        <v>376.25584947236212</v>
      </c>
      <c r="AM298" s="9">
        <v>389.19726275115835</v>
      </c>
      <c r="AN298" s="21"/>
      <c r="AO298" s="5"/>
      <c r="AP298" s="5"/>
      <c r="AQ298" s="21"/>
      <c r="BR298" s="7"/>
      <c r="BT298" s="5"/>
    </row>
    <row r="299" spans="1:72" x14ac:dyDescent="0.2">
      <c r="A299" s="8" t="str">
        <f t="shared" si="8"/>
        <v>EWGmL_Ja_4</v>
      </c>
      <c r="B299" s="7" t="s">
        <v>3742</v>
      </c>
      <c r="C299" s="7" t="s">
        <v>260</v>
      </c>
      <c r="D299" s="7">
        <v>4</v>
      </c>
      <c r="E299" s="45">
        <v>100</v>
      </c>
      <c r="F299" s="21">
        <v>123.72112894829263</v>
      </c>
      <c r="G299" s="21">
        <v>127.13406013473931</v>
      </c>
      <c r="H299" s="21">
        <v>162.65662379073777</v>
      </c>
      <c r="I299" s="21">
        <v>177.42407041298708</v>
      </c>
      <c r="J299" s="21">
        <v>156.65618704790367</v>
      </c>
      <c r="K299" s="21">
        <v>145.68590102723593</v>
      </c>
      <c r="L299" s="21">
        <v>151.25931740242024</v>
      </c>
      <c r="M299" s="21">
        <v>136.19691977701106</v>
      </c>
      <c r="N299" s="21">
        <v>156.44126259249455</v>
      </c>
      <c r="O299" s="21">
        <v>167.12325817047676</v>
      </c>
      <c r="P299" s="21">
        <v>157.99027236433238</v>
      </c>
      <c r="Q299" s="21">
        <v>166.10442007420147</v>
      </c>
      <c r="R299" s="21">
        <v>162.77321693857738</v>
      </c>
      <c r="S299" s="21">
        <v>143.43221838937166</v>
      </c>
      <c r="T299" s="21">
        <v>132.84989857382109</v>
      </c>
      <c r="U299" s="21">
        <v>130.50404659416591</v>
      </c>
      <c r="V299" s="21">
        <v>138.63076187621755</v>
      </c>
      <c r="W299" s="21">
        <v>152.58695990489431</v>
      </c>
      <c r="X299" s="21">
        <v>165.33966079929172</v>
      </c>
      <c r="Y299" s="21">
        <v>171.66993630203518</v>
      </c>
      <c r="Z299" s="21">
        <v>180.59922619061106</v>
      </c>
      <c r="AA299" s="21">
        <v>196.41585763938374</v>
      </c>
      <c r="AB299" s="21">
        <v>203.44535791826831</v>
      </c>
      <c r="AC299" s="21">
        <v>213.95365796734845</v>
      </c>
      <c r="AD299" s="21">
        <v>257.31165854340725</v>
      </c>
      <c r="AE299" s="21">
        <v>273.39030132433328</v>
      </c>
      <c r="AF299" s="21">
        <v>300.66455193911293</v>
      </c>
      <c r="AG299" s="21">
        <v>347.4062885076292</v>
      </c>
      <c r="AH299" s="21">
        <v>371.93192277436498</v>
      </c>
      <c r="AI299" s="21">
        <v>384.39944085926453</v>
      </c>
      <c r="AJ299" s="9">
        <v>388.86883409587688</v>
      </c>
      <c r="AK299" s="9">
        <v>381.75322691790888</v>
      </c>
      <c r="AL299" s="9">
        <v>422.13575054381369</v>
      </c>
      <c r="AM299" s="9">
        <v>430.58802874335856</v>
      </c>
      <c r="AN299" s="21"/>
      <c r="AO299" s="5"/>
      <c r="AP299" s="5"/>
      <c r="AQ299" s="21"/>
      <c r="BR299" s="7"/>
      <c r="BT299" s="5"/>
    </row>
    <row r="300" spans="1:72" x14ac:dyDescent="0.2">
      <c r="A300" s="8" t="str">
        <f t="shared" si="8"/>
        <v>EWGmL_Ja_5</v>
      </c>
      <c r="B300" s="7" t="s">
        <v>3742</v>
      </c>
      <c r="C300" s="7" t="s">
        <v>260</v>
      </c>
      <c r="D300" s="7">
        <v>5</v>
      </c>
      <c r="E300" s="45">
        <v>100</v>
      </c>
      <c r="F300" s="21">
        <v>114.9285834508855</v>
      </c>
      <c r="G300" s="21">
        <v>109.82908310411889</v>
      </c>
      <c r="H300" s="21">
        <v>135.08535085383556</v>
      </c>
      <c r="I300" s="21">
        <v>142.30538865541718</v>
      </c>
      <c r="J300" s="21">
        <v>148.46961827125895</v>
      </c>
      <c r="K300" s="21">
        <v>136.37706116992692</v>
      </c>
      <c r="L300" s="21">
        <v>156.72118926671317</v>
      </c>
      <c r="M300" s="21">
        <v>147.93475441484509</v>
      </c>
      <c r="N300" s="21">
        <v>147.94373279263553</v>
      </c>
      <c r="O300" s="21">
        <v>141.79429514898644</v>
      </c>
      <c r="P300" s="21">
        <v>134.61344986907886</v>
      </c>
      <c r="Q300" s="21">
        <v>138.91970228674884</v>
      </c>
      <c r="R300" s="21">
        <v>127.70140311789335</v>
      </c>
      <c r="S300" s="21">
        <v>109.51032184985874</v>
      </c>
      <c r="T300" s="21">
        <v>104.52915194606859</v>
      </c>
      <c r="U300" s="21">
        <v>103.17913496892159</v>
      </c>
      <c r="V300" s="21">
        <v>109.26111271146821</v>
      </c>
      <c r="W300" s="21">
        <v>126.95959064328144</v>
      </c>
      <c r="X300" s="21">
        <v>137.62378079942968</v>
      </c>
      <c r="Y300" s="21">
        <v>142.98052309455059</v>
      </c>
      <c r="Z300" s="21">
        <v>153.23689348974699</v>
      </c>
      <c r="AA300" s="21">
        <v>164.22909464899388</v>
      </c>
      <c r="AB300" s="21">
        <v>177.34625496830043</v>
      </c>
      <c r="AC300" s="21">
        <v>197.22105690379487</v>
      </c>
      <c r="AD300" s="21">
        <v>242.70004699666933</v>
      </c>
      <c r="AE300" s="21">
        <v>256.17519897847507</v>
      </c>
      <c r="AF300" s="21">
        <v>284.80827673405776</v>
      </c>
      <c r="AG300" s="21">
        <v>333.19515012112737</v>
      </c>
      <c r="AH300" s="21">
        <v>359.89139838794972</v>
      </c>
      <c r="AI300" s="21">
        <v>370.71786811923221</v>
      </c>
      <c r="AJ300" s="9">
        <v>373.45113434201676</v>
      </c>
      <c r="AK300" s="9">
        <v>367.49656994675286</v>
      </c>
      <c r="AL300" s="9">
        <v>421.26914273086891</v>
      </c>
      <c r="AM300" s="9">
        <v>444.39128924667841</v>
      </c>
      <c r="AN300" s="21"/>
      <c r="AO300" s="5"/>
      <c r="AP300" s="5"/>
      <c r="AQ300" s="21"/>
      <c r="BR300" s="7"/>
      <c r="BT300" s="5"/>
    </row>
    <row r="301" spans="1:72" x14ac:dyDescent="0.2">
      <c r="A301" s="8" t="str">
        <f t="shared" si="8"/>
        <v>EWGmL_Ja_6</v>
      </c>
      <c r="B301" s="7" t="s">
        <v>3742</v>
      </c>
      <c r="C301" s="7" t="s">
        <v>260</v>
      </c>
      <c r="D301" s="7">
        <v>6</v>
      </c>
      <c r="E301" s="45">
        <v>100</v>
      </c>
      <c r="F301" s="21">
        <v>138.71247836996804</v>
      </c>
      <c r="G301" s="21">
        <v>129.50555288941914</v>
      </c>
      <c r="H301" s="21">
        <v>165.58303146407661</v>
      </c>
      <c r="I301" s="21">
        <v>178.41858997144021</v>
      </c>
      <c r="J301" s="21">
        <v>174.9273281762581</v>
      </c>
      <c r="K301" s="21">
        <v>145.41570966377358</v>
      </c>
      <c r="L301" s="21">
        <v>144.98234925710423</v>
      </c>
      <c r="M301" s="21">
        <v>144.92718959233972</v>
      </c>
      <c r="N301" s="21">
        <v>166.18523442747534</v>
      </c>
      <c r="O301" s="21">
        <v>154.54371494881264</v>
      </c>
      <c r="P301" s="21">
        <v>145.1557570888784</v>
      </c>
      <c r="Q301" s="21">
        <v>140.18632878352128</v>
      </c>
      <c r="R301" s="21">
        <v>115.94801474923185</v>
      </c>
      <c r="S301" s="21">
        <v>85.366436336202582</v>
      </c>
      <c r="T301" s="21">
        <v>76.401942601738895</v>
      </c>
      <c r="U301" s="21">
        <v>74.430379585023815</v>
      </c>
      <c r="V301" s="21">
        <v>82.376256783972963</v>
      </c>
      <c r="W301" s="21">
        <v>102.00276467609162</v>
      </c>
      <c r="X301" s="21">
        <v>105.05104115138053</v>
      </c>
      <c r="Y301" s="21">
        <v>112.47021753090665</v>
      </c>
      <c r="Z301" s="21">
        <v>125.35765821862567</v>
      </c>
      <c r="AA301" s="21">
        <v>122.10943100297106</v>
      </c>
      <c r="AB301" s="21">
        <v>135.84165838173129</v>
      </c>
      <c r="AC301" s="21">
        <v>149.93120878093714</v>
      </c>
      <c r="AD301" s="21">
        <v>183.68469533416945</v>
      </c>
      <c r="AE301" s="21">
        <v>195.00719042419973</v>
      </c>
      <c r="AF301" s="21">
        <v>224.00413486301733</v>
      </c>
      <c r="AG301" s="21">
        <v>283.79641876956811</v>
      </c>
      <c r="AH301" s="21">
        <v>330.78125637779692</v>
      </c>
      <c r="AI301" s="21">
        <v>365.68200015320065</v>
      </c>
      <c r="AJ301" s="9">
        <v>362.75607794558761</v>
      </c>
      <c r="AK301" s="9">
        <v>341.78258234465267</v>
      </c>
      <c r="AL301" s="9">
        <v>372.06245449016205</v>
      </c>
      <c r="AM301" s="9">
        <v>395.89232186778884</v>
      </c>
      <c r="AN301" s="21"/>
      <c r="AO301" s="5"/>
      <c r="AP301" s="5"/>
      <c r="AQ301" s="21"/>
      <c r="BR301" s="7"/>
      <c r="BT301" s="5"/>
    </row>
    <row r="302" spans="1:72" x14ac:dyDescent="0.2">
      <c r="A302" s="8" t="str">
        <f t="shared" si="8"/>
        <v>EWGmL_Ja_7</v>
      </c>
      <c r="B302" s="7" t="s">
        <v>3742</v>
      </c>
      <c r="C302" s="7" t="s">
        <v>260</v>
      </c>
      <c r="D302" s="7">
        <v>7</v>
      </c>
      <c r="E302" s="45">
        <v>100</v>
      </c>
      <c r="F302" s="21">
        <v>105.0877626767651</v>
      </c>
      <c r="G302" s="21">
        <v>101.65023324239893</v>
      </c>
      <c r="H302" s="21">
        <v>124.58310535009448</v>
      </c>
      <c r="I302" s="21">
        <v>125.1825208776707</v>
      </c>
      <c r="J302" s="21">
        <v>125.92353759870039</v>
      </c>
      <c r="K302" s="21">
        <v>112.97524453451577</v>
      </c>
      <c r="L302" s="21">
        <v>122.83469797144677</v>
      </c>
      <c r="M302" s="21">
        <v>114.76906593124687</v>
      </c>
      <c r="N302" s="21">
        <v>125.87037727498983</v>
      </c>
      <c r="O302" s="21">
        <v>111.15389248473953</v>
      </c>
      <c r="P302" s="21">
        <v>105.86841357907637</v>
      </c>
      <c r="Q302" s="21">
        <v>110.73610649511951</v>
      </c>
      <c r="R302" s="21">
        <v>107.49734962264417</v>
      </c>
      <c r="S302" s="21">
        <v>90.898549242290741</v>
      </c>
      <c r="T302" s="21">
        <v>80.493303911952438</v>
      </c>
      <c r="U302" s="21">
        <v>80.142029129919663</v>
      </c>
      <c r="V302" s="21">
        <v>88.29003752462819</v>
      </c>
      <c r="W302" s="21">
        <v>98.987766867589144</v>
      </c>
      <c r="X302" s="21">
        <v>115.18017133330403</v>
      </c>
      <c r="Y302" s="21">
        <v>120.9105965136724</v>
      </c>
      <c r="Z302" s="21">
        <v>141.42764016716828</v>
      </c>
      <c r="AA302" s="21">
        <v>160.26318501842769</v>
      </c>
      <c r="AB302" s="21">
        <v>164.67290542286401</v>
      </c>
      <c r="AC302" s="21">
        <v>177.05200463789561</v>
      </c>
      <c r="AD302" s="21">
        <v>241.11659693296437</v>
      </c>
      <c r="AE302" s="21">
        <v>260.92370658367298</v>
      </c>
      <c r="AF302" s="21">
        <v>290.37006264354113</v>
      </c>
      <c r="AG302" s="21">
        <v>357.97688175126854</v>
      </c>
      <c r="AH302" s="21">
        <v>378.64481337327322</v>
      </c>
      <c r="AI302" s="21">
        <v>386.75718883676547</v>
      </c>
      <c r="AJ302" s="9">
        <v>382.66520928853419</v>
      </c>
      <c r="AK302" s="9">
        <v>335.51200619329933</v>
      </c>
      <c r="AL302" s="9">
        <v>363.18628245186761</v>
      </c>
      <c r="AM302" s="9">
        <v>367.49683429656403</v>
      </c>
      <c r="AN302" s="21"/>
      <c r="AO302" s="5"/>
      <c r="AP302" s="5"/>
      <c r="AQ302" s="21"/>
      <c r="BR302" s="7"/>
      <c r="BT302" s="5"/>
    </row>
    <row r="303" spans="1:72" x14ac:dyDescent="0.2">
      <c r="A303" s="8" t="str">
        <f t="shared" si="8"/>
        <v>EWGmL_Ja_8</v>
      </c>
      <c r="B303" s="7" t="s">
        <v>3742</v>
      </c>
      <c r="C303" s="7" t="s">
        <v>260</v>
      </c>
      <c r="D303" s="7">
        <v>8</v>
      </c>
      <c r="E303" s="45">
        <v>100</v>
      </c>
      <c r="F303" s="21">
        <v>121.38788292827311</v>
      </c>
      <c r="G303" s="21">
        <v>145.54441279304808</v>
      </c>
      <c r="H303" s="21">
        <v>178.8768569288568</v>
      </c>
      <c r="I303" s="21">
        <v>190.59142407855481</v>
      </c>
      <c r="J303" s="21">
        <v>166.44924768284355</v>
      </c>
      <c r="K303" s="21">
        <v>181.86959255058645</v>
      </c>
      <c r="L303" s="21">
        <v>184.35202354214115</v>
      </c>
      <c r="M303" s="21">
        <v>227.68453962105229</v>
      </c>
      <c r="N303" s="21">
        <v>208.59108190253929</v>
      </c>
      <c r="O303" s="21">
        <v>169.10665365235144</v>
      </c>
      <c r="P303" s="21">
        <v>123.98475326371035</v>
      </c>
      <c r="Q303" s="21">
        <v>120.59883866740677</v>
      </c>
      <c r="R303" s="21">
        <v>125.6795825717403</v>
      </c>
      <c r="S303" s="21">
        <v>116.37333092292994</v>
      </c>
      <c r="T303" s="21">
        <v>93.375699843784915</v>
      </c>
      <c r="U303" s="21">
        <v>99.153533219087777</v>
      </c>
      <c r="V303" s="21">
        <v>111.60077941978106</v>
      </c>
      <c r="W303" s="21">
        <v>135.62354944389332</v>
      </c>
      <c r="X303" s="21">
        <v>163.67271370784263</v>
      </c>
      <c r="Y303" s="21">
        <v>174.09699701072734</v>
      </c>
      <c r="Z303" s="21">
        <v>194.45283777774125</v>
      </c>
      <c r="AA303" s="21">
        <v>221.47466152561779</v>
      </c>
      <c r="AB303" s="21">
        <v>237.75698492253431</v>
      </c>
      <c r="AC303" s="21">
        <v>258.55041740154201</v>
      </c>
      <c r="AD303" s="21">
        <v>332.60363689530277</v>
      </c>
      <c r="AE303" s="21">
        <v>357.51771199787379</v>
      </c>
      <c r="AF303" s="21">
        <v>388.92538668364909</v>
      </c>
      <c r="AG303" s="21">
        <v>466.88505437592767</v>
      </c>
      <c r="AH303" s="21">
        <v>508.53288520707298</v>
      </c>
      <c r="AI303" s="21">
        <v>504.52637030365366</v>
      </c>
      <c r="AJ303" s="9">
        <v>516.34202902243351</v>
      </c>
      <c r="AK303" s="9">
        <v>451.33222565113311</v>
      </c>
      <c r="AL303" s="9">
        <v>476.61504498403275</v>
      </c>
      <c r="AM303" s="9">
        <v>490.30678366171594</v>
      </c>
      <c r="AN303" s="21"/>
      <c r="AO303" s="5"/>
      <c r="AP303" s="5"/>
      <c r="AQ303" s="21"/>
      <c r="BR303" s="7"/>
      <c r="BT303" s="5"/>
    </row>
    <row r="304" spans="1:72" x14ac:dyDescent="0.2">
      <c r="A304" s="8" t="str">
        <f t="shared" si="8"/>
        <v>EWGuL_Ja_1</v>
      </c>
      <c r="B304" s="7" t="s">
        <v>3743</v>
      </c>
      <c r="C304" s="7" t="s">
        <v>260</v>
      </c>
      <c r="D304" s="7">
        <v>1</v>
      </c>
      <c r="E304" s="45">
        <v>100</v>
      </c>
      <c r="F304" s="21">
        <v>106.0040954512186</v>
      </c>
      <c r="G304" s="21">
        <v>101.05480360146306</v>
      </c>
      <c r="H304" s="21">
        <v>109.16682268792593</v>
      </c>
      <c r="I304" s="21">
        <v>117.6181115275397</v>
      </c>
      <c r="J304" s="21">
        <v>117.71561248853921</v>
      </c>
      <c r="K304" s="21">
        <v>89.673999663654925</v>
      </c>
      <c r="L304" s="21">
        <v>85.248335002095516</v>
      </c>
      <c r="M304" s="21">
        <v>82.645101519267442</v>
      </c>
      <c r="N304" s="21">
        <v>100.58774543248852</v>
      </c>
      <c r="O304" s="21">
        <v>95.974265477385728</v>
      </c>
      <c r="P304" s="21">
        <v>91.111334348313548</v>
      </c>
      <c r="Q304" s="21">
        <v>68.846150242285546</v>
      </c>
      <c r="R304" s="21">
        <v>53.610872278651222</v>
      </c>
      <c r="S304" s="21">
        <v>50.43075779752175</v>
      </c>
      <c r="T304" s="21">
        <v>54.919376966788747</v>
      </c>
      <c r="U304" s="21">
        <v>52.860927137572801</v>
      </c>
      <c r="V304" s="21">
        <v>59.116950007913097</v>
      </c>
      <c r="W304" s="21">
        <v>68.667155313346385</v>
      </c>
      <c r="X304" s="21">
        <v>77.503076760602312</v>
      </c>
      <c r="Y304" s="21">
        <v>95.993967484117476</v>
      </c>
      <c r="Z304" s="21">
        <v>107.67003824122494</v>
      </c>
      <c r="AA304" s="21">
        <v>137.37312098787328</v>
      </c>
      <c r="AB304" s="21">
        <v>163.67732775541768</v>
      </c>
      <c r="AC304" s="21">
        <v>184.92276195434573</v>
      </c>
      <c r="AD304" s="21">
        <v>223.01317126843912</v>
      </c>
      <c r="AE304" s="21">
        <v>251.99694395837503</v>
      </c>
      <c r="AF304" s="21">
        <v>280.89338267752743</v>
      </c>
      <c r="AG304" s="21">
        <v>331.67024051267987</v>
      </c>
      <c r="AH304" s="21">
        <v>340.28784800216545</v>
      </c>
      <c r="AI304" s="21">
        <v>326.9066784078002</v>
      </c>
      <c r="AJ304" s="9">
        <v>368.83815376139893</v>
      </c>
      <c r="AK304" s="9">
        <v>365.30952084033692</v>
      </c>
      <c r="AL304" s="9">
        <v>400.8086180125934</v>
      </c>
      <c r="AM304" s="9">
        <v>415.33206114281757</v>
      </c>
      <c r="AN304" s="21"/>
      <c r="AO304" s="5"/>
      <c r="AP304" s="5"/>
      <c r="AQ304" s="21"/>
      <c r="BR304" s="7"/>
      <c r="BT304" s="5"/>
    </row>
    <row r="305" spans="1:72" x14ac:dyDescent="0.2">
      <c r="A305" s="8" t="str">
        <f t="shared" si="8"/>
        <v>EWGuL_Ja_2</v>
      </c>
      <c r="B305" s="7" t="s">
        <v>3743</v>
      </c>
      <c r="C305" s="7" t="s">
        <v>260</v>
      </c>
      <c r="D305" s="7">
        <v>2</v>
      </c>
      <c r="E305" s="45">
        <v>100</v>
      </c>
      <c r="F305" s="21">
        <v>118.61699763907443</v>
      </c>
      <c r="G305" s="21">
        <v>80.182019864955365</v>
      </c>
      <c r="H305" s="21">
        <v>97.665343188189439</v>
      </c>
      <c r="I305" s="21">
        <v>93.492938374916392</v>
      </c>
      <c r="J305" s="21">
        <v>117.34388185417357</v>
      </c>
      <c r="K305" s="21">
        <v>86.327361869377128</v>
      </c>
      <c r="L305" s="21">
        <v>92.90695632160552</v>
      </c>
      <c r="M305" s="21">
        <v>86.585706149879798</v>
      </c>
      <c r="N305" s="21">
        <v>95.333585005352063</v>
      </c>
      <c r="O305" s="21">
        <v>105.59167011605885</v>
      </c>
      <c r="P305" s="21">
        <v>109.50503599044362</v>
      </c>
      <c r="Q305" s="21">
        <v>54.655516416019267</v>
      </c>
      <c r="R305" s="21">
        <v>41.560655535067987</v>
      </c>
      <c r="S305" s="21">
        <v>37.073919874567025</v>
      </c>
      <c r="T305" s="21">
        <v>36.626509658817938</v>
      </c>
      <c r="U305" s="21">
        <v>34.731070436854139</v>
      </c>
      <c r="V305" s="21">
        <v>36.809550884522849</v>
      </c>
      <c r="W305" s="21">
        <v>39.235705645426847</v>
      </c>
      <c r="X305" s="21">
        <v>42.94490820499167</v>
      </c>
      <c r="Y305" s="21">
        <v>48.257563766144465</v>
      </c>
      <c r="Z305" s="21">
        <v>56.89251006285533</v>
      </c>
      <c r="AA305" s="21">
        <v>62.120982419326296</v>
      </c>
      <c r="AB305" s="21">
        <v>77.1200993972394</v>
      </c>
      <c r="AC305" s="21">
        <v>80.224120431740658</v>
      </c>
      <c r="AD305" s="21">
        <v>94.942821477415393</v>
      </c>
      <c r="AE305" s="21">
        <v>99.148412561285468</v>
      </c>
      <c r="AF305" s="21">
        <v>109.21844158525703</v>
      </c>
      <c r="AG305" s="21">
        <v>153.41660039857763</v>
      </c>
      <c r="AH305" s="21">
        <v>184.0828646106431</v>
      </c>
      <c r="AI305" s="21">
        <v>207.5853682409996</v>
      </c>
      <c r="AJ305" s="9">
        <v>236.36698644335752</v>
      </c>
      <c r="AK305" s="9">
        <v>236.28672994364499</v>
      </c>
      <c r="AL305" s="9">
        <v>277.06592276010542</v>
      </c>
      <c r="AM305" s="9">
        <v>277.39458920043296</v>
      </c>
      <c r="AN305" s="21"/>
      <c r="AO305" s="5"/>
      <c r="AP305" s="5"/>
      <c r="AQ305" s="21"/>
      <c r="BR305" s="7"/>
      <c r="BT305" s="5"/>
    </row>
    <row r="306" spans="1:72" x14ac:dyDescent="0.2">
      <c r="A306" s="8" t="str">
        <f t="shared" si="8"/>
        <v>EWGuL_Ja_3</v>
      </c>
      <c r="B306" s="7" t="s">
        <v>3743</v>
      </c>
      <c r="C306" s="7" t="s">
        <v>260</v>
      </c>
      <c r="D306" s="7">
        <v>3</v>
      </c>
      <c r="E306" s="45">
        <v>100</v>
      </c>
      <c r="F306" s="21">
        <v>100.19766897343452</v>
      </c>
      <c r="G306" s="21">
        <v>80.747999213984187</v>
      </c>
      <c r="H306" s="21">
        <v>105.8800219847255</v>
      </c>
      <c r="I306" s="21">
        <v>118.29715230510935</v>
      </c>
      <c r="J306" s="21">
        <v>139.41593878245828</v>
      </c>
      <c r="K306" s="21">
        <v>121.44217994384677</v>
      </c>
      <c r="L306" s="21">
        <v>119.64939655296452</v>
      </c>
      <c r="M306" s="21">
        <v>121.85114557220535</v>
      </c>
      <c r="N306" s="21">
        <v>134.25429214407148</v>
      </c>
      <c r="O306" s="21">
        <v>127.55917766380935</v>
      </c>
      <c r="P306" s="21">
        <v>115.27567468570543</v>
      </c>
      <c r="Q306" s="21">
        <v>96.265028245389701</v>
      </c>
      <c r="R306" s="21">
        <v>84.919163979113677</v>
      </c>
      <c r="S306" s="21">
        <v>72.782087925366085</v>
      </c>
      <c r="T306" s="21">
        <v>62.68860449913489</v>
      </c>
      <c r="U306" s="21">
        <v>54.399693285230825</v>
      </c>
      <c r="V306" s="21">
        <v>56.603070351395225</v>
      </c>
      <c r="W306" s="21">
        <v>64.989365462890618</v>
      </c>
      <c r="X306" s="21">
        <v>70.313954212802017</v>
      </c>
      <c r="Y306" s="21">
        <v>74.189372813579283</v>
      </c>
      <c r="Z306" s="21">
        <v>76.092219454179258</v>
      </c>
      <c r="AA306" s="21">
        <v>81.895807961772761</v>
      </c>
      <c r="AB306" s="21">
        <v>91.22353033202721</v>
      </c>
      <c r="AC306" s="21">
        <v>109.59112544838187</v>
      </c>
      <c r="AD306" s="21">
        <v>125.60434346619591</v>
      </c>
      <c r="AE306" s="21">
        <v>131.48525205221569</v>
      </c>
      <c r="AF306" s="21">
        <v>149.01162584884528</v>
      </c>
      <c r="AG306" s="21">
        <v>205.711994608796</v>
      </c>
      <c r="AH306" s="21">
        <v>230.30951033023825</v>
      </c>
      <c r="AI306" s="21">
        <v>227.12711553169947</v>
      </c>
      <c r="AJ306" s="9">
        <v>271.80169857199297</v>
      </c>
      <c r="AK306" s="9">
        <v>271.63914151597641</v>
      </c>
      <c r="AL306" s="9">
        <v>300.92655343307035</v>
      </c>
      <c r="AM306" s="9">
        <v>313.4659439296608</v>
      </c>
      <c r="AN306" s="21"/>
      <c r="AO306" s="5"/>
      <c r="AP306" s="5"/>
      <c r="AQ306" s="21"/>
      <c r="BR306" s="7"/>
      <c r="BT306" s="5"/>
    </row>
    <row r="307" spans="1:72" x14ac:dyDescent="0.2">
      <c r="A307" s="8" t="str">
        <f t="shared" si="8"/>
        <v>EWGuL_Ja_4</v>
      </c>
      <c r="B307" s="7" t="s">
        <v>3743</v>
      </c>
      <c r="C307" s="7" t="s">
        <v>260</v>
      </c>
      <c r="D307" s="7">
        <v>4</v>
      </c>
      <c r="E307" s="45">
        <v>100</v>
      </c>
      <c r="F307" s="21">
        <v>109.55195239787705</v>
      </c>
      <c r="G307" s="21">
        <v>97.088211776202343</v>
      </c>
      <c r="H307" s="21">
        <v>121.71231191016585</v>
      </c>
      <c r="I307" s="21">
        <v>136.66398370396416</v>
      </c>
      <c r="J307" s="21">
        <v>139.77599831319415</v>
      </c>
      <c r="K307" s="21">
        <v>124.37368251096265</v>
      </c>
      <c r="L307" s="21">
        <v>124.69454187829059</v>
      </c>
      <c r="M307" s="21">
        <v>115.33523566253795</v>
      </c>
      <c r="N307" s="21">
        <v>135.43631710099839</v>
      </c>
      <c r="O307" s="21">
        <v>140.38736786984296</v>
      </c>
      <c r="P307" s="21">
        <v>128.4056148010641</v>
      </c>
      <c r="Q307" s="21">
        <v>123.14688953901542</v>
      </c>
      <c r="R307" s="21">
        <v>117.0978940400186</v>
      </c>
      <c r="S307" s="21">
        <v>101.78862593159199</v>
      </c>
      <c r="T307" s="21">
        <v>88.634149096675756</v>
      </c>
      <c r="U307" s="21">
        <v>80.307946424554785</v>
      </c>
      <c r="V307" s="21">
        <v>83.335991831707915</v>
      </c>
      <c r="W307" s="21">
        <v>92.120271078084087</v>
      </c>
      <c r="X307" s="21">
        <v>100.91394441425948</v>
      </c>
      <c r="Y307" s="21">
        <v>105.21148585059869</v>
      </c>
      <c r="Z307" s="21">
        <v>109.34512204221181</v>
      </c>
      <c r="AA307" s="21">
        <v>121.0148248978206</v>
      </c>
      <c r="AB307" s="21">
        <v>136.06951580889933</v>
      </c>
      <c r="AC307" s="21">
        <v>146.4182477886331</v>
      </c>
      <c r="AD307" s="21">
        <v>165.12628035723858</v>
      </c>
      <c r="AE307" s="21">
        <v>175.37514795893304</v>
      </c>
      <c r="AF307" s="21">
        <v>192.26313785701703</v>
      </c>
      <c r="AG307" s="21">
        <v>229.30083668194564</v>
      </c>
      <c r="AH307" s="21">
        <v>246.39322812947196</v>
      </c>
      <c r="AI307" s="21">
        <v>247.01502152303632</v>
      </c>
      <c r="AJ307" s="9">
        <v>288.73724752500027</v>
      </c>
      <c r="AK307" s="9">
        <v>297.5001934382845</v>
      </c>
      <c r="AL307" s="9">
        <v>318.70049868745446</v>
      </c>
      <c r="AM307" s="9">
        <v>327.15764829804323</v>
      </c>
      <c r="AN307" s="21"/>
      <c r="AO307" s="5"/>
      <c r="AP307" s="5"/>
      <c r="AQ307" s="21"/>
      <c r="BR307" s="7"/>
      <c r="BT307" s="5"/>
    </row>
    <row r="308" spans="1:72" x14ac:dyDescent="0.2">
      <c r="A308" s="8" t="str">
        <f t="shared" si="8"/>
        <v>EWGuL_Ja_5</v>
      </c>
      <c r="B308" s="7" t="s">
        <v>3743</v>
      </c>
      <c r="C308" s="7" t="s">
        <v>260</v>
      </c>
      <c r="D308" s="7">
        <v>5</v>
      </c>
      <c r="E308" s="45">
        <v>100</v>
      </c>
      <c r="F308" s="21">
        <v>106.14997029769356</v>
      </c>
      <c r="G308" s="21">
        <v>88.907952475578227</v>
      </c>
      <c r="H308" s="21">
        <v>106.1632516751325</v>
      </c>
      <c r="I308" s="21">
        <v>115.85866720586615</v>
      </c>
      <c r="J308" s="21">
        <v>135.99005688175839</v>
      </c>
      <c r="K308" s="21">
        <v>117.20544144672056</v>
      </c>
      <c r="L308" s="21">
        <v>131.65653913745155</v>
      </c>
      <c r="M308" s="21">
        <v>127.40901134631548</v>
      </c>
      <c r="N308" s="21">
        <v>134.4352487192061</v>
      </c>
      <c r="O308" s="21">
        <v>127.39302056330395</v>
      </c>
      <c r="P308" s="21">
        <v>116.50574319162314</v>
      </c>
      <c r="Q308" s="21">
        <v>110.34159299569264</v>
      </c>
      <c r="R308" s="21">
        <v>99.146690769006511</v>
      </c>
      <c r="S308" s="21">
        <v>83.623316899138061</v>
      </c>
      <c r="T308" s="21">
        <v>75.560962217533657</v>
      </c>
      <c r="U308" s="21">
        <v>68.758685567403447</v>
      </c>
      <c r="V308" s="21">
        <v>71.42643464094607</v>
      </c>
      <c r="W308" s="21">
        <v>84.421821034301956</v>
      </c>
      <c r="X308" s="21">
        <v>92.347471216923822</v>
      </c>
      <c r="Y308" s="21">
        <v>97.40323788211316</v>
      </c>
      <c r="Z308" s="21">
        <v>102.18093289012629</v>
      </c>
      <c r="AA308" s="21">
        <v>111.90188367093457</v>
      </c>
      <c r="AB308" s="21">
        <v>130.926680367481</v>
      </c>
      <c r="AC308" s="21">
        <v>148.673732577679</v>
      </c>
      <c r="AD308" s="21">
        <v>169.99024320020638</v>
      </c>
      <c r="AE308" s="21">
        <v>178.61304655314643</v>
      </c>
      <c r="AF308" s="21">
        <v>197.17507790232659</v>
      </c>
      <c r="AG308" s="21">
        <v>240.68642854617232</v>
      </c>
      <c r="AH308" s="21">
        <v>260.47628105326055</v>
      </c>
      <c r="AI308" s="21">
        <v>257.80066883641837</v>
      </c>
      <c r="AJ308" s="9">
        <v>298.121655400436</v>
      </c>
      <c r="AK308" s="9">
        <v>308.45794659580582</v>
      </c>
      <c r="AL308" s="9">
        <v>344.56352735262243</v>
      </c>
      <c r="AM308" s="9">
        <v>361.86995824927959</v>
      </c>
      <c r="AN308" s="21"/>
      <c r="AO308" s="5"/>
      <c r="AP308" s="5"/>
      <c r="AQ308" s="21"/>
      <c r="BR308" s="7"/>
      <c r="BT308" s="5"/>
    </row>
    <row r="309" spans="1:72" x14ac:dyDescent="0.2">
      <c r="A309" s="8" t="str">
        <f t="shared" si="8"/>
        <v>EWGuL_Ja_6</v>
      </c>
      <c r="B309" s="7" t="s">
        <v>3743</v>
      </c>
      <c r="C309" s="7" t="s">
        <v>260</v>
      </c>
      <c r="D309" s="7">
        <v>6</v>
      </c>
      <c r="E309" s="45">
        <v>100</v>
      </c>
      <c r="F309" s="21">
        <v>119.2882593754139</v>
      </c>
      <c r="G309" s="21">
        <v>94.203088605469944</v>
      </c>
      <c r="H309" s="21">
        <v>112.01628610271112</v>
      </c>
      <c r="I309" s="21">
        <v>124.26500057388932</v>
      </c>
      <c r="J309" s="21">
        <v>142.52656612882848</v>
      </c>
      <c r="K309" s="21">
        <v>104.55084644303608</v>
      </c>
      <c r="L309" s="21">
        <v>107.50570676876376</v>
      </c>
      <c r="M309" s="21">
        <v>110.09652889320678</v>
      </c>
      <c r="N309" s="21">
        <v>134.04178170884114</v>
      </c>
      <c r="O309" s="21">
        <v>121.97754954868907</v>
      </c>
      <c r="P309" s="21">
        <v>108.96595037550992</v>
      </c>
      <c r="Q309" s="21">
        <v>93.565945744578045</v>
      </c>
      <c r="R309" s="21">
        <v>74.071701300350909</v>
      </c>
      <c r="S309" s="21">
        <v>51.892197648302684</v>
      </c>
      <c r="T309" s="21">
        <v>44.610245652640238</v>
      </c>
      <c r="U309" s="21">
        <v>38.092817518890129</v>
      </c>
      <c r="V309" s="21">
        <v>40.58884741298165</v>
      </c>
      <c r="W309" s="21">
        <v>51.396733729682019</v>
      </c>
      <c r="X309" s="21">
        <v>53.085154307111324</v>
      </c>
      <c r="Y309" s="21">
        <v>58.094845936419837</v>
      </c>
      <c r="Z309" s="21">
        <v>62.368224833127904</v>
      </c>
      <c r="AA309" s="21">
        <v>61.23506147280635</v>
      </c>
      <c r="AB309" s="21">
        <v>79.097491701589789</v>
      </c>
      <c r="AC309" s="21">
        <v>90.535381601412197</v>
      </c>
      <c r="AD309" s="21">
        <v>100.1628475280266</v>
      </c>
      <c r="AE309" s="21">
        <v>105.14760713838747</v>
      </c>
      <c r="AF309" s="21">
        <v>123.10144562019501</v>
      </c>
      <c r="AG309" s="21">
        <v>169.54806784795343</v>
      </c>
      <c r="AH309" s="21">
        <v>203.02335995326911</v>
      </c>
      <c r="AI309" s="21">
        <v>213.26181152118698</v>
      </c>
      <c r="AJ309" s="9">
        <v>252.81753712567462</v>
      </c>
      <c r="AK309" s="9">
        <v>254.2390959251062</v>
      </c>
      <c r="AL309" s="9">
        <v>268.00750757007063</v>
      </c>
      <c r="AM309" s="9">
        <v>285.61809735813205</v>
      </c>
      <c r="AN309" s="21"/>
      <c r="AO309" s="5"/>
      <c r="AP309" s="5"/>
      <c r="AQ309" s="21"/>
      <c r="BR309" s="7"/>
      <c r="BT309" s="5"/>
    </row>
    <row r="310" spans="1:72" x14ac:dyDescent="0.2">
      <c r="A310" s="8" t="str">
        <f t="shared" si="8"/>
        <v>EWGuL_Ja_7</v>
      </c>
      <c r="B310" s="7" t="s">
        <v>3743</v>
      </c>
      <c r="C310" s="7" t="s">
        <v>260</v>
      </c>
      <c r="D310" s="7">
        <v>7</v>
      </c>
      <c r="E310" s="45">
        <v>100</v>
      </c>
      <c r="F310" s="21">
        <v>97.891039716266235</v>
      </c>
      <c r="G310" s="21">
        <v>81.739021780227617</v>
      </c>
      <c r="H310" s="21">
        <v>94.091656788267699</v>
      </c>
      <c r="I310" s="21">
        <v>97.901796421707203</v>
      </c>
      <c r="J310" s="21">
        <v>110.92570420895885</v>
      </c>
      <c r="K310" s="21">
        <v>94.555537829497283</v>
      </c>
      <c r="L310" s="21">
        <v>99.591106208911626</v>
      </c>
      <c r="M310" s="21">
        <v>93.603824041219582</v>
      </c>
      <c r="N310" s="21">
        <v>107.89412976105646</v>
      </c>
      <c r="O310" s="21">
        <v>93.948895233140888</v>
      </c>
      <c r="P310" s="21">
        <v>85.756990673749044</v>
      </c>
      <c r="Q310" s="21">
        <v>81.533319340140622</v>
      </c>
      <c r="R310" s="21">
        <v>78.97537011062586</v>
      </c>
      <c r="S310" s="21">
        <v>65.818862355346241</v>
      </c>
      <c r="T310" s="21">
        <v>54.660285023921986</v>
      </c>
      <c r="U310" s="21">
        <v>51.253578626331318</v>
      </c>
      <c r="V310" s="21">
        <v>55.557368386229058</v>
      </c>
      <c r="W310" s="21">
        <v>62.533481437953597</v>
      </c>
      <c r="X310" s="21">
        <v>72.474109043105045</v>
      </c>
      <c r="Y310" s="21">
        <v>76.681199655397108</v>
      </c>
      <c r="Z310" s="21">
        <v>86.576635285076549</v>
      </c>
      <c r="AA310" s="21">
        <v>98.927014618251377</v>
      </c>
      <c r="AB310" s="21">
        <v>105.27355775394642</v>
      </c>
      <c r="AC310" s="21">
        <v>112.78904235183049</v>
      </c>
      <c r="AD310" s="21">
        <v>142.87098457692963</v>
      </c>
      <c r="AE310" s="21">
        <v>152.94875444281789</v>
      </c>
      <c r="AF310" s="21">
        <v>170.47295270817125</v>
      </c>
      <c r="AG310" s="21">
        <v>221.04742706162131</v>
      </c>
      <c r="AH310" s="21">
        <v>236.82523768121877</v>
      </c>
      <c r="AI310" s="21">
        <v>233.81412265294307</v>
      </c>
      <c r="AJ310" s="9">
        <v>270.26210105366414</v>
      </c>
      <c r="AK310" s="9">
        <v>252.85838502549848</v>
      </c>
      <c r="AL310" s="9">
        <v>262.51652830335439</v>
      </c>
      <c r="AM310" s="9">
        <v>267.45539590722717</v>
      </c>
      <c r="AN310" s="21"/>
      <c r="AO310" s="5"/>
      <c r="AP310" s="5"/>
      <c r="AQ310" s="21"/>
      <c r="BR310" s="7"/>
      <c r="BT310" s="5"/>
    </row>
    <row r="311" spans="1:72" x14ac:dyDescent="0.2">
      <c r="A311" s="8" t="str">
        <f t="shared" ref="A311:A328" si="9">CONCATENATE(B311,"_",C311,"_",D311)</f>
        <v>EWGuL_Ja_8</v>
      </c>
      <c r="B311" s="7" t="s">
        <v>3743</v>
      </c>
      <c r="C311" s="7" t="s">
        <v>260</v>
      </c>
      <c r="D311" s="7">
        <v>8</v>
      </c>
      <c r="E311" s="45">
        <v>100</v>
      </c>
      <c r="F311" s="21">
        <v>113.03069827850348</v>
      </c>
      <c r="G311" s="21">
        <v>122.79081579773414</v>
      </c>
      <c r="H311" s="21">
        <v>142.15696955975545</v>
      </c>
      <c r="I311" s="21">
        <v>155.72132097833085</v>
      </c>
      <c r="J311" s="21">
        <v>150.49225274979818</v>
      </c>
      <c r="K311" s="21">
        <v>151.18112821968759</v>
      </c>
      <c r="L311" s="21">
        <v>150.85153842408963</v>
      </c>
      <c r="M311" s="21">
        <v>187.33783549810093</v>
      </c>
      <c r="N311" s="21">
        <v>181.00803951527323</v>
      </c>
      <c r="O311" s="21">
        <v>144.65396678414203</v>
      </c>
      <c r="P311" s="21">
        <v>102.55876037556</v>
      </c>
      <c r="Q311" s="21">
        <v>88.218903946699228</v>
      </c>
      <c r="R311" s="21">
        <v>90.743374582562737</v>
      </c>
      <c r="S311" s="21">
        <v>84.849580030897727</v>
      </c>
      <c r="T311" s="21">
        <v>63.759383361535171</v>
      </c>
      <c r="U311" s="21">
        <v>62.828794577395321</v>
      </c>
      <c r="V311" s="21">
        <v>68.887065077676795</v>
      </c>
      <c r="W311" s="21">
        <v>85.755918755544457</v>
      </c>
      <c r="X311" s="21">
        <v>105.70803589879014</v>
      </c>
      <c r="Y311" s="21">
        <v>115.19626102178448</v>
      </c>
      <c r="Z311" s="21">
        <v>126.5750873621148</v>
      </c>
      <c r="AA311" s="21">
        <v>148.9321044695881</v>
      </c>
      <c r="AB311" s="21">
        <v>168.5162341526993</v>
      </c>
      <c r="AC311" s="21">
        <v>188.50007116288236</v>
      </c>
      <c r="AD311" s="21">
        <v>228.41393494201915</v>
      </c>
      <c r="AE311" s="21">
        <v>246.84202645030842</v>
      </c>
      <c r="AF311" s="21">
        <v>266.79974808342644</v>
      </c>
      <c r="AG311" s="21">
        <v>329.21371012524924</v>
      </c>
      <c r="AH311" s="21">
        <v>360.40548418768441</v>
      </c>
      <c r="AI311" s="21">
        <v>341.64573141231398</v>
      </c>
      <c r="AJ311" s="9">
        <v>401.25263796907296</v>
      </c>
      <c r="AK311" s="9">
        <v>373.54688348084704</v>
      </c>
      <c r="AL311" s="9">
        <v>380.11938324303156</v>
      </c>
      <c r="AM311" s="9">
        <v>390.55089857127314</v>
      </c>
      <c r="AN311" s="21"/>
      <c r="AO311" s="5"/>
      <c r="AP311" s="5"/>
      <c r="AQ311" s="21"/>
      <c r="BR311" s="7"/>
      <c r="BT311" s="5"/>
    </row>
    <row r="312" spans="1:72" x14ac:dyDescent="0.2">
      <c r="A312" s="8" t="str">
        <f t="shared" si="9"/>
        <v>EIGL_Ja_1</v>
      </c>
      <c r="B312" s="7" t="s">
        <v>3744</v>
      </c>
      <c r="C312" s="7" t="s">
        <v>260</v>
      </c>
      <c r="D312" s="7">
        <v>1</v>
      </c>
      <c r="E312" s="45">
        <v>100</v>
      </c>
      <c r="F312" s="21">
        <v>106.42001973238773</v>
      </c>
      <c r="G312" s="21">
        <v>113.46725422636972</v>
      </c>
      <c r="H312" s="21">
        <v>129.42625788130078</v>
      </c>
      <c r="I312" s="21">
        <v>145.56128690637235</v>
      </c>
      <c r="J312" s="21">
        <v>131.94295904309249</v>
      </c>
      <c r="K312" s="21">
        <v>101.8161470252976</v>
      </c>
      <c r="L312" s="21">
        <v>98.528437566659335</v>
      </c>
      <c r="M312" s="21">
        <v>92.489121013037916</v>
      </c>
      <c r="N312" s="21">
        <v>101.67507246286978</v>
      </c>
      <c r="O312" s="21">
        <v>96.0726732110288</v>
      </c>
      <c r="P312" s="21">
        <v>88.048889935263063</v>
      </c>
      <c r="Q312" s="21">
        <v>80.624698582529675</v>
      </c>
      <c r="R312" s="21">
        <v>69.284673743909337</v>
      </c>
      <c r="S312" s="21">
        <v>66.056563394827251</v>
      </c>
      <c r="T312" s="21">
        <v>75.926168660912722</v>
      </c>
      <c r="U312" s="21">
        <v>81.210410201458814</v>
      </c>
      <c r="V312" s="21">
        <v>90.293120218470435</v>
      </c>
      <c r="W312" s="21">
        <v>104.59112147802708</v>
      </c>
      <c r="X312" s="21">
        <v>115.9362935422883</v>
      </c>
      <c r="Y312" s="21">
        <v>152.14561997775823</v>
      </c>
      <c r="Z312" s="21">
        <v>178.7163955721586</v>
      </c>
      <c r="AA312" s="21">
        <v>215.15335086240702</v>
      </c>
      <c r="AB312" s="21">
        <v>245.88471608880971</v>
      </c>
      <c r="AC312" s="21">
        <v>268.26804402495156</v>
      </c>
      <c r="AD312" s="21">
        <v>329.90247985914419</v>
      </c>
      <c r="AE312" s="21">
        <v>374.05131336221632</v>
      </c>
      <c r="AF312" s="21">
        <v>415.10245883138833</v>
      </c>
      <c r="AG312" s="21">
        <v>472.05162652527883</v>
      </c>
      <c r="AH312" s="21">
        <v>479.26339522552991</v>
      </c>
      <c r="AI312" s="21">
        <v>461.42555043497009</v>
      </c>
      <c r="AJ312" s="9">
        <v>458.06197396616722</v>
      </c>
      <c r="AK312" s="9">
        <v>431.01616308885554</v>
      </c>
      <c r="AL312" s="9">
        <v>450.44391067831009</v>
      </c>
      <c r="AM312" s="9">
        <v>483.52492934039952</v>
      </c>
      <c r="AN312" s="21"/>
      <c r="AO312" s="5"/>
      <c r="AP312" s="5"/>
      <c r="AQ312" s="21"/>
      <c r="BR312" s="7"/>
      <c r="BT312" s="5"/>
    </row>
    <row r="313" spans="1:72" x14ac:dyDescent="0.2">
      <c r="A313" s="8" t="str">
        <f t="shared" si="9"/>
        <v>EIGL_Ja_2</v>
      </c>
      <c r="B313" s="7" t="s">
        <v>3744</v>
      </c>
      <c r="C313" s="7" t="s">
        <v>260</v>
      </c>
      <c r="D313" s="7">
        <v>2</v>
      </c>
      <c r="E313" s="45">
        <v>100</v>
      </c>
      <c r="F313" s="21">
        <v>107.41887319572908</v>
      </c>
      <c r="G313" s="21">
        <v>89.571770267614838</v>
      </c>
      <c r="H313" s="21">
        <v>106.59401170443812</v>
      </c>
      <c r="I313" s="21">
        <v>111.52187664100568</v>
      </c>
      <c r="J313" s="21">
        <v>113.23846015882808</v>
      </c>
      <c r="K313" s="21">
        <v>97.530325458931785</v>
      </c>
      <c r="L313" s="21">
        <v>107.56230194892451</v>
      </c>
      <c r="M313" s="21">
        <v>96.413202649462022</v>
      </c>
      <c r="N313" s="21">
        <v>92.147108974188427</v>
      </c>
      <c r="O313" s="21">
        <v>96.764944232332113</v>
      </c>
      <c r="P313" s="21">
        <v>97.257547161463336</v>
      </c>
      <c r="Q313" s="21">
        <v>75.853660279152351</v>
      </c>
      <c r="R313" s="21">
        <v>66.620345782152796</v>
      </c>
      <c r="S313" s="21">
        <v>64.945747790485939</v>
      </c>
      <c r="T313" s="21">
        <v>64.692075147045756</v>
      </c>
      <c r="U313" s="21">
        <v>64.586972808328881</v>
      </c>
      <c r="V313" s="21">
        <v>66.975871058489261</v>
      </c>
      <c r="W313" s="21">
        <v>70.673765737371809</v>
      </c>
      <c r="X313" s="21">
        <v>76.017943489720452</v>
      </c>
      <c r="Y313" s="21">
        <v>88.817549060315855</v>
      </c>
      <c r="Z313" s="21">
        <v>104.08253173792976</v>
      </c>
      <c r="AA313" s="21">
        <v>107.22953626495624</v>
      </c>
      <c r="AB313" s="21">
        <v>117.88842146268361</v>
      </c>
      <c r="AC313" s="21">
        <v>119.9385942582591</v>
      </c>
      <c r="AD313" s="21">
        <v>146.44104892695481</v>
      </c>
      <c r="AE313" s="21">
        <v>157.48361427986782</v>
      </c>
      <c r="AF313" s="21">
        <v>177.338162578794</v>
      </c>
      <c r="AG313" s="21">
        <v>220.01237118411998</v>
      </c>
      <c r="AH313" s="21">
        <v>254.56376649087002</v>
      </c>
      <c r="AI313" s="21">
        <v>279.11195831201564</v>
      </c>
      <c r="AJ313" s="9">
        <v>267.49911959506585</v>
      </c>
      <c r="AK313" s="9">
        <v>251.00168441303617</v>
      </c>
      <c r="AL313" s="9">
        <v>273.4901611448966</v>
      </c>
      <c r="AM313" s="9">
        <v>290.41933270297619</v>
      </c>
      <c r="AN313" s="21"/>
      <c r="AO313" s="5"/>
      <c r="AP313" s="5"/>
      <c r="AQ313" s="21"/>
      <c r="BR313" s="7"/>
      <c r="BT313" s="5"/>
    </row>
    <row r="314" spans="1:72" x14ac:dyDescent="0.2">
      <c r="A314" s="8" t="str">
        <f t="shared" si="9"/>
        <v>EIGL_Ja_3</v>
      </c>
      <c r="B314" s="7" t="s">
        <v>3744</v>
      </c>
      <c r="C314" s="7" t="s">
        <v>260</v>
      </c>
      <c r="D314" s="7">
        <v>3</v>
      </c>
      <c r="E314" s="45">
        <v>100</v>
      </c>
      <c r="F314" s="21">
        <v>102.41211738715049</v>
      </c>
      <c r="G314" s="21">
        <v>94.021564869385003</v>
      </c>
      <c r="H314" s="21">
        <v>125.24364514794375</v>
      </c>
      <c r="I314" s="21">
        <v>148.2990121035302</v>
      </c>
      <c r="J314" s="21">
        <v>159.4630791124014</v>
      </c>
      <c r="K314" s="21">
        <v>134.98080379389336</v>
      </c>
      <c r="L314" s="21">
        <v>136.11905886081414</v>
      </c>
      <c r="M314" s="21">
        <v>135.46099217120241</v>
      </c>
      <c r="N314" s="21">
        <v>139.40432984618738</v>
      </c>
      <c r="O314" s="21">
        <v>130.07182013669848</v>
      </c>
      <c r="P314" s="21">
        <v>115.19760097863056</v>
      </c>
      <c r="Q314" s="21">
        <v>108.5718480367911</v>
      </c>
      <c r="R314" s="21">
        <v>103.65433518381673</v>
      </c>
      <c r="S314" s="21">
        <v>96.279261633495096</v>
      </c>
      <c r="T314" s="21">
        <v>88.484329644670083</v>
      </c>
      <c r="U314" s="21">
        <v>85.849618821210271</v>
      </c>
      <c r="V314" s="21">
        <v>88.784267594937361</v>
      </c>
      <c r="W314" s="21">
        <v>100.83478220852813</v>
      </c>
      <c r="X314" s="21">
        <v>105.86632833283653</v>
      </c>
      <c r="Y314" s="21">
        <v>120.15416669263885</v>
      </c>
      <c r="Z314" s="21">
        <v>130.45685718450395</v>
      </c>
      <c r="AA314" s="21">
        <v>136.02926393767436</v>
      </c>
      <c r="AB314" s="21">
        <v>136.01137087318301</v>
      </c>
      <c r="AC314" s="21">
        <v>155.67659464390127</v>
      </c>
      <c r="AD314" s="21">
        <v>189.37041441091461</v>
      </c>
      <c r="AE314" s="21">
        <v>201.98098687119872</v>
      </c>
      <c r="AF314" s="21">
        <v>229.29635219795483</v>
      </c>
      <c r="AG314" s="21">
        <v>293.81469505920904</v>
      </c>
      <c r="AH314" s="21">
        <v>324.87144896476366</v>
      </c>
      <c r="AI314" s="21">
        <v>324.52767957651878</v>
      </c>
      <c r="AJ314" s="9">
        <v>338.29067626068689</v>
      </c>
      <c r="AK314" s="9">
        <v>317.28470892908518</v>
      </c>
      <c r="AL314" s="9">
        <v>338.69322019766037</v>
      </c>
      <c r="AM314" s="9">
        <v>364.68632966431016</v>
      </c>
      <c r="AN314" s="21"/>
      <c r="AO314" s="5"/>
      <c r="AP314" s="5"/>
      <c r="AQ314" s="21"/>
      <c r="BR314" s="7"/>
      <c r="BT314" s="5"/>
    </row>
    <row r="315" spans="1:72" x14ac:dyDescent="0.2">
      <c r="A315" s="8" t="str">
        <f t="shared" si="9"/>
        <v>EIGL_Ja_4</v>
      </c>
      <c r="B315" s="7" t="s">
        <v>3744</v>
      </c>
      <c r="C315" s="7" t="s">
        <v>260</v>
      </c>
      <c r="D315" s="7">
        <v>4</v>
      </c>
      <c r="E315" s="45">
        <v>100</v>
      </c>
      <c r="F315" s="21">
        <v>118.487804969183</v>
      </c>
      <c r="G315" s="21">
        <v>113.44151233513497</v>
      </c>
      <c r="H315" s="21">
        <v>152.44654337487614</v>
      </c>
      <c r="I315" s="21">
        <v>184.79166208053084</v>
      </c>
      <c r="J315" s="21">
        <v>190.53458875613089</v>
      </c>
      <c r="K315" s="21">
        <v>167.21217360613457</v>
      </c>
      <c r="L315" s="21">
        <v>162.52264120897627</v>
      </c>
      <c r="M315" s="21">
        <v>155.44840846059051</v>
      </c>
      <c r="N315" s="21">
        <v>170.53806083244345</v>
      </c>
      <c r="O315" s="21">
        <v>172.81200549326067</v>
      </c>
      <c r="P315" s="21">
        <v>152.96085547426418</v>
      </c>
      <c r="Q315" s="21">
        <v>148.64037336502375</v>
      </c>
      <c r="R315" s="21">
        <v>148.4486043032521</v>
      </c>
      <c r="S315" s="21">
        <v>141.73190321994065</v>
      </c>
      <c r="T315" s="21">
        <v>136.36095867618596</v>
      </c>
      <c r="U315" s="21">
        <v>135.70831556318345</v>
      </c>
      <c r="V315" s="21">
        <v>137.94435136162718</v>
      </c>
      <c r="W315" s="21">
        <v>153.15061453771958</v>
      </c>
      <c r="X315" s="21">
        <v>162.13460874093261</v>
      </c>
      <c r="Y315" s="21">
        <v>182.64913673556643</v>
      </c>
      <c r="Z315" s="21">
        <v>199.10727176146571</v>
      </c>
      <c r="AA315" s="21">
        <v>214.11969787590149</v>
      </c>
      <c r="AB315" s="21">
        <v>217.67211444437544</v>
      </c>
      <c r="AC315" s="21">
        <v>226.55693628323266</v>
      </c>
      <c r="AD315" s="21">
        <v>265.42858017309203</v>
      </c>
      <c r="AE315" s="21">
        <v>282.07283831154257</v>
      </c>
      <c r="AF315" s="21">
        <v>309.21768006416016</v>
      </c>
      <c r="AG315" s="21">
        <v>349.31986628521474</v>
      </c>
      <c r="AH315" s="21">
        <v>375.26598846067964</v>
      </c>
      <c r="AI315" s="21">
        <v>379.97464888389396</v>
      </c>
      <c r="AJ315" s="9">
        <v>388.58520892115479</v>
      </c>
      <c r="AK315" s="9">
        <v>378.24510843741172</v>
      </c>
      <c r="AL315" s="9">
        <v>395.39252201672718</v>
      </c>
      <c r="AM315" s="9">
        <v>421.815348985193</v>
      </c>
      <c r="AN315" s="21"/>
      <c r="AO315" s="5"/>
      <c r="AP315" s="5"/>
      <c r="AQ315" s="21"/>
      <c r="BR315" s="7"/>
      <c r="BT315" s="5"/>
    </row>
    <row r="316" spans="1:72" x14ac:dyDescent="0.2">
      <c r="A316" s="8" t="str">
        <f t="shared" si="9"/>
        <v>EIGL_Ja_5</v>
      </c>
      <c r="B316" s="7" t="s">
        <v>3744</v>
      </c>
      <c r="C316" s="7" t="s">
        <v>260</v>
      </c>
      <c r="D316" s="7">
        <v>5</v>
      </c>
      <c r="E316" s="45">
        <v>100</v>
      </c>
      <c r="F316" s="21">
        <v>109.62136126444655</v>
      </c>
      <c r="G316" s="21">
        <v>102.8299037395882</v>
      </c>
      <c r="H316" s="21">
        <v>129.17867774954598</v>
      </c>
      <c r="I316" s="21">
        <v>151.37119591160359</v>
      </c>
      <c r="J316" s="21">
        <v>158.4124838670827</v>
      </c>
      <c r="K316" s="21">
        <v>132.78664788989926</v>
      </c>
      <c r="L316" s="21">
        <v>146.52609573805498</v>
      </c>
      <c r="M316" s="21">
        <v>142.15965972592437</v>
      </c>
      <c r="N316" s="21">
        <v>144.12194132816691</v>
      </c>
      <c r="O316" s="21">
        <v>135.60520299404914</v>
      </c>
      <c r="P316" s="21">
        <v>125.37409412147494</v>
      </c>
      <c r="Q316" s="21">
        <v>123.57823939676824</v>
      </c>
      <c r="R316" s="21">
        <v>117.44956208840127</v>
      </c>
      <c r="S316" s="21">
        <v>106.06234096943687</v>
      </c>
      <c r="T316" s="21">
        <v>104.51848820507033</v>
      </c>
      <c r="U316" s="21">
        <v>106.12408096108945</v>
      </c>
      <c r="V316" s="21">
        <v>109.78432715486417</v>
      </c>
      <c r="W316" s="21">
        <v>126.3950974593435</v>
      </c>
      <c r="X316" s="21">
        <v>133.92206140711423</v>
      </c>
      <c r="Y316" s="21">
        <v>152.28488950402703</v>
      </c>
      <c r="Z316" s="21">
        <v>168.48775899589435</v>
      </c>
      <c r="AA316" s="21">
        <v>182.69132865849355</v>
      </c>
      <c r="AB316" s="21">
        <v>196.51347380459475</v>
      </c>
      <c r="AC316" s="21">
        <v>213.36016467318336</v>
      </c>
      <c r="AD316" s="21">
        <v>254.37068206938611</v>
      </c>
      <c r="AE316" s="21">
        <v>269.94032180220404</v>
      </c>
      <c r="AF316" s="21">
        <v>298.31075212117719</v>
      </c>
      <c r="AG316" s="21">
        <v>346.11453652811355</v>
      </c>
      <c r="AH316" s="21">
        <v>371.82786631226742</v>
      </c>
      <c r="AI316" s="21">
        <v>372.13982088757615</v>
      </c>
      <c r="AJ316" s="9">
        <v>380.90620470426802</v>
      </c>
      <c r="AK316" s="9">
        <v>373.36039275491714</v>
      </c>
      <c r="AL316" s="9">
        <v>396.04917867766318</v>
      </c>
      <c r="AM316" s="9">
        <v>430.52023756005138</v>
      </c>
      <c r="AN316" s="21"/>
      <c r="AO316" s="5"/>
      <c r="AP316" s="5"/>
      <c r="AQ316" s="21"/>
      <c r="BR316" s="7"/>
      <c r="BT316" s="5"/>
    </row>
    <row r="317" spans="1:72" x14ac:dyDescent="0.2">
      <c r="A317" s="8" t="str">
        <f t="shared" si="9"/>
        <v>EIGL_Ja_6</v>
      </c>
      <c r="B317" s="7" t="s">
        <v>3744</v>
      </c>
      <c r="C317" s="7" t="s">
        <v>260</v>
      </c>
      <c r="D317" s="7">
        <v>6</v>
      </c>
      <c r="E317" s="45">
        <v>100</v>
      </c>
      <c r="F317" s="21">
        <v>130.27768324049066</v>
      </c>
      <c r="G317" s="21">
        <v>117.06869900083828</v>
      </c>
      <c r="H317" s="21">
        <v>142.49801517926062</v>
      </c>
      <c r="I317" s="21">
        <v>172.10020810318221</v>
      </c>
      <c r="J317" s="21">
        <v>180.27356308448702</v>
      </c>
      <c r="K317" s="21">
        <v>135.97257749775343</v>
      </c>
      <c r="L317" s="21">
        <v>137.76844748017922</v>
      </c>
      <c r="M317" s="21">
        <v>135.7579736129085</v>
      </c>
      <c r="N317" s="21">
        <v>155.76444297365049</v>
      </c>
      <c r="O317" s="21">
        <v>145.47658425357568</v>
      </c>
      <c r="P317" s="21">
        <v>128.46871454838563</v>
      </c>
      <c r="Q317" s="21">
        <v>120.39960402514988</v>
      </c>
      <c r="R317" s="21">
        <v>102.77143573537448</v>
      </c>
      <c r="S317" s="21">
        <v>84.350472306701093</v>
      </c>
      <c r="T317" s="21">
        <v>81.480819827661691</v>
      </c>
      <c r="U317" s="21">
        <v>78.959223910840535</v>
      </c>
      <c r="V317" s="21">
        <v>81.04854308448499</v>
      </c>
      <c r="W317" s="21">
        <v>95.796779936431406</v>
      </c>
      <c r="X317" s="21">
        <v>96.478661699917183</v>
      </c>
      <c r="Y317" s="21">
        <v>113.40659089152592</v>
      </c>
      <c r="Z317" s="21">
        <v>130.97306838438342</v>
      </c>
      <c r="AA317" s="21">
        <v>132.3174423787456</v>
      </c>
      <c r="AB317" s="21">
        <v>137.93851063529837</v>
      </c>
      <c r="AC317" s="21">
        <v>150.51935636393387</v>
      </c>
      <c r="AD317" s="21">
        <v>180.38646130790232</v>
      </c>
      <c r="AE317" s="21">
        <v>194.55768069179018</v>
      </c>
      <c r="AF317" s="21">
        <v>227.42703252783275</v>
      </c>
      <c r="AG317" s="21">
        <v>288.49899767674589</v>
      </c>
      <c r="AH317" s="21">
        <v>340.59021981854676</v>
      </c>
      <c r="AI317" s="21">
        <v>359.58124752575185</v>
      </c>
      <c r="AJ317" s="9">
        <v>370.83065347682657</v>
      </c>
      <c r="AK317" s="9">
        <v>356.64005330311636</v>
      </c>
      <c r="AL317" s="9">
        <v>361.03357500315411</v>
      </c>
      <c r="AM317" s="9">
        <v>397.76455025971353</v>
      </c>
      <c r="AN317" s="21"/>
      <c r="AO317" s="5"/>
      <c r="AP317" s="5"/>
      <c r="AQ317" s="21"/>
      <c r="BR317" s="7"/>
      <c r="BT317" s="5"/>
    </row>
    <row r="318" spans="1:72" x14ac:dyDescent="0.2">
      <c r="A318" s="8" t="str">
        <f t="shared" si="9"/>
        <v>EIGL_Ja_7</v>
      </c>
      <c r="B318" s="7" t="s">
        <v>3744</v>
      </c>
      <c r="C318" s="7" t="s">
        <v>260</v>
      </c>
      <c r="D318" s="7">
        <v>7</v>
      </c>
      <c r="E318" s="45">
        <v>100</v>
      </c>
      <c r="F318" s="21">
        <v>98.290163097793368</v>
      </c>
      <c r="G318" s="21">
        <v>89.511126542733862</v>
      </c>
      <c r="H318" s="21">
        <v>108.83859693016302</v>
      </c>
      <c r="I318" s="21">
        <v>122.10576366974198</v>
      </c>
      <c r="J318" s="21">
        <v>123.89539994093136</v>
      </c>
      <c r="K318" s="21">
        <v>98.79399057887737</v>
      </c>
      <c r="L318" s="21">
        <v>110.25945439661307</v>
      </c>
      <c r="M318" s="21">
        <v>104.35249769089154</v>
      </c>
      <c r="N318" s="21">
        <v>114.42426991996449</v>
      </c>
      <c r="O318" s="21">
        <v>100.65718483036574</v>
      </c>
      <c r="P318" s="21">
        <v>91.044372091592933</v>
      </c>
      <c r="Q318" s="21">
        <v>91.110563434640724</v>
      </c>
      <c r="R318" s="21">
        <v>92.103048189930647</v>
      </c>
      <c r="S318" s="21">
        <v>81.698277503685517</v>
      </c>
      <c r="T318" s="21">
        <v>74.303764430669176</v>
      </c>
      <c r="U318" s="21">
        <v>72.927704717541857</v>
      </c>
      <c r="V318" s="21">
        <v>80.243352819632321</v>
      </c>
      <c r="W318" s="21">
        <v>90.844616329796295</v>
      </c>
      <c r="X318" s="21">
        <v>102.93484616828454</v>
      </c>
      <c r="Y318" s="21">
        <v>117.41319466577882</v>
      </c>
      <c r="Z318" s="21">
        <v>141.40790229006222</v>
      </c>
      <c r="AA318" s="21">
        <v>159.5552156557585</v>
      </c>
      <c r="AB318" s="21">
        <v>163.35352980655338</v>
      </c>
      <c r="AC318" s="21">
        <v>172.06961857440203</v>
      </c>
      <c r="AD318" s="21">
        <v>225.68126421757202</v>
      </c>
      <c r="AE318" s="21">
        <v>245.76923202984861</v>
      </c>
      <c r="AF318" s="21">
        <v>271.78473814322331</v>
      </c>
      <c r="AG318" s="21">
        <v>333.58657013387568</v>
      </c>
      <c r="AH318" s="21">
        <v>358.17526379540857</v>
      </c>
      <c r="AI318" s="21">
        <v>352.43781949527647</v>
      </c>
      <c r="AJ318" s="9">
        <v>360.68082505309229</v>
      </c>
      <c r="AK318" s="9">
        <v>316.87434794414941</v>
      </c>
      <c r="AL318" s="9">
        <v>314.39375221955908</v>
      </c>
      <c r="AM318" s="9">
        <v>331.36838632058254</v>
      </c>
      <c r="AN318" s="21"/>
      <c r="AO318" s="5"/>
      <c r="AP318" s="5"/>
      <c r="AQ318" s="21"/>
      <c r="BR318" s="7"/>
      <c r="BT318" s="5"/>
    </row>
    <row r="319" spans="1:72" x14ac:dyDescent="0.2">
      <c r="A319" s="8" t="str">
        <f t="shared" si="9"/>
        <v>EIGL_Ja_8</v>
      </c>
      <c r="B319" s="7" t="s">
        <v>3744</v>
      </c>
      <c r="C319" s="7" t="s">
        <v>260</v>
      </c>
      <c r="D319" s="7">
        <v>8</v>
      </c>
      <c r="E319" s="45">
        <v>100</v>
      </c>
      <c r="F319" s="21">
        <v>117.13325115330034</v>
      </c>
      <c r="G319" s="21">
        <v>125.9198070282643</v>
      </c>
      <c r="H319" s="21">
        <v>135.12970105342424</v>
      </c>
      <c r="I319" s="21">
        <v>151.05485593237503</v>
      </c>
      <c r="J319" s="21">
        <v>138.78140173193523</v>
      </c>
      <c r="K319" s="21">
        <v>127.056599660198</v>
      </c>
      <c r="L319" s="21">
        <v>144.96027489821606</v>
      </c>
      <c r="M319" s="21">
        <v>180.14328268077477</v>
      </c>
      <c r="N319" s="21">
        <v>185.51783336257998</v>
      </c>
      <c r="O319" s="21">
        <v>160.88250826887011</v>
      </c>
      <c r="P319" s="21">
        <v>119.06007357602823</v>
      </c>
      <c r="Q319" s="21">
        <v>112.66711713103143</v>
      </c>
      <c r="R319" s="21">
        <v>129.63854722778376</v>
      </c>
      <c r="S319" s="21">
        <v>126.40421099620988</v>
      </c>
      <c r="T319" s="21">
        <v>97.306800201351123</v>
      </c>
      <c r="U319" s="21">
        <v>95.886504145119005</v>
      </c>
      <c r="V319" s="21">
        <v>103.95296529318104</v>
      </c>
      <c r="W319" s="21">
        <v>126.68500671063636</v>
      </c>
      <c r="X319" s="21">
        <v>145.45955619998972</v>
      </c>
      <c r="Y319" s="21">
        <v>167.79337910029949</v>
      </c>
      <c r="Z319" s="21">
        <v>192.38016397484407</v>
      </c>
      <c r="AA319" s="21">
        <v>215.82668912622404</v>
      </c>
      <c r="AB319" s="21">
        <v>227.81133157084685</v>
      </c>
      <c r="AC319" s="21">
        <v>245.0317356471146</v>
      </c>
      <c r="AD319" s="21">
        <v>308.29959507386053</v>
      </c>
      <c r="AE319" s="21">
        <v>333.06502814095643</v>
      </c>
      <c r="AF319" s="21">
        <v>357.89289263459688</v>
      </c>
      <c r="AG319" s="21">
        <v>436.7515675797863</v>
      </c>
      <c r="AH319" s="21">
        <v>464.00039617806056</v>
      </c>
      <c r="AI319" s="21">
        <v>458.39828977965772</v>
      </c>
      <c r="AJ319" s="9">
        <v>469.32925660478884</v>
      </c>
      <c r="AK319" s="9">
        <v>423.21673812904208</v>
      </c>
      <c r="AL319" s="9">
        <v>420.9305600462913</v>
      </c>
      <c r="AM319" s="9">
        <v>440.50066488666255</v>
      </c>
      <c r="AN319" s="21"/>
      <c r="AO319" s="5"/>
      <c r="AP319" s="5"/>
      <c r="AQ319" s="21"/>
      <c r="BR319" s="7"/>
      <c r="BT319" s="5"/>
    </row>
    <row r="320" spans="1:72" x14ac:dyDescent="0.2">
      <c r="A320" s="8" t="str">
        <f t="shared" si="9"/>
        <v>EFHgL_Ja_CH</v>
      </c>
      <c r="B320" s="7" t="s">
        <v>3736</v>
      </c>
      <c r="C320" s="7" t="s">
        <v>260</v>
      </c>
      <c r="D320" s="7" t="s">
        <v>236</v>
      </c>
      <c r="E320" s="45">
        <v>100</v>
      </c>
      <c r="F320" s="21">
        <v>113.59595962421076</v>
      </c>
      <c r="G320" s="21">
        <v>98.057773130730993</v>
      </c>
      <c r="H320" s="21">
        <v>114.88594743996936</v>
      </c>
      <c r="I320" s="21">
        <v>144.80706574533781</v>
      </c>
      <c r="J320" s="21">
        <v>194.82479978106824</v>
      </c>
      <c r="K320" s="21">
        <v>168.70701399154936</v>
      </c>
      <c r="L320" s="21">
        <v>111.50003333576154</v>
      </c>
      <c r="M320" s="21">
        <v>117.61682963004074</v>
      </c>
      <c r="N320" s="21">
        <v>152.34101362625751</v>
      </c>
      <c r="O320" s="21">
        <v>205.72590414272733</v>
      </c>
      <c r="P320" s="21">
        <v>151.07001405092711</v>
      </c>
      <c r="Q320" s="21">
        <v>133.79409532747323</v>
      </c>
      <c r="R320" s="21">
        <v>121.71307961399592</v>
      </c>
      <c r="S320" s="21">
        <v>126.56397487987165</v>
      </c>
      <c r="T320" s="21">
        <v>140.06350021580263</v>
      </c>
      <c r="U320" s="21">
        <v>161.88597449645394</v>
      </c>
      <c r="V320" s="21">
        <v>152.37077388657895</v>
      </c>
      <c r="W320" s="21">
        <v>154.21854634186164</v>
      </c>
      <c r="X320" s="21">
        <v>166.95758833567331</v>
      </c>
      <c r="Y320" s="21">
        <v>240.33029019367694</v>
      </c>
      <c r="Z320" s="21">
        <v>296.5201847717251</v>
      </c>
      <c r="AA320" s="21">
        <v>318.12406125099443</v>
      </c>
      <c r="AB320" s="21">
        <v>319.53432760812115</v>
      </c>
      <c r="AC320" s="21">
        <v>309.65110115619831</v>
      </c>
      <c r="AD320" s="21">
        <v>375.36188368068071</v>
      </c>
      <c r="AE320" s="21">
        <v>420.4416288375125</v>
      </c>
      <c r="AF320" s="21">
        <v>481.90166410801936</v>
      </c>
      <c r="AG320" s="21">
        <v>560.30798479825853</v>
      </c>
      <c r="AH320" s="21">
        <v>530.33885421409559</v>
      </c>
      <c r="AI320" s="21">
        <v>532.65841961762578</v>
      </c>
      <c r="AJ320" s="9">
        <v>525.50873146328058</v>
      </c>
      <c r="AK320" s="9">
        <v>494.76896601927456</v>
      </c>
      <c r="AL320" s="9">
        <v>458.47423718678277</v>
      </c>
      <c r="AM320" s="9">
        <v>493.21200939037658</v>
      </c>
      <c r="AN320" s="21"/>
      <c r="AO320" s="5"/>
      <c r="AP320" s="5"/>
      <c r="AQ320" s="21"/>
      <c r="BR320" s="7"/>
      <c r="BT320" s="5"/>
    </row>
    <row r="321" spans="1:72" x14ac:dyDescent="0.2">
      <c r="A321" s="8" t="str">
        <f t="shared" si="9"/>
        <v>EFHtL_Ja_CH</v>
      </c>
      <c r="B321" s="7" t="s">
        <v>3737</v>
      </c>
      <c r="C321" s="7" t="s">
        <v>260</v>
      </c>
      <c r="D321" s="7" t="s">
        <v>236</v>
      </c>
      <c r="E321" s="45">
        <v>100</v>
      </c>
      <c r="F321" s="21">
        <v>114.52321457797541</v>
      </c>
      <c r="G321" s="21">
        <v>115.43278968117583</v>
      </c>
      <c r="H321" s="21">
        <v>123.58048149949035</v>
      </c>
      <c r="I321" s="21">
        <v>145.92515158560383</v>
      </c>
      <c r="J321" s="21">
        <v>166.50874234590697</v>
      </c>
      <c r="K321" s="21">
        <v>148.7479538093296</v>
      </c>
      <c r="L321" s="21">
        <v>137.15782191988103</v>
      </c>
      <c r="M321" s="21">
        <v>128.02916326773254</v>
      </c>
      <c r="N321" s="21">
        <v>133.08808698137747</v>
      </c>
      <c r="O321" s="21">
        <v>139.25267806532696</v>
      </c>
      <c r="P321" s="21">
        <v>121.83173942996943</v>
      </c>
      <c r="Q321" s="21">
        <v>115.64486600793056</v>
      </c>
      <c r="R321" s="21">
        <v>113.59304713929257</v>
      </c>
      <c r="S321" s="21">
        <v>116.58784209116068</v>
      </c>
      <c r="T321" s="21">
        <v>112.94520779621659</v>
      </c>
      <c r="U321" s="21">
        <v>115.97151715405091</v>
      </c>
      <c r="V321" s="21">
        <v>115.37593764143028</v>
      </c>
      <c r="W321" s="21">
        <v>128.320158223232</v>
      </c>
      <c r="X321" s="21">
        <v>132.9407134662531</v>
      </c>
      <c r="Y321" s="21">
        <v>155.05039701461598</v>
      </c>
      <c r="Z321" s="21">
        <v>173.45868364735813</v>
      </c>
      <c r="AA321" s="21">
        <v>189.95608525618564</v>
      </c>
      <c r="AB321" s="21">
        <v>196.98671958736165</v>
      </c>
      <c r="AC321" s="21">
        <v>206.54518382829954</v>
      </c>
      <c r="AD321" s="21">
        <v>254.03993185848748</v>
      </c>
      <c r="AE321" s="21">
        <v>279.71467809340845</v>
      </c>
      <c r="AF321" s="21">
        <v>300.59850377935658</v>
      </c>
      <c r="AG321" s="21">
        <v>348.77494331350067</v>
      </c>
      <c r="AH321" s="21">
        <v>362.41041721871539</v>
      </c>
      <c r="AI321" s="21">
        <v>369.73357473238815</v>
      </c>
      <c r="AJ321" s="9">
        <v>370.52447945514422</v>
      </c>
      <c r="AK321" s="9">
        <v>351.25615265118131</v>
      </c>
      <c r="AL321" s="9">
        <v>369.91207805635662</v>
      </c>
      <c r="AM321" s="9">
        <v>392.07787659848304</v>
      </c>
      <c r="AN321" s="21"/>
      <c r="AO321" s="5"/>
      <c r="AP321" s="5"/>
      <c r="AQ321" s="21"/>
      <c r="BR321" s="7"/>
      <c r="BT321" s="5"/>
    </row>
    <row r="322" spans="1:72" x14ac:dyDescent="0.2">
      <c r="A322" s="8" t="str">
        <f t="shared" si="9"/>
        <v>EFHmL_Ja_CH</v>
      </c>
      <c r="B322" s="7" t="s">
        <v>3738</v>
      </c>
      <c r="C322" s="7" t="s">
        <v>260</v>
      </c>
      <c r="D322" s="7" t="s">
        <v>236</v>
      </c>
      <c r="E322" s="45">
        <v>100</v>
      </c>
      <c r="F322" s="21">
        <v>104.86590442871298</v>
      </c>
      <c r="G322" s="21">
        <v>114.50979508621086</v>
      </c>
      <c r="H322" s="21">
        <v>120.27449220516762</v>
      </c>
      <c r="I322" s="21">
        <v>143.4144605878129</v>
      </c>
      <c r="J322" s="21">
        <v>147.23364589764932</v>
      </c>
      <c r="K322" s="21">
        <v>143.7312229727053</v>
      </c>
      <c r="L322" s="21">
        <v>134.31400508334929</v>
      </c>
      <c r="M322" s="21">
        <v>134.47678223753289</v>
      </c>
      <c r="N322" s="21">
        <v>131.59461726929257</v>
      </c>
      <c r="O322" s="21">
        <v>129.62294720942583</v>
      </c>
      <c r="P322" s="21">
        <v>119.26558457135188</v>
      </c>
      <c r="Q322" s="21">
        <v>116.27128178262609</v>
      </c>
      <c r="R322" s="21">
        <v>113.62066437927076</v>
      </c>
      <c r="S322" s="21">
        <v>116.41710767491209</v>
      </c>
      <c r="T322" s="21">
        <v>122.00345909691406</v>
      </c>
      <c r="U322" s="21">
        <v>123.22731117242745</v>
      </c>
      <c r="V322" s="21">
        <v>123.5607728941676</v>
      </c>
      <c r="W322" s="21">
        <v>134.21453192904934</v>
      </c>
      <c r="X322" s="21">
        <v>132.017141245787</v>
      </c>
      <c r="Y322" s="21">
        <v>142.46398227172583</v>
      </c>
      <c r="Z322" s="21">
        <v>152.46537990915763</v>
      </c>
      <c r="AA322" s="21">
        <v>169.14211072730197</v>
      </c>
      <c r="AB322" s="21">
        <v>176.83603212357386</v>
      </c>
      <c r="AC322" s="21">
        <v>192.71409331073676</v>
      </c>
      <c r="AD322" s="21">
        <v>231.48587616742518</v>
      </c>
      <c r="AE322" s="21">
        <v>250.23886415930866</v>
      </c>
      <c r="AF322" s="21">
        <v>266.18821467294009</v>
      </c>
      <c r="AG322" s="21">
        <v>303.87858117996001</v>
      </c>
      <c r="AH322" s="21">
        <v>317.224599039331</v>
      </c>
      <c r="AI322" s="21">
        <v>330.14011342584246</v>
      </c>
      <c r="AJ322" s="9">
        <v>326.36662451274327</v>
      </c>
      <c r="AK322" s="9">
        <v>305.84612715683443</v>
      </c>
      <c r="AL322" s="9">
        <v>336.88093771472256</v>
      </c>
      <c r="AM322" s="9">
        <v>349.9847980649065</v>
      </c>
      <c r="AN322" s="21"/>
      <c r="AO322" s="5"/>
      <c r="AP322" s="5"/>
      <c r="AQ322" s="21"/>
      <c r="BR322" s="7"/>
      <c r="BT322" s="5"/>
    </row>
    <row r="323" spans="1:72" x14ac:dyDescent="0.2">
      <c r="A323" s="8" t="str">
        <f t="shared" si="9"/>
        <v>EFHuL_Ja_CH</v>
      </c>
      <c r="B323" s="7" t="s">
        <v>3739</v>
      </c>
      <c r="C323" s="7" t="s">
        <v>260</v>
      </c>
      <c r="D323" s="7" t="s">
        <v>236</v>
      </c>
      <c r="E323" s="45">
        <v>100</v>
      </c>
      <c r="F323" s="21">
        <v>127.37321369633247</v>
      </c>
      <c r="G323" s="21">
        <v>126.49690164771749</v>
      </c>
      <c r="H323" s="21">
        <v>132.74600748245496</v>
      </c>
      <c r="I323" s="21">
        <v>149.76489755199211</v>
      </c>
      <c r="J323" s="21">
        <v>174.99122420471389</v>
      </c>
      <c r="K323" s="21">
        <v>143.79240018045724</v>
      </c>
      <c r="L323" s="21">
        <v>155.38574211065588</v>
      </c>
      <c r="M323" s="21">
        <v>125.72685598390014</v>
      </c>
      <c r="N323" s="21">
        <v>124.038766103727</v>
      </c>
      <c r="O323" s="21">
        <v>113.71654063839529</v>
      </c>
      <c r="P323" s="21">
        <v>108.46945353160852</v>
      </c>
      <c r="Q323" s="21">
        <v>104.51865034534704</v>
      </c>
      <c r="R323" s="21">
        <v>108.93750127929403</v>
      </c>
      <c r="S323" s="21">
        <v>111.12926292984675</v>
      </c>
      <c r="T323" s="21">
        <v>85.956858281412124</v>
      </c>
      <c r="U323" s="21">
        <v>80.588002008463505</v>
      </c>
      <c r="V323" s="21">
        <v>83.882272383119641</v>
      </c>
      <c r="W323" s="21">
        <v>106.06293274570891</v>
      </c>
      <c r="X323" s="21">
        <v>114.76352086960333</v>
      </c>
      <c r="Y323" s="21">
        <v>122.58587099201456</v>
      </c>
      <c r="Z323" s="21">
        <v>130.22327837707971</v>
      </c>
      <c r="AA323" s="21">
        <v>143.58627248210436</v>
      </c>
      <c r="AB323" s="21">
        <v>152.96857114548615</v>
      </c>
      <c r="AC323" s="21">
        <v>165.52579362156524</v>
      </c>
      <c r="AD323" s="21">
        <v>213.78579693049514</v>
      </c>
      <c r="AE323" s="21">
        <v>237.25099934564366</v>
      </c>
      <c r="AF323" s="21">
        <v>241.34313582631012</v>
      </c>
      <c r="AG323" s="21">
        <v>285.69778763928758</v>
      </c>
      <c r="AH323" s="21">
        <v>324.50439819550354</v>
      </c>
      <c r="AI323" s="21">
        <v>327.53538801339073</v>
      </c>
      <c r="AJ323" s="9">
        <v>338.668539017103</v>
      </c>
      <c r="AK323" s="9">
        <v>327.52645117703753</v>
      </c>
      <c r="AL323" s="9">
        <v>361.63911330123273</v>
      </c>
      <c r="AM323" s="9">
        <v>388.21583473798211</v>
      </c>
      <c r="AN323" s="21"/>
      <c r="AO323" s="5"/>
      <c r="AP323" s="5"/>
      <c r="AQ323" s="21"/>
      <c r="BR323" s="7"/>
      <c r="BT323" s="5"/>
    </row>
    <row r="324" spans="1:72" x14ac:dyDescent="0.2">
      <c r="A324" s="8" t="str">
        <f t="shared" si="9"/>
        <v>EWGgL_Ja_CH</v>
      </c>
      <c r="B324" s="7" t="s">
        <v>3740</v>
      </c>
      <c r="C324" s="7" t="s">
        <v>260</v>
      </c>
      <c r="D324" s="7" t="s">
        <v>236</v>
      </c>
      <c r="E324" s="45">
        <v>100</v>
      </c>
      <c r="F324" s="21">
        <v>89.806418347103715</v>
      </c>
      <c r="G324" s="21">
        <v>80.181505649416792</v>
      </c>
      <c r="H324" s="21">
        <v>127.49425977901383</v>
      </c>
      <c r="I324" s="21">
        <v>172.88755251922535</v>
      </c>
      <c r="J324" s="21">
        <v>136.32870115089375</v>
      </c>
      <c r="K324" s="21">
        <v>70.847560316187213</v>
      </c>
      <c r="L324" s="21">
        <v>108.78512398530719</v>
      </c>
      <c r="M324" s="21">
        <v>122.36290457577152</v>
      </c>
      <c r="N324" s="21">
        <v>128.28309298474531</v>
      </c>
      <c r="O324" s="21">
        <v>92.940576054558349</v>
      </c>
      <c r="P324" s="21">
        <v>75.42416089021286</v>
      </c>
      <c r="Q324" s="21">
        <v>76.951369572299257</v>
      </c>
      <c r="R324" s="21">
        <v>84.08312712805089</v>
      </c>
      <c r="S324" s="21">
        <v>71.614491793326337</v>
      </c>
      <c r="T324" s="21">
        <v>74.612408587725326</v>
      </c>
      <c r="U324" s="21">
        <v>77.076313963126012</v>
      </c>
      <c r="V324" s="21">
        <v>89.943514821510178</v>
      </c>
      <c r="W324" s="21">
        <v>109.276436459924</v>
      </c>
      <c r="X324" s="21">
        <v>122.08648143395477</v>
      </c>
      <c r="Y324" s="21">
        <v>171.92378926887079</v>
      </c>
      <c r="Z324" s="21">
        <v>212.96042147543415</v>
      </c>
      <c r="AA324" s="21">
        <v>237.94330101593891</v>
      </c>
      <c r="AB324" s="21">
        <v>255.12067508450303</v>
      </c>
      <c r="AC324" s="21">
        <v>278.84597900764697</v>
      </c>
      <c r="AD324" s="21">
        <v>333.56871997801557</v>
      </c>
      <c r="AE324" s="21">
        <v>363.13109828472597</v>
      </c>
      <c r="AF324" s="21">
        <v>416.10242019046052</v>
      </c>
      <c r="AG324" s="21">
        <v>494.02784853424293</v>
      </c>
      <c r="AH324" s="21">
        <v>540.8756122841271</v>
      </c>
      <c r="AI324" s="21">
        <v>502.54757663445054</v>
      </c>
      <c r="AJ324" s="9">
        <v>498.95042331238341</v>
      </c>
      <c r="AK324" s="9">
        <v>451.26593148021328</v>
      </c>
      <c r="AL324" s="9">
        <v>395.96569553989463</v>
      </c>
      <c r="AM324" s="9">
        <v>469.55718847282731</v>
      </c>
      <c r="AN324" s="21"/>
      <c r="AO324" s="5"/>
      <c r="AP324" s="5"/>
      <c r="AQ324" s="21"/>
      <c r="BR324" s="7"/>
      <c r="BT324" s="5"/>
    </row>
    <row r="325" spans="1:72" x14ac:dyDescent="0.2">
      <c r="A325" s="8" t="str">
        <f t="shared" si="9"/>
        <v>EWGtL_Ja_CH</v>
      </c>
      <c r="B325" s="7" t="s">
        <v>3741</v>
      </c>
      <c r="C325" s="7" t="s">
        <v>260</v>
      </c>
      <c r="D325" s="7" t="s">
        <v>236</v>
      </c>
      <c r="E325" s="45">
        <v>100</v>
      </c>
      <c r="F325" s="21">
        <v>104.72755572123225</v>
      </c>
      <c r="G325" s="21">
        <v>98.980876934977601</v>
      </c>
      <c r="H325" s="21">
        <v>128.50613185759369</v>
      </c>
      <c r="I325" s="21">
        <v>146.6661444862938</v>
      </c>
      <c r="J325" s="21">
        <v>137.69669831986056</v>
      </c>
      <c r="K325" s="21">
        <v>107.76581785238983</v>
      </c>
      <c r="L325" s="21">
        <v>122.07582114050604</v>
      </c>
      <c r="M325" s="21">
        <v>124.11697438991109</v>
      </c>
      <c r="N325" s="21">
        <v>132.52847466212455</v>
      </c>
      <c r="O325" s="21">
        <v>115.71320235825789</v>
      </c>
      <c r="P325" s="21">
        <v>104.01966188494201</v>
      </c>
      <c r="Q325" s="21">
        <v>99.996548381238654</v>
      </c>
      <c r="R325" s="21">
        <v>94.530016064516957</v>
      </c>
      <c r="S325" s="21">
        <v>81.250475212547556</v>
      </c>
      <c r="T325" s="21">
        <v>77.848530417345984</v>
      </c>
      <c r="U325" s="21">
        <v>77.243618965762508</v>
      </c>
      <c r="V325" s="21">
        <v>85.738820555994252</v>
      </c>
      <c r="W325" s="21">
        <v>100.64432060416921</v>
      </c>
      <c r="X325" s="21">
        <v>112.22108118291139</v>
      </c>
      <c r="Y325" s="21">
        <v>133.0055579791715</v>
      </c>
      <c r="Z325" s="21">
        <v>153.38710312336718</v>
      </c>
      <c r="AA325" s="21">
        <v>172.57955513775522</v>
      </c>
      <c r="AB325" s="21">
        <v>187.29436159170245</v>
      </c>
      <c r="AC325" s="21">
        <v>206.41830488347935</v>
      </c>
      <c r="AD325" s="21">
        <v>253.87158631919374</v>
      </c>
      <c r="AE325" s="21">
        <v>275.49449803169057</v>
      </c>
      <c r="AF325" s="21">
        <v>310.30392792230299</v>
      </c>
      <c r="AG325" s="21">
        <v>372.93390248818378</v>
      </c>
      <c r="AH325" s="21">
        <v>402.07955060943516</v>
      </c>
      <c r="AI325" s="21">
        <v>393.3417075172664</v>
      </c>
      <c r="AJ325" s="9">
        <v>402.80734768743196</v>
      </c>
      <c r="AK325" s="9">
        <v>376.01697791656034</v>
      </c>
      <c r="AL325" s="9">
        <v>387.65073358998842</v>
      </c>
      <c r="AM325" s="9">
        <v>418.12990766461223</v>
      </c>
      <c r="AN325" s="21"/>
      <c r="AO325" s="5"/>
      <c r="AP325" s="5"/>
      <c r="AQ325" s="21"/>
      <c r="BR325" s="7"/>
      <c r="BT325" s="5"/>
    </row>
    <row r="326" spans="1:72" x14ac:dyDescent="0.2">
      <c r="A326" s="8" t="str">
        <f t="shared" si="9"/>
        <v>EWGmL_Ja_CH</v>
      </c>
      <c r="B326" s="7" t="s">
        <v>3742</v>
      </c>
      <c r="C326" s="7" t="s">
        <v>260</v>
      </c>
      <c r="D326" s="7" t="s">
        <v>236</v>
      </c>
      <c r="E326" s="45">
        <v>100</v>
      </c>
      <c r="F326" s="21">
        <v>113.80002159953095</v>
      </c>
      <c r="G326" s="21">
        <v>114.64517782529282</v>
      </c>
      <c r="H326" s="21">
        <v>141.24109283717993</v>
      </c>
      <c r="I326" s="21">
        <v>148.21737895086787</v>
      </c>
      <c r="J326" s="21">
        <v>144.45101183688553</v>
      </c>
      <c r="K326" s="21">
        <v>130.23422887504034</v>
      </c>
      <c r="L326" s="21">
        <v>136.91589864602858</v>
      </c>
      <c r="M326" s="21">
        <v>133.13529776745489</v>
      </c>
      <c r="N326" s="21">
        <v>140.56608139817232</v>
      </c>
      <c r="O326" s="21">
        <v>130.97056369531771</v>
      </c>
      <c r="P326" s="21">
        <v>122.66859831408988</v>
      </c>
      <c r="Q326" s="21">
        <v>120.65403607250218</v>
      </c>
      <c r="R326" s="21">
        <v>109.5781847273423</v>
      </c>
      <c r="S326" s="21">
        <v>94.498016829817672</v>
      </c>
      <c r="T326" s="21">
        <v>89.567940194630822</v>
      </c>
      <c r="U326" s="21">
        <v>89.421598630850724</v>
      </c>
      <c r="V326" s="21">
        <v>97.812077883200715</v>
      </c>
      <c r="W326" s="21">
        <v>113.01827042311135</v>
      </c>
      <c r="X326" s="21">
        <v>125.44837664301028</v>
      </c>
      <c r="Y326" s="21">
        <v>135.96103773610275</v>
      </c>
      <c r="Z326" s="21">
        <v>151.09897483045606</v>
      </c>
      <c r="AA326" s="21">
        <v>169.41206088674664</v>
      </c>
      <c r="AB326" s="21">
        <v>182.13949234773133</v>
      </c>
      <c r="AC326" s="21">
        <v>200.75116976151764</v>
      </c>
      <c r="AD326" s="21">
        <v>255.6139315520571</v>
      </c>
      <c r="AE326" s="21">
        <v>277.0185225670221</v>
      </c>
      <c r="AF326" s="21">
        <v>309.18851755023525</v>
      </c>
      <c r="AG326" s="21">
        <v>369.4836693579075</v>
      </c>
      <c r="AH326" s="21">
        <v>393.77903789999385</v>
      </c>
      <c r="AI326" s="21">
        <v>400.93315424002645</v>
      </c>
      <c r="AJ326" s="9">
        <v>399.68493161217884</v>
      </c>
      <c r="AK326" s="9">
        <v>373.05937839502326</v>
      </c>
      <c r="AL326" s="9">
        <v>418.23475683420651</v>
      </c>
      <c r="AM326" s="9">
        <v>433.41578248775727</v>
      </c>
      <c r="AN326" s="21"/>
      <c r="AO326" s="5"/>
      <c r="AP326" s="5"/>
      <c r="AQ326" s="21"/>
      <c r="BR326" s="7"/>
      <c r="BT326" s="5"/>
    </row>
    <row r="327" spans="1:72" x14ac:dyDescent="0.2">
      <c r="A327" s="8" t="str">
        <f t="shared" si="9"/>
        <v>EWGuL_Ja_CH</v>
      </c>
      <c r="B327" s="7" t="s">
        <v>3743</v>
      </c>
      <c r="C327" s="7" t="s">
        <v>260</v>
      </c>
      <c r="D327" s="7" t="s">
        <v>236</v>
      </c>
      <c r="E327" s="45">
        <v>100</v>
      </c>
      <c r="F327" s="21">
        <v>104.7583659952887</v>
      </c>
      <c r="G327" s="21">
        <v>91.693761884213757</v>
      </c>
      <c r="H327" s="21">
        <v>107.53674452393822</v>
      </c>
      <c r="I327" s="21">
        <v>116.34007086656035</v>
      </c>
      <c r="J327" s="21">
        <v>127.45140487623488</v>
      </c>
      <c r="K327" s="21">
        <v>107.80556435888155</v>
      </c>
      <c r="L327" s="21">
        <v>110.40781879531481</v>
      </c>
      <c r="M327" s="21">
        <v>110.36111452444048</v>
      </c>
      <c r="N327" s="21">
        <v>123.09587986707756</v>
      </c>
      <c r="O327" s="21">
        <v>113.31873434360121</v>
      </c>
      <c r="P327" s="21">
        <v>101.8948584116111</v>
      </c>
      <c r="Q327" s="21">
        <v>88.545231755369429</v>
      </c>
      <c r="R327" s="21">
        <v>79.504077496969174</v>
      </c>
      <c r="S327" s="21">
        <v>68.485436710329992</v>
      </c>
      <c r="T327" s="21">
        <v>60.981155059151945</v>
      </c>
      <c r="U327" s="21">
        <v>56.347691045911709</v>
      </c>
      <c r="V327" s="21">
        <v>60.415260085341806</v>
      </c>
      <c r="W327" s="21">
        <v>70.133189065400742</v>
      </c>
      <c r="X327" s="21">
        <v>78.933259880779786</v>
      </c>
      <c r="Y327" s="21">
        <v>86.864995901302606</v>
      </c>
      <c r="Z327" s="21">
        <v>94.545855854117363</v>
      </c>
      <c r="AA327" s="21">
        <v>109.15582052153154</v>
      </c>
      <c r="AB327" s="21">
        <v>124.7135321128788</v>
      </c>
      <c r="AC327" s="21">
        <v>139.87325377225918</v>
      </c>
      <c r="AD327" s="21">
        <v>166.84220040055646</v>
      </c>
      <c r="AE327" s="21">
        <v>180.47332091348599</v>
      </c>
      <c r="AF327" s="21">
        <v>200.7041638465555</v>
      </c>
      <c r="AG327" s="21">
        <v>251.30439747861888</v>
      </c>
      <c r="AH327" s="21">
        <v>270.20681485773741</v>
      </c>
      <c r="AI327" s="21">
        <v>265.14995018739876</v>
      </c>
      <c r="AJ327" s="9">
        <v>306.91368424207388</v>
      </c>
      <c r="AK327" s="9">
        <v>301.85154225184067</v>
      </c>
      <c r="AL327" s="9">
        <v>325.975486494172</v>
      </c>
      <c r="AM327" s="9">
        <v>337.49958111167234</v>
      </c>
      <c r="AN327" s="21"/>
      <c r="AO327" s="5"/>
      <c r="AP327" s="5"/>
      <c r="AQ327" s="21"/>
      <c r="BR327" s="7"/>
      <c r="BT327" s="5"/>
    </row>
    <row r="328" spans="1:72" x14ac:dyDescent="0.2">
      <c r="A328" s="8" t="str">
        <f t="shared" si="9"/>
        <v>EIGL_Ja_CH</v>
      </c>
      <c r="B328" s="7" t="s">
        <v>3744</v>
      </c>
      <c r="C328" s="7" t="s">
        <v>260</v>
      </c>
      <c r="D328" s="7" t="s">
        <v>236</v>
      </c>
      <c r="E328" s="45">
        <v>100</v>
      </c>
      <c r="F328" s="21">
        <v>107.86888517626805</v>
      </c>
      <c r="G328" s="21">
        <v>104.25677300864939</v>
      </c>
      <c r="H328" s="21">
        <v>126.92654535081431</v>
      </c>
      <c r="I328" s="21">
        <v>146.42851852779927</v>
      </c>
      <c r="J328" s="21">
        <v>146.93631393759921</v>
      </c>
      <c r="K328" s="21">
        <v>120.90821007884006</v>
      </c>
      <c r="L328" s="21">
        <v>126.9124057931563</v>
      </c>
      <c r="M328" s="21">
        <v>125.37155811268939</v>
      </c>
      <c r="N328" s="21">
        <v>132.7079344297187</v>
      </c>
      <c r="O328" s="21">
        <v>123.26197977855551</v>
      </c>
      <c r="P328" s="21">
        <v>109.73174360051392</v>
      </c>
      <c r="Q328" s="21">
        <v>105.01474284895009</v>
      </c>
      <c r="R328" s="21">
        <v>100.64326091034461</v>
      </c>
      <c r="S328" s="21">
        <v>92.582669714481781</v>
      </c>
      <c r="T328" s="21">
        <v>89.103539195877815</v>
      </c>
      <c r="U328" s="21">
        <v>89.663108975540396</v>
      </c>
      <c r="V328" s="21">
        <v>95.24302545169185</v>
      </c>
      <c r="W328" s="21">
        <v>109.51957087339548</v>
      </c>
      <c r="X328" s="21">
        <v>118.86557464078345</v>
      </c>
      <c r="Y328" s="21">
        <v>140.07502652705745</v>
      </c>
      <c r="Z328" s="21">
        <v>159.82377553420042</v>
      </c>
      <c r="AA328" s="21">
        <v>178.15196294468478</v>
      </c>
      <c r="AB328" s="21">
        <v>190.4025639194665</v>
      </c>
      <c r="AC328" s="21">
        <v>206.45899316922018</v>
      </c>
      <c r="AD328" s="21">
        <v>253.92557235616505</v>
      </c>
      <c r="AE328" s="21">
        <v>276.84785017750403</v>
      </c>
      <c r="AF328" s="21">
        <v>307.19153546563041</v>
      </c>
      <c r="AG328" s="21">
        <v>365.40865210855304</v>
      </c>
      <c r="AH328" s="21">
        <v>389.67983501779349</v>
      </c>
      <c r="AI328" s="21">
        <v>386.07742258656077</v>
      </c>
      <c r="AJ328" s="9">
        <v>392.77290257894515</v>
      </c>
      <c r="AK328" s="9">
        <v>368.37082910558661</v>
      </c>
      <c r="AL328" s="9">
        <v>382.26144028863678</v>
      </c>
      <c r="AM328" s="9">
        <v>410.10185635205431</v>
      </c>
      <c r="AN328" s="21"/>
      <c r="AO328" s="5"/>
      <c r="AP328" s="5"/>
      <c r="AQ328" s="21"/>
      <c r="BR328" s="7"/>
      <c r="BT328" s="5"/>
    </row>
  </sheetData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N707"/>
  <sheetViews>
    <sheetView workbookViewId="0">
      <pane xSplit="13455" ySplit="5430" topLeftCell="CG227" activePane="bottomRight"/>
      <selection activeCell="A464" sqref="A464"/>
      <selection pane="topRight" activeCell="A464" sqref="A464"/>
      <selection pane="bottomLeft" activeCell="A464" sqref="A464"/>
      <selection pane="bottomRight" activeCell="A464" sqref="A464"/>
    </sheetView>
  </sheetViews>
  <sheetFormatPr baseColWidth="10" defaultRowHeight="14.25" x14ac:dyDescent="0.2"/>
  <cols>
    <col min="1" max="1" width="18.796875" style="7" bestFit="1" customWidth="1"/>
    <col min="2" max="16384" width="11.19921875" style="7"/>
  </cols>
  <sheetData>
    <row r="1" spans="1:92" ht="15" x14ac:dyDescent="0.25">
      <c r="A1" s="44" t="s">
        <v>3733</v>
      </c>
      <c r="B1" s="7" t="s">
        <v>255</v>
      </c>
      <c r="C1" s="7" t="s">
        <v>254</v>
      </c>
      <c r="D1" s="7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43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3829</v>
      </c>
      <c r="BW1" s="43" t="s">
        <v>3830</v>
      </c>
      <c r="BX1" s="43" t="s">
        <v>3927</v>
      </c>
      <c r="BY1" s="43" t="s">
        <v>3929</v>
      </c>
      <c r="BZ1" s="43" t="s">
        <v>3930</v>
      </c>
      <c r="CA1" s="43" t="s">
        <v>3931</v>
      </c>
      <c r="CB1" s="43" t="s">
        <v>3932</v>
      </c>
      <c r="CC1" s="43" t="s">
        <v>3937</v>
      </c>
      <c r="CD1" s="43" t="s">
        <v>3938</v>
      </c>
      <c r="CE1" s="43" t="s">
        <v>3939</v>
      </c>
      <c r="CF1" s="196" t="s">
        <v>4009</v>
      </c>
      <c r="CG1" s="196" t="s">
        <v>4010</v>
      </c>
      <c r="CH1" s="196" t="s">
        <v>4011</v>
      </c>
      <c r="CI1" s="43"/>
      <c r="CJ1" s="43"/>
      <c r="CK1" s="43"/>
      <c r="CL1" s="43"/>
      <c r="CM1" s="5"/>
      <c r="CN1" s="5"/>
    </row>
    <row r="2" spans="1:92" x14ac:dyDescent="0.2">
      <c r="A2" s="8" t="str">
        <f t="shared" ref="A2:A65" si="0">CONCATENATE(B2,"_",C2,"_",D2)</f>
        <v>EFHg_QU_1</v>
      </c>
      <c r="B2" s="7" t="s">
        <v>253</v>
      </c>
      <c r="C2" s="7" t="s">
        <v>654</v>
      </c>
      <c r="D2" s="7">
        <v>1</v>
      </c>
      <c r="E2" s="7">
        <v>100</v>
      </c>
      <c r="F2" s="9">
        <v>101.04572215126294</v>
      </c>
      <c r="G2" s="9">
        <v>104.10298757623487</v>
      </c>
      <c r="H2" s="9">
        <v>106.02624508416577</v>
      </c>
      <c r="I2" s="9">
        <v>111.00221029088262</v>
      </c>
      <c r="J2" s="9">
        <v>111.29985144504802</v>
      </c>
      <c r="K2" s="9">
        <v>113.02409658597956</v>
      </c>
      <c r="L2" s="9">
        <v>112.34267466800961</v>
      </c>
      <c r="M2" s="9">
        <v>111.74089909409342</v>
      </c>
      <c r="N2" s="9">
        <v>108.02366196204838</v>
      </c>
      <c r="O2" s="9">
        <v>108.22072975279792</v>
      </c>
      <c r="P2" s="9">
        <v>106.33425043030194</v>
      </c>
      <c r="Q2" s="9">
        <v>108.77366942024047</v>
      </c>
      <c r="R2" s="9">
        <v>108.57247870928306</v>
      </c>
      <c r="S2" s="9">
        <v>108.46538184399246</v>
      </c>
      <c r="T2" s="9">
        <v>106.23701280327541</v>
      </c>
      <c r="U2" s="9">
        <v>108.15718792711326</v>
      </c>
      <c r="V2" s="9">
        <v>108.12548275198029</v>
      </c>
      <c r="W2" s="9">
        <v>112.7747883739567</v>
      </c>
      <c r="X2" s="9">
        <v>115.09166310965173</v>
      </c>
      <c r="Y2" s="9">
        <v>120.32629102232694</v>
      </c>
      <c r="Z2" s="9">
        <v>128.5472368248802</v>
      </c>
      <c r="AA2" s="9">
        <v>132.33999477646563</v>
      </c>
      <c r="AB2" s="9">
        <v>134.99838127589655</v>
      </c>
      <c r="AC2" s="9">
        <v>141.39519797225842</v>
      </c>
      <c r="AD2" s="9">
        <v>142.57482557657966</v>
      </c>
      <c r="AE2" s="9">
        <v>143.04407652405143</v>
      </c>
      <c r="AF2" s="9">
        <v>144.29523539072406</v>
      </c>
      <c r="AG2" s="9">
        <v>150.46775867068843</v>
      </c>
      <c r="AH2" s="9">
        <v>153.34088684310552</v>
      </c>
      <c r="AI2" s="9">
        <v>150.48738882146156</v>
      </c>
      <c r="AJ2" s="9">
        <v>151.73324786012608</v>
      </c>
      <c r="AK2" s="9">
        <v>154.4631069450902</v>
      </c>
      <c r="AL2" s="9">
        <v>157.29682003712989</v>
      </c>
      <c r="AM2" s="9">
        <v>160.40140963170134</v>
      </c>
      <c r="AN2" s="9">
        <v>159.11605143410429</v>
      </c>
      <c r="AO2" s="9">
        <v>157.00053563045961</v>
      </c>
      <c r="AP2" s="9">
        <v>154.456620926634</v>
      </c>
      <c r="AQ2" s="9">
        <v>152.83511262391499</v>
      </c>
      <c r="AR2" s="9">
        <v>152.75728081402258</v>
      </c>
      <c r="AS2" s="9">
        <v>160.74465715007861</v>
      </c>
      <c r="AT2" s="9">
        <v>168.47001677849832</v>
      </c>
      <c r="AU2" s="9">
        <v>175.65525114670061</v>
      </c>
      <c r="AV2" s="9">
        <v>167.34976140488163</v>
      </c>
      <c r="AW2" s="9">
        <v>175.44808222819211</v>
      </c>
      <c r="AX2" s="9">
        <v>174.22625447398227</v>
      </c>
      <c r="AY2" s="9">
        <v>177.35751603986992</v>
      </c>
      <c r="AZ2" s="9">
        <v>180.13223619159459</v>
      </c>
      <c r="BA2" s="9">
        <v>182.81390508978211</v>
      </c>
      <c r="BB2" s="9">
        <v>184.22646486046335</v>
      </c>
      <c r="BC2" s="9">
        <v>195.24684784225107</v>
      </c>
      <c r="BD2" s="9">
        <v>191.35617271423789</v>
      </c>
      <c r="BE2" s="9">
        <v>201.27196952639258</v>
      </c>
      <c r="BF2" s="9">
        <v>195.67941914611174</v>
      </c>
      <c r="BG2" s="9">
        <v>199.42980449471287</v>
      </c>
      <c r="BH2" s="9">
        <v>203.69059794748523</v>
      </c>
      <c r="BI2" s="9">
        <v>198.77763425446312</v>
      </c>
      <c r="BJ2" s="9">
        <v>199.42153328402316</v>
      </c>
      <c r="BK2" s="9">
        <v>191.30254841586034</v>
      </c>
      <c r="BL2" s="9">
        <v>197.89005443660668</v>
      </c>
      <c r="BM2" s="21">
        <v>195.40163404605352</v>
      </c>
      <c r="BN2" s="21">
        <v>199.26123257440938</v>
      </c>
      <c r="BO2" s="21">
        <v>195.5816529096584</v>
      </c>
      <c r="BP2" s="21">
        <v>194.49152281792237</v>
      </c>
      <c r="BQ2" s="21">
        <v>196.27066697315234</v>
      </c>
      <c r="BR2" s="21">
        <v>200.2343029051541</v>
      </c>
      <c r="BS2" s="21">
        <v>193.95910638112065</v>
      </c>
      <c r="BT2" s="21">
        <v>200.43737367011269</v>
      </c>
      <c r="BU2" s="21">
        <v>192.41826355013833</v>
      </c>
      <c r="BV2" s="21">
        <v>192.45938110456143</v>
      </c>
      <c r="BW2" s="21">
        <v>199.14999306797546</v>
      </c>
      <c r="BX2" s="21">
        <v>194.99529144340289</v>
      </c>
      <c r="BY2" s="21">
        <v>195.88170056271557</v>
      </c>
      <c r="BZ2" s="21">
        <v>183.91845417663023</v>
      </c>
      <c r="CA2" s="21">
        <v>192.2418763388244</v>
      </c>
      <c r="CB2" s="21">
        <v>198.3692311039745</v>
      </c>
      <c r="CC2" s="21">
        <v>203.34595305373838</v>
      </c>
      <c r="CD2" s="21">
        <v>203.39393294495935</v>
      </c>
      <c r="CE2" s="21">
        <v>198.75102400516184</v>
      </c>
      <c r="CF2" s="197">
        <v>201.30339464744478</v>
      </c>
      <c r="CG2" s="197">
        <v>209.06238466125035</v>
      </c>
      <c r="CH2" s="197">
        <v>208.87090423277778</v>
      </c>
      <c r="CI2" s="21"/>
      <c r="CJ2" s="21"/>
      <c r="CK2" s="21"/>
      <c r="CL2" s="21"/>
      <c r="CM2" s="21"/>
      <c r="CN2" s="21"/>
    </row>
    <row r="3" spans="1:92" x14ac:dyDescent="0.2">
      <c r="A3" s="8" t="str">
        <f t="shared" si="0"/>
        <v>EFHg_QU_2</v>
      </c>
      <c r="B3" s="7" t="s">
        <v>253</v>
      </c>
      <c r="C3" s="7" t="s">
        <v>654</v>
      </c>
      <c r="D3" s="7">
        <v>2</v>
      </c>
      <c r="E3" s="7">
        <v>100</v>
      </c>
      <c r="F3" s="9">
        <v>101.97160123346667</v>
      </c>
      <c r="G3" s="9">
        <v>105.42274841213491</v>
      </c>
      <c r="H3" s="9">
        <v>106.51352672802668</v>
      </c>
      <c r="I3" s="9">
        <v>111.42568676759062</v>
      </c>
      <c r="J3" s="9">
        <v>110.66327709666281</v>
      </c>
      <c r="K3" s="9">
        <v>112.17263650631881</v>
      </c>
      <c r="L3" s="9">
        <v>111.16545493653049</v>
      </c>
      <c r="M3" s="9">
        <v>108.91299794268048</v>
      </c>
      <c r="N3" s="9">
        <v>105.96953128671119</v>
      </c>
      <c r="O3" s="9">
        <v>106.36091330530013</v>
      </c>
      <c r="P3" s="9">
        <v>104.05956303912593</v>
      </c>
      <c r="Q3" s="9">
        <v>105.48798390455035</v>
      </c>
      <c r="R3" s="9">
        <v>105.07001058597898</v>
      </c>
      <c r="S3" s="9">
        <v>103.77625628936028</v>
      </c>
      <c r="T3" s="9">
        <v>102.99179576438999</v>
      </c>
      <c r="U3" s="9">
        <v>103.21342687755497</v>
      </c>
      <c r="V3" s="9">
        <v>105.85930189467459</v>
      </c>
      <c r="W3" s="9">
        <v>108.76630383850477</v>
      </c>
      <c r="X3" s="9">
        <v>111.1105457835929</v>
      </c>
      <c r="Y3" s="9">
        <v>115.71126481824412</v>
      </c>
      <c r="Z3" s="9">
        <v>121.11149347102391</v>
      </c>
      <c r="AA3" s="9">
        <v>125.24897640388393</v>
      </c>
      <c r="AB3" s="9">
        <v>126.14390530125323</v>
      </c>
      <c r="AC3" s="9">
        <v>130.6298897038227</v>
      </c>
      <c r="AD3" s="9">
        <v>131.07265803091826</v>
      </c>
      <c r="AE3" s="9">
        <v>133.50609048840005</v>
      </c>
      <c r="AF3" s="9">
        <v>132.93970859617838</v>
      </c>
      <c r="AG3" s="9">
        <v>137.38715254536473</v>
      </c>
      <c r="AH3" s="9">
        <v>138.13065954196776</v>
      </c>
      <c r="AI3" s="9">
        <v>134.60751243589081</v>
      </c>
      <c r="AJ3" s="9">
        <v>132.54676811434081</v>
      </c>
      <c r="AK3" s="9">
        <v>133.49636480089734</v>
      </c>
      <c r="AL3" s="9">
        <v>134.71697209665234</v>
      </c>
      <c r="AM3" s="9">
        <v>135.45257045571637</v>
      </c>
      <c r="AN3" s="9">
        <v>137.00019122452798</v>
      </c>
      <c r="AO3" s="9">
        <v>137.42555260272545</v>
      </c>
      <c r="AP3" s="9">
        <v>135.92371924188774</v>
      </c>
      <c r="AQ3" s="9">
        <v>133.86462133567295</v>
      </c>
      <c r="AR3" s="9">
        <v>132.11860234996792</v>
      </c>
      <c r="AS3" s="9">
        <v>138.53723081055878</v>
      </c>
      <c r="AT3" s="9">
        <v>143.74349660061858</v>
      </c>
      <c r="AU3" s="9">
        <v>148.03023530667662</v>
      </c>
      <c r="AV3" s="9">
        <v>141.71455866775028</v>
      </c>
      <c r="AW3" s="9">
        <v>148.29656560112727</v>
      </c>
      <c r="AX3" s="9">
        <v>146.66198480053504</v>
      </c>
      <c r="AY3" s="9">
        <v>146.69354604933488</v>
      </c>
      <c r="AZ3" s="9">
        <v>149.86270163073695</v>
      </c>
      <c r="BA3" s="9">
        <v>150.13545718522118</v>
      </c>
      <c r="BB3" s="9">
        <v>151.74183807179753</v>
      </c>
      <c r="BC3" s="9">
        <v>160.89365974301748</v>
      </c>
      <c r="BD3" s="9">
        <v>155.89503566479726</v>
      </c>
      <c r="BE3" s="9">
        <v>163.27657897875787</v>
      </c>
      <c r="BF3" s="9">
        <v>160.06295040712715</v>
      </c>
      <c r="BG3" s="9">
        <v>165.92020073358503</v>
      </c>
      <c r="BH3" s="9">
        <v>169.79924292767257</v>
      </c>
      <c r="BI3" s="9">
        <v>163.29260471922368</v>
      </c>
      <c r="BJ3" s="9">
        <v>164.16566762894814</v>
      </c>
      <c r="BK3" s="9">
        <v>157.26539793722932</v>
      </c>
      <c r="BL3" s="9">
        <v>165.08267879172922</v>
      </c>
      <c r="BM3" s="21">
        <v>163.30158341835559</v>
      </c>
      <c r="BN3" s="21">
        <v>166.14135780362233</v>
      </c>
      <c r="BO3" s="21">
        <v>163.07357792630654</v>
      </c>
      <c r="BP3" s="21">
        <v>164.42425072766662</v>
      </c>
      <c r="BQ3" s="21">
        <v>166.65613744756411</v>
      </c>
      <c r="BR3" s="21">
        <v>170.29672776206428</v>
      </c>
      <c r="BS3" s="21">
        <v>165.84565195980048</v>
      </c>
      <c r="BT3" s="21">
        <v>166.23222562406932</v>
      </c>
      <c r="BU3" s="21">
        <v>159.52427689779626</v>
      </c>
      <c r="BV3" s="21">
        <v>160.63873626495877</v>
      </c>
      <c r="BW3" s="21">
        <v>165.99418340012687</v>
      </c>
      <c r="BX3" s="21">
        <v>163.07980690770171</v>
      </c>
      <c r="BY3" s="21">
        <v>162.87731826938742</v>
      </c>
      <c r="BZ3" s="21">
        <v>153.13785011489284</v>
      </c>
      <c r="CA3" s="21">
        <v>157.68886444194732</v>
      </c>
      <c r="CB3" s="21">
        <v>164.19344957314058</v>
      </c>
      <c r="CC3" s="21">
        <v>170.62888258214676</v>
      </c>
      <c r="CD3" s="21">
        <v>169.53354629682227</v>
      </c>
      <c r="CE3" s="21">
        <v>163.27891070682639</v>
      </c>
      <c r="CF3" s="197">
        <v>164.6256301175334</v>
      </c>
      <c r="CG3" s="197">
        <v>169.47307150659543</v>
      </c>
      <c r="CH3" s="197">
        <v>169.16301501475542</v>
      </c>
      <c r="CI3" s="21"/>
      <c r="CJ3" s="21"/>
      <c r="CK3" s="21"/>
      <c r="CL3" s="21"/>
      <c r="CM3" s="21"/>
      <c r="CN3" s="21"/>
    </row>
    <row r="4" spans="1:92" x14ac:dyDescent="0.2">
      <c r="A4" s="8" t="str">
        <f t="shared" si="0"/>
        <v>EFHg_QU_3</v>
      </c>
      <c r="B4" s="7" t="s">
        <v>253</v>
      </c>
      <c r="C4" s="7" t="s">
        <v>654</v>
      </c>
      <c r="D4" s="7">
        <v>3</v>
      </c>
      <c r="E4" s="7">
        <v>100</v>
      </c>
      <c r="F4" s="9">
        <v>101.29069969597515</v>
      </c>
      <c r="G4" s="9">
        <v>104.3131233433805</v>
      </c>
      <c r="H4" s="9">
        <v>105.74523653481296</v>
      </c>
      <c r="I4" s="9">
        <v>108.93865308027819</v>
      </c>
      <c r="J4" s="9">
        <v>107.01142923110058</v>
      </c>
      <c r="K4" s="9">
        <v>107.63808238113822</v>
      </c>
      <c r="L4" s="9">
        <v>107.65847770401452</v>
      </c>
      <c r="M4" s="9">
        <v>106.5770606113128</v>
      </c>
      <c r="N4" s="9">
        <v>104.30738024403435</v>
      </c>
      <c r="O4" s="9">
        <v>104.29628351285665</v>
      </c>
      <c r="P4" s="9">
        <v>102.55582453283448</v>
      </c>
      <c r="Q4" s="9">
        <v>102.07263931665605</v>
      </c>
      <c r="R4" s="9">
        <v>102.32775585724015</v>
      </c>
      <c r="S4" s="9">
        <v>102.2612717023659</v>
      </c>
      <c r="T4" s="9">
        <v>101.02029926070904</v>
      </c>
      <c r="U4" s="9">
        <v>101.62916644541535</v>
      </c>
      <c r="V4" s="9">
        <v>104.24175364322377</v>
      </c>
      <c r="W4" s="9">
        <v>104.00055235815893</v>
      </c>
      <c r="X4" s="9">
        <v>107.05014908514498</v>
      </c>
      <c r="Y4" s="9">
        <v>111.1965288200156</v>
      </c>
      <c r="Z4" s="9">
        <v>117.07927895615791</v>
      </c>
      <c r="AA4" s="9">
        <v>122.49137462298607</v>
      </c>
      <c r="AB4" s="9">
        <v>123.87434900666558</v>
      </c>
      <c r="AC4" s="9">
        <v>126.29175406570319</v>
      </c>
      <c r="AD4" s="9">
        <v>127.04211538283326</v>
      </c>
      <c r="AE4" s="9">
        <v>127.9725741297198</v>
      </c>
      <c r="AF4" s="9">
        <v>127.54863896209507</v>
      </c>
      <c r="AG4" s="9">
        <v>131.96846755937108</v>
      </c>
      <c r="AH4" s="9">
        <v>131.63515512896865</v>
      </c>
      <c r="AI4" s="9">
        <v>132.75826191294516</v>
      </c>
      <c r="AJ4" s="9">
        <v>131.26837872687088</v>
      </c>
      <c r="AK4" s="9">
        <v>131.12269111540036</v>
      </c>
      <c r="AL4" s="9">
        <v>131.00726387443612</v>
      </c>
      <c r="AM4" s="9">
        <v>130.49277979446114</v>
      </c>
      <c r="AN4" s="9">
        <v>130.88573374940154</v>
      </c>
      <c r="AO4" s="9">
        <v>131.49249768295221</v>
      </c>
      <c r="AP4" s="9">
        <v>129.24027228899752</v>
      </c>
      <c r="AQ4" s="9">
        <v>127.14964059565443</v>
      </c>
      <c r="AR4" s="9">
        <v>126.19899010850017</v>
      </c>
      <c r="AS4" s="9">
        <v>132.30016943389708</v>
      </c>
      <c r="AT4" s="9">
        <v>143.75366318788389</v>
      </c>
      <c r="AU4" s="9">
        <v>145.01822129995648</v>
      </c>
      <c r="AV4" s="9">
        <v>140.99346566314233</v>
      </c>
      <c r="AW4" s="9">
        <v>147.48240757176711</v>
      </c>
      <c r="AX4" s="9">
        <v>145.67696630378865</v>
      </c>
      <c r="AY4" s="9">
        <v>147.70207837338171</v>
      </c>
      <c r="AZ4" s="9">
        <v>150.32320683845089</v>
      </c>
      <c r="BA4" s="9">
        <v>151.44758032994093</v>
      </c>
      <c r="BB4" s="9">
        <v>157.86649773036859</v>
      </c>
      <c r="BC4" s="9">
        <v>167.05555268815348</v>
      </c>
      <c r="BD4" s="9">
        <v>162.56644501680694</v>
      </c>
      <c r="BE4" s="9">
        <v>172.03476217950205</v>
      </c>
      <c r="BF4" s="9">
        <v>170.46471414557203</v>
      </c>
      <c r="BG4" s="9">
        <v>174.51331552323742</v>
      </c>
      <c r="BH4" s="9">
        <v>179.77184560213854</v>
      </c>
      <c r="BI4" s="9">
        <v>177.36001671378696</v>
      </c>
      <c r="BJ4" s="9">
        <v>179.437715015447</v>
      </c>
      <c r="BK4" s="9">
        <v>168.41722728622591</v>
      </c>
      <c r="BL4" s="9">
        <v>174.79913872541343</v>
      </c>
      <c r="BM4" s="21">
        <v>174.18771605020601</v>
      </c>
      <c r="BN4" s="21">
        <v>176.81034554723055</v>
      </c>
      <c r="BO4" s="21">
        <v>175.08954943520288</v>
      </c>
      <c r="BP4" s="21">
        <v>176.5826773221734</v>
      </c>
      <c r="BQ4" s="21">
        <v>176.57038309956405</v>
      </c>
      <c r="BR4" s="21">
        <v>180.92790086682368</v>
      </c>
      <c r="BS4" s="21">
        <v>171.62762922391028</v>
      </c>
      <c r="BT4" s="21">
        <v>168.27485745026723</v>
      </c>
      <c r="BU4" s="21">
        <v>167.06893062735821</v>
      </c>
      <c r="BV4" s="21">
        <v>171.3520969031124</v>
      </c>
      <c r="BW4" s="21">
        <v>179.47813560508533</v>
      </c>
      <c r="BX4" s="21">
        <v>172.72169763449099</v>
      </c>
      <c r="BY4" s="21">
        <v>174.23998060579967</v>
      </c>
      <c r="BZ4" s="21">
        <v>164.17310721500078</v>
      </c>
      <c r="CA4" s="21">
        <v>170.3000993066938</v>
      </c>
      <c r="CB4" s="21">
        <v>172.53891940334455</v>
      </c>
      <c r="CC4" s="21">
        <v>173.30491879171464</v>
      </c>
      <c r="CD4" s="21">
        <v>173.57871144898439</v>
      </c>
      <c r="CE4" s="21">
        <v>169.48122535602695</v>
      </c>
      <c r="CF4" s="197">
        <v>175.49629134449572</v>
      </c>
      <c r="CG4" s="197">
        <v>185.06641239189349</v>
      </c>
      <c r="CH4" s="197">
        <v>181.85945291362282</v>
      </c>
      <c r="CI4" s="21"/>
      <c r="CJ4" s="21"/>
      <c r="CK4" s="21"/>
      <c r="CL4" s="21"/>
      <c r="CM4" s="21"/>
      <c r="CN4" s="21"/>
    </row>
    <row r="5" spans="1:92" x14ac:dyDescent="0.2">
      <c r="A5" s="8" t="str">
        <f t="shared" si="0"/>
        <v>EFHg_QU_4</v>
      </c>
      <c r="B5" s="7" t="s">
        <v>253</v>
      </c>
      <c r="C5" s="7" t="s">
        <v>654</v>
      </c>
      <c r="D5" s="7">
        <v>4</v>
      </c>
      <c r="E5" s="7">
        <v>100</v>
      </c>
      <c r="F5" s="9">
        <v>99.397143795516357</v>
      </c>
      <c r="G5" s="9">
        <v>101.55837167163959</v>
      </c>
      <c r="H5" s="9">
        <v>101.70441677945115</v>
      </c>
      <c r="I5" s="9">
        <v>105.30919224529023</v>
      </c>
      <c r="J5" s="9">
        <v>103.57027469323228</v>
      </c>
      <c r="K5" s="9">
        <v>104.58329498677557</v>
      </c>
      <c r="L5" s="9">
        <v>105.17230979192686</v>
      </c>
      <c r="M5" s="9">
        <v>106.06786025598629</v>
      </c>
      <c r="N5" s="9">
        <v>103.78029765252749</v>
      </c>
      <c r="O5" s="9">
        <v>103.05971457120717</v>
      </c>
      <c r="P5" s="9">
        <v>100.81514371744906</v>
      </c>
      <c r="Q5" s="9">
        <v>102.43411473050065</v>
      </c>
      <c r="R5" s="9">
        <v>102.84062144296711</v>
      </c>
      <c r="S5" s="9">
        <v>102.6394409504876</v>
      </c>
      <c r="T5" s="9">
        <v>101.45882570039689</v>
      </c>
      <c r="U5" s="9">
        <v>103.51800145470659</v>
      </c>
      <c r="V5" s="9">
        <v>105.75578572661011</v>
      </c>
      <c r="W5" s="9">
        <v>107.84202969896504</v>
      </c>
      <c r="X5" s="9">
        <v>109.85215775836019</v>
      </c>
      <c r="Y5" s="9">
        <v>113.5966963540894</v>
      </c>
      <c r="Z5" s="9">
        <v>118.98067071917684</v>
      </c>
      <c r="AA5" s="9">
        <v>123.80393944270445</v>
      </c>
      <c r="AB5" s="9">
        <v>126.17302542736699</v>
      </c>
      <c r="AC5" s="9">
        <v>122.7260744451215</v>
      </c>
      <c r="AD5" s="9">
        <v>124.40879092559874</v>
      </c>
      <c r="AE5" s="9">
        <v>126.12274553597673</v>
      </c>
      <c r="AF5" s="9">
        <v>118.68190101916072</v>
      </c>
      <c r="AG5" s="9">
        <v>125.51668450737627</v>
      </c>
      <c r="AH5" s="9">
        <v>128.280065995293</v>
      </c>
      <c r="AI5" s="9">
        <v>126.40635018098409</v>
      </c>
      <c r="AJ5" s="9">
        <v>126.28739884230274</v>
      </c>
      <c r="AK5" s="9">
        <v>127.2740573699906</v>
      </c>
      <c r="AL5" s="9">
        <v>123.63114627825441</v>
      </c>
      <c r="AM5" s="9">
        <v>124.30683505768472</v>
      </c>
      <c r="AN5" s="9">
        <v>127.5047244700781</v>
      </c>
      <c r="AO5" s="9">
        <v>126.40817009703112</v>
      </c>
      <c r="AP5" s="9">
        <v>123.39924385672252</v>
      </c>
      <c r="AQ5" s="9">
        <v>120.44436598744437</v>
      </c>
      <c r="AR5" s="9">
        <v>118.90623422198475</v>
      </c>
      <c r="AS5" s="9">
        <v>123.68494083417454</v>
      </c>
      <c r="AT5" s="9">
        <v>132.01236360495008</v>
      </c>
      <c r="AU5" s="9">
        <v>134.61523879547735</v>
      </c>
      <c r="AV5" s="9">
        <v>132.73040500466854</v>
      </c>
      <c r="AW5" s="9">
        <v>141.93594259763401</v>
      </c>
      <c r="AX5" s="9">
        <v>137.51731273816063</v>
      </c>
      <c r="AY5" s="9">
        <v>127.24979646181531</v>
      </c>
      <c r="AZ5" s="9">
        <v>123.31061598481716</v>
      </c>
      <c r="BA5" s="9">
        <v>127.90117343944041</v>
      </c>
      <c r="BB5" s="9">
        <v>136.13937062858653</v>
      </c>
      <c r="BC5" s="9">
        <v>143.44217431923889</v>
      </c>
      <c r="BD5" s="9">
        <v>138.0871960183332</v>
      </c>
      <c r="BE5" s="9">
        <v>144.57444233217086</v>
      </c>
      <c r="BF5" s="9">
        <v>142.5237531473596</v>
      </c>
      <c r="BG5" s="9">
        <v>156.31686133683081</v>
      </c>
      <c r="BH5" s="9">
        <v>161.38361568508785</v>
      </c>
      <c r="BI5" s="9">
        <v>156.72270396497822</v>
      </c>
      <c r="BJ5" s="9">
        <v>161.66261408021106</v>
      </c>
      <c r="BK5" s="9">
        <v>151.65228394531954</v>
      </c>
      <c r="BL5" s="9">
        <v>157.52472341225297</v>
      </c>
      <c r="BM5" s="21">
        <v>152.78404120598466</v>
      </c>
      <c r="BN5" s="21">
        <v>156.46521228782552</v>
      </c>
      <c r="BO5" s="21">
        <v>154.1671656556768</v>
      </c>
      <c r="BP5" s="21">
        <v>158.06287866609691</v>
      </c>
      <c r="BQ5" s="21">
        <v>164.16760458492325</v>
      </c>
      <c r="BR5" s="21">
        <v>164.02564548073354</v>
      </c>
      <c r="BS5" s="21">
        <v>155.39193242052207</v>
      </c>
      <c r="BT5" s="21">
        <v>156.72436054078122</v>
      </c>
      <c r="BU5" s="21">
        <v>149.94757163075994</v>
      </c>
      <c r="BV5" s="21">
        <v>149.88639269596578</v>
      </c>
      <c r="BW5" s="21">
        <v>155.46107776396303</v>
      </c>
      <c r="BX5" s="21">
        <v>151.5716453412827</v>
      </c>
      <c r="BY5" s="21">
        <v>148.26221714293132</v>
      </c>
      <c r="BZ5" s="21">
        <v>139.43548366235672</v>
      </c>
      <c r="CA5" s="21">
        <v>143.72734781677062</v>
      </c>
      <c r="CB5" s="21">
        <v>149.42440852323526</v>
      </c>
      <c r="CC5" s="21">
        <v>156.21081087284796</v>
      </c>
      <c r="CD5" s="21">
        <v>156.89081716971683</v>
      </c>
      <c r="CE5" s="21">
        <v>160.18814779598799</v>
      </c>
      <c r="CF5" s="197">
        <v>161.79930307805358</v>
      </c>
      <c r="CG5" s="197">
        <v>168.36289438054175</v>
      </c>
      <c r="CH5" s="197">
        <v>161.72579906587569</v>
      </c>
      <c r="CI5" s="21"/>
      <c r="CJ5" s="21"/>
      <c r="CK5" s="21"/>
      <c r="CL5" s="21"/>
      <c r="CM5" s="21"/>
      <c r="CN5" s="21"/>
    </row>
    <row r="6" spans="1:92" x14ac:dyDescent="0.2">
      <c r="A6" s="8" t="str">
        <f t="shared" si="0"/>
        <v>EFHg_QU_5</v>
      </c>
      <c r="B6" s="7" t="s">
        <v>253</v>
      </c>
      <c r="C6" s="7" t="s">
        <v>654</v>
      </c>
      <c r="D6" s="7">
        <v>5</v>
      </c>
      <c r="E6" s="7">
        <v>100</v>
      </c>
      <c r="F6" s="9">
        <v>100.72498732275885</v>
      </c>
      <c r="G6" s="9">
        <v>103.40930432793951</v>
      </c>
      <c r="H6" s="9">
        <v>104.28162196451642</v>
      </c>
      <c r="I6" s="9">
        <v>108.8138738891612</v>
      </c>
      <c r="J6" s="9">
        <v>108.26839760261022</v>
      </c>
      <c r="K6" s="9">
        <v>110.50897053774872</v>
      </c>
      <c r="L6" s="9">
        <v>111.18606218268366</v>
      </c>
      <c r="M6" s="9">
        <v>110.36240796996159</v>
      </c>
      <c r="N6" s="9">
        <v>107.69076224448477</v>
      </c>
      <c r="O6" s="9">
        <v>107.08409022577416</v>
      </c>
      <c r="P6" s="9">
        <v>104.95301505684044</v>
      </c>
      <c r="Q6" s="9">
        <v>105.83729752292325</v>
      </c>
      <c r="R6" s="9">
        <v>106.29706991335486</v>
      </c>
      <c r="S6" s="9">
        <v>105.86937901692737</v>
      </c>
      <c r="T6" s="9">
        <v>104.11019266447796</v>
      </c>
      <c r="U6" s="9">
        <v>105.96689489837516</v>
      </c>
      <c r="V6" s="9">
        <v>107.95612300165926</v>
      </c>
      <c r="W6" s="9">
        <v>110.42244872404774</v>
      </c>
      <c r="X6" s="9">
        <v>112.78464187066632</v>
      </c>
      <c r="Y6" s="9">
        <v>118.37597985917505</v>
      </c>
      <c r="Z6" s="9">
        <v>124.51599327848852</v>
      </c>
      <c r="AA6" s="9">
        <v>129.22270402906807</v>
      </c>
      <c r="AB6" s="9">
        <v>130.96375708600453</v>
      </c>
      <c r="AC6" s="9">
        <v>135.77075002082677</v>
      </c>
      <c r="AD6" s="9">
        <v>137.29260300264835</v>
      </c>
      <c r="AE6" s="9">
        <v>139.10895419654597</v>
      </c>
      <c r="AF6" s="9">
        <v>142.08188444680701</v>
      </c>
      <c r="AG6" s="9">
        <v>145.75485385709109</v>
      </c>
      <c r="AH6" s="9">
        <v>145.10893102382065</v>
      </c>
      <c r="AI6" s="9">
        <v>141.09608423873101</v>
      </c>
      <c r="AJ6" s="9">
        <v>142.78778753968479</v>
      </c>
      <c r="AK6" s="9">
        <v>144.98554060560187</v>
      </c>
      <c r="AL6" s="9">
        <v>144.60009083588534</v>
      </c>
      <c r="AM6" s="9">
        <v>146.46670463870694</v>
      </c>
      <c r="AN6" s="9">
        <v>146.8692097830106</v>
      </c>
      <c r="AO6" s="9">
        <v>150.32989681737391</v>
      </c>
      <c r="AP6" s="9">
        <v>146.32867380665081</v>
      </c>
      <c r="AQ6" s="9">
        <v>143.9595407902172</v>
      </c>
      <c r="AR6" s="9">
        <v>143.88103994410909</v>
      </c>
      <c r="AS6" s="9">
        <v>151.89379908902814</v>
      </c>
      <c r="AT6" s="9">
        <v>169.40857344561923</v>
      </c>
      <c r="AU6" s="9">
        <v>173.08779708855201</v>
      </c>
      <c r="AV6" s="9">
        <v>167.34671369205407</v>
      </c>
      <c r="AW6" s="9">
        <v>175.11563854188833</v>
      </c>
      <c r="AX6" s="9">
        <v>172.38077907799035</v>
      </c>
      <c r="AY6" s="9">
        <v>174.41896133423919</v>
      </c>
      <c r="AZ6" s="9">
        <v>179.62637199839028</v>
      </c>
      <c r="BA6" s="9">
        <v>184.83948018643969</v>
      </c>
      <c r="BB6" s="9">
        <v>187.98992977001006</v>
      </c>
      <c r="BC6" s="9">
        <v>200.69533806971367</v>
      </c>
      <c r="BD6" s="9">
        <v>195.12400363994087</v>
      </c>
      <c r="BE6" s="9">
        <v>211.83009508053635</v>
      </c>
      <c r="BF6" s="9">
        <v>212.23166358424555</v>
      </c>
      <c r="BG6" s="9">
        <v>213.61629174717231</v>
      </c>
      <c r="BH6" s="9">
        <v>217.59303407743454</v>
      </c>
      <c r="BI6" s="9">
        <v>211.17193633127957</v>
      </c>
      <c r="BJ6" s="9">
        <v>212.09297807511655</v>
      </c>
      <c r="BK6" s="9">
        <v>198.0931669818481</v>
      </c>
      <c r="BL6" s="9">
        <v>201.44321706231955</v>
      </c>
      <c r="BM6" s="21">
        <v>199.43061730951626</v>
      </c>
      <c r="BN6" s="21">
        <v>204.20705035685981</v>
      </c>
      <c r="BO6" s="21">
        <v>203.33473148333781</v>
      </c>
      <c r="BP6" s="21">
        <v>199.99139732015027</v>
      </c>
      <c r="BQ6" s="21">
        <v>203.50412065228252</v>
      </c>
      <c r="BR6" s="21">
        <v>201.99602270706674</v>
      </c>
      <c r="BS6" s="21">
        <v>192.22108824586238</v>
      </c>
      <c r="BT6" s="21">
        <v>190.61580348747904</v>
      </c>
      <c r="BU6" s="21">
        <v>182.73060801776731</v>
      </c>
      <c r="BV6" s="21">
        <v>186.69598027045026</v>
      </c>
      <c r="BW6" s="21">
        <v>192.08869036808619</v>
      </c>
      <c r="BX6" s="21">
        <v>185.82890300504187</v>
      </c>
      <c r="BY6" s="21">
        <v>188.07266586464519</v>
      </c>
      <c r="BZ6" s="21">
        <v>182.19849516741283</v>
      </c>
      <c r="CA6" s="21">
        <v>188.64646650250302</v>
      </c>
      <c r="CB6" s="21">
        <v>192.53497402812582</v>
      </c>
      <c r="CC6" s="21">
        <v>198.04875321530696</v>
      </c>
      <c r="CD6" s="21">
        <v>201.31646672552765</v>
      </c>
      <c r="CE6" s="21">
        <v>193.70920949082017</v>
      </c>
      <c r="CF6" s="197">
        <v>198.08700284595449</v>
      </c>
      <c r="CG6" s="197">
        <v>209.29054443077999</v>
      </c>
      <c r="CH6" s="197">
        <v>210.91757267960151</v>
      </c>
      <c r="CI6" s="21"/>
      <c r="CJ6" s="21"/>
      <c r="CK6" s="21"/>
      <c r="CL6" s="21"/>
      <c r="CM6" s="21"/>
      <c r="CN6" s="21"/>
    </row>
    <row r="7" spans="1:92" x14ac:dyDescent="0.2">
      <c r="A7" s="8" t="str">
        <f t="shared" si="0"/>
        <v>EFHg_QU_6</v>
      </c>
      <c r="B7" s="7" t="s">
        <v>253</v>
      </c>
      <c r="C7" s="7" t="s">
        <v>654</v>
      </c>
      <c r="D7" s="7">
        <v>6</v>
      </c>
      <c r="E7" s="7">
        <v>100</v>
      </c>
      <c r="F7" s="9">
        <v>100.4522974182992</v>
      </c>
      <c r="G7" s="9">
        <v>102.37410463437303</v>
      </c>
      <c r="H7" s="9">
        <v>101.63432008472695</v>
      </c>
      <c r="I7" s="9">
        <v>104.71246479677654</v>
      </c>
      <c r="J7" s="9">
        <v>102.95381958820519</v>
      </c>
      <c r="K7" s="9">
        <v>104.04579705113746</v>
      </c>
      <c r="L7" s="9">
        <v>104.50315606888465</v>
      </c>
      <c r="M7" s="9">
        <v>105.13833663157402</v>
      </c>
      <c r="N7" s="9">
        <v>102.88385699197342</v>
      </c>
      <c r="O7" s="9">
        <v>102.75360080141714</v>
      </c>
      <c r="P7" s="9">
        <v>100.87754427031808</v>
      </c>
      <c r="Q7" s="9">
        <v>101.85378965756107</v>
      </c>
      <c r="R7" s="9">
        <v>102.43064731117614</v>
      </c>
      <c r="S7" s="9">
        <v>102.04889909017558</v>
      </c>
      <c r="T7" s="9">
        <v>100.21689726006917</v>
      </c>
      <c r="U7" s="9">
        <v>101.70045638113743</v>
      </c>
      <c r="V7" s="9">
        <v>102.74788159869463</v>
      </c>
      <c r="W7" s="9">
        <v>104.49650333073832</v>
      </c>
      <c r="X7" s="9">
        <v>106.0366424275601</v>
      </c>
      <c r="Y7" s="9">
        <v>109.78923429989256</v>
      </c>
      <c r="Z7" s="9">
        <v>115.62707212031175</v>
      </c>
      <c r="AA7" s="9">
        <v>120.52099449256708</v>
      </c>
      <c r="AB7" s="9">
        <v>122.77156424028244</v>
      </c>
      <c r="AC7" s="9">
        <v>127.83630146664635</v>
      </c>
      <c r="AD7" s="9">
        <v>128.51290714490432</v>
      </c>
      <c r="AE7" s="9">
        <v>128.57703370113379</v>
      </c>
      <c r="AF7" s="9">
        <v>126.63481161999377</v>
      </c>
      <c r="AG7" s="9">
        <v>132.09269242419029</v>
      </c>
      <c r="AH7" s="9">
        <v>130.46942499105501</v>
      </c>
      <c r="AI7" s="9">
        <v>125.93202581136839</v>
      </c>
      <c r="AJ7" s="9">
        <v>125.28000595615532</v>
      </c>
      <c r="AK7" s="9">
        <v>126.17857135150909</v>
      </c>
      <c r="AL7" s="9">
        <v>127.65196913102184</v>
      </c>
      <c r="AM7" s="9">
        <v>128.2441825011301</v>
      </c>
      <c r="AN7" s="9">
        <v>131.68499008892988</v>
      </c>
      <c r="AO7" s="9">
        <v>131.72076094235646</v>
      </c>
      <c r="AP7" s="9">
        <v>128.86542345357631</v>
      </c>
      <c r="AQ7" s="9">
        <v>125.12165952337806</v>
      </c>
      <c r="AR7" s="9">
        <v>126.74429306163246</v>
      </c>
      <c r="AS7" s="9">
        <v>131.59794158473613</v>
      </c>
      <c r="AT7" s="9">
        <v>147.53689331072505</v>
      </c>
      <c r="AU7" s="9">
        <v>149.3243772272285</v>
      </c>
      <c r="AV7" s="9">
        <v>143.8352951909925</v>
      </c>
      <c r="AW7" s="9">
        <v>149.71700222578136</v>
      </c>
      <c r="AX7" s="9">
        <v>149.81743437532202</v>
      </c>
      <c r="AY7" s="9">
        <v>150.80761117072009</v>
      </c>
      <c r="AZ7" s="9">
        <v>153.77622657703608</v>
      </c>
      <c r="BA7" s="9">
        <v>152.45431267870055</v>
      </c>
      <c r="BB7" s="9">
        <v>159.84478676581807</v>
      </c>
      <c r="BC7" s="9">
        <v>167.59677205159832</v>
      </c>
      <c r="BD7" s="9">
        <v>166.24069954893287</v>
      </c>
      <c r="BE7" s="9">
        <v>170.29363918747816</v>
      </c>
      <c r="BF7" s="9">
        <v>166.93555532736062</v>
      </c>
      <c r="BG7" s="9">
        <v>168.96937621871285</v>
      </c>
      <c r="BH7" s="9">
        <v>170.98588108994875</v>
      </c>
      <c r="BI7" s="9">
        <v>165.77469014260765</v>
      </c>
      <c r="BJ7" s="9">
        <v>166.20156959959013</v>
      </c>
      <c r="BK7" s="9">
        <v>163.52093890264314</v>
      </c>
      <c r="BL7" s="9">
        <v>164.2524705879888</v>
      </c>
      <c r="BM7" s="21">
        <v>166.21349918033866</v>
      </c>
      <c r="BN7" s="21">
        <v>171.89754714349576</v>
      </c>
      <c r="BO7" s="21">
        <v>172.07090522413171</v>
      </c>
      <c r="BP7" s="21">
        <v>173.39128072584427</v>
      </c>
      <c r="BQ7" s="21">
        <v>177.68026185220594</v>
      </c>
      <c r="BR7" s="21">
        <v>178.36132137456357</v>
      </c>
      <c r="BS7" s="21">
        <v>170.03814282940829</v>
      </c>
      <c r="BT7" s="21">
        <v>174.57743504725866</v>
      </c>
      <c r="BU7" s="21">
        <v>168.86378292810164</v>
      </c>
      <c r="BV7" s="21">
        <v>173.06574978712212</v>
      </c>
      <c r="BW7" s="21">
        <v>175.13502495468492</v>
      </c>
      <c r="BX7" s="21">
        <v>172.22710277077681</v>
      </c>
      <c r="BY7" s="21">
        <v>176.03307675087981</v>
      </c>
      <c r="BZ7" s="21">
        <v>169.81348136110083</v>
      </c>
      <c r="CA7" s="21">
        <v>174.93001840031565</v>
      </c>
      <c r="CB7" s="21">
        <v>179.14669684417802</v>
      </c>
      <c r="CC7" s="21">
        <v>183.3854364492787</v>
      </c>
      <c r="CD7" s="21">
        <v>183.74769153929654</v>
      </c>
      <c r="CE7" s="21">
        <v>183.22343763656727</v>
      </c>
      <c r="CF7" s="197">
        <v>188.22709248652612</v>
      </c>
      <c r="CG7" s="197">
        <v>197.82159236796005</v>
      </c>
      <c r="CH7" s="197">
        <v>186.00637663573625</v>
      </c>
      <c r="CI7" s="21"/>
      <c r="CJ7" s="21"/>
      <c r="CK7" s="21"/>
      <c r="CL7" s="21"/>
      <c r="CM7" s="21"/>
      <c r="CN7" s="21"/>
    </row>
    <row r="8" spans="1:92" x14ac:dyDescent="0.2">
      <c r="A8" s="8" t="str">
        <f t="shared" si="0"/>
        <v>EFHg_QU_7</v>
      </c>
      <c r="B8" s="7" t="s">
        <v>253</v>
      </c>
      <c r="C8" s="7" t="s">
        <v>654</v>
      </c>
      <c r="D8" s="7">
        <v>7</v>
      </c>
      <c r="E8" s="7">
        <v>100</v>
      </c>
      <c r="F8" s="9">
        <v>100.51823885289221</v>
      </c>
      <c r="G8" s="9">
        <v>103.13696704794309</v>
      </c>
      <c r="H8" s="9">
        <v>103.78081359174132</v>
      </c>
      <c r="I8" s="9">
        <v>107.24218750234115</v>
      </c>
      <c r="J8" s="9">
        <v>106.63705653101776</v>
      </c>
      <c r="K8" s="9">
        <v>108.80952098713945</v>
      </c>
      <c r="L8" s="9">
        <v>109.65306334413121</v>
      </c>
      <c r="M8" s="9">
        <v>111.44782132722308</v>
      </c>
      <c r="N8" s="9">
        <v>108.94850293327862</v>
      </c>
      <c r="O8" s="9">
        <v>108.00998690399572</v>
      </c>
      <c r="P8" s="9">
        <v>105.16549743041719</v>
      </c>
      <c r="Q8" s="9">
        <v>103.55574441854012</v>
      </c>
      <c r="R8" s="9">
        <v>103.52895884509716</v>
      </c>
      <c r="S8" s="9">
        <v>102.76307241287586</v>
      </c>
      <c r="T8" s="9">
        <v>101.09910000153972</v>
      </c>
      <c r="U8" s="9">
        <v>102.41658112973229</v>
      </c>
      <c r="V8" s="9">
        <v>103.99317159880511</v>
      </c>
      <c r="W8" s="9">
        <v>106.37969779244023</v>
      </c>
      <c r="X8" s="9">
        <v>108.63406551411363</v>
      </c>
      <c r="Y8" s="9">
        <v>111.6632204738321</v>
      </c>
      <c r="Z8" s="9">
        <v>117.21774816621692</v>
      </c>
      <c r="AA8" s="9">
        <v>121.90615094347417</v>
      </c>
      <c r="AB8" s="9">
        <v>123.39488026534636</v>
      </c>
      <c r="AC8" s="9">
        <v>131.9429688191409</v>
      </c>
      <c r="AD8" s="9">
        <v>133.10078477877178</v>
      </c>
      <c r="AE8" s="9">
        <v>134.86628705500726</v>
      </c>
      <c r="AF8" s="9">
        <v>139.74992704244823</v>
      </c>
      <c r="AG8" s="9">
        <v>149.8555648689117</v>
      </c>
      <c r="AH8" s="9">
        <v>145.29886299533302</v>
      </c>
      <c r="AI8" s="9">
        <v>143.14263697856359</v>
      </c>
      <c r="AJ8" s="9">
        <v>142.13857938777127</v>
      </c>
      <c r="AK8" s="9">
        <v>143.20014751427595</v>
      </c>
      <c r="AL8" s="9">
        <v>142.46286659954743</v>
      </c>
      <c r="AM8" s="9">
        <v>140.2864451362608</v>
      </c>
      <c r="AN8" s="9">
        <v>142.13187476308886</v>
      </c>
      <c r="AO8" s="9">
        <v>142.19252996683821</v>
      </c>
      <c r="AP8" s="9">
        <v>142.81334170302264</v>
      </c>
      <c r="AQ8" s="9">
        <v>140.97024969114929</v>
      </c>
      <c r="AR8" s="9">
        <v>140.64660088810018</v>
      </c>
      <c r="AS8" s="9">
        <v>147.47774448160826</v>
      </c>
      <c r="AT8" s="9">
        <v>152.87467060572544</v>
      </c>
      <c r="AU8" s="9">
        <v>161.56370544027155</v>
      </c>
      <c r="AV8" s="9">
        <v>153.94427493378643</v>
      </c>
      <c r="AW8" s="9">
        <v>163.22817930743227</v>
      </c>
      <c r="AX8" s="9">
        <v>157.89225696147861</v>
      </c>
      <c r="AY8" s="9">
        <v>158.88370250628296</v>
      </c>
      <c r="AZ8" s="9">
        <v>166.1035523216942</v>
      </c>
      <c r="BA8" s="9">
        <v>171.86249816784411</v>
      </c>
      <c r="BB8" s="9">
        <v>175.6835915062891</v>
      </c>
      <c r="BC8" s="9">
        <v>184.03950021371131</v>
      </c>
      <c r="BD8" s="9">
        <v>179.02572580195039</v>
      </c>
      <c r="BE8" s="9">
        <v>191.68081537124229</v>
      </c>
      <c r="BF8" s="9">
        <v>187.69802673167447</v>
      </c>
      <c r="BG8" s="9">
        <v>188.86934185130463</v>
      </c>
      <c r="BH8" s="9">
        <v>194.6352198426595</v>
      </c>
      <c r="BI8" s="9">
        <v>186.95494745402658</v>
      </c>
      <c r="BJ8" s="9">
        <v>183.47475487722892</v>
      </c>
      <c r="BK8" s="9">
        <v>174.18947883106188</v>
      </c>
      <c r="BL8" s="9">
        <v>179.8012267355337</v>
      </c>
      <c r="BM8" s="21">
        <v>182.68399180653518</v>
      </c>
      <c r="BN8" s="21">
        <v>187.02910031540716</v>
      </c>
      <c r="BO8" s="21">
        <v>182.06881911986576</v>
      </c>
      <c r="BP8" s="21">
        <v>178.14139102266304</v>
      </c>
      <c r="BQ8" s="21">
        <v>182.36332303052103</v>
      </c>
      <c r="BR8" s="21">
        <v>180.69361572198716</v>
      </c>
      <c r="BS8" s="21">
        <v>176.68303647878358</v>
      </c>
      <c r="BT8" s="21">
        <v>177.136628592563</v>
      </c>
      <c r="BU8" s="21">
        <v>171.4121154991484</v>
      </c>
      <c r="BV8" s="21">
        <v>177.81712989983225</v>
      </c>
      <c r="BW8" s="21">
        <v>186.79688088961834</v>
      </c>
      <c r="BX8" s="21">
        <v>184.89483520048555</v>
      </c>
      <c r="BY8" s="21">
        <v>187.20214823707809</v>
      </c>
      <c r="BZ8" s="21">
        <v>177.95943165170638</v>
      </c>
      <c r="CA8" s="21">
        <v>181.87260767231061</v>
      </c>
      <c r="CB8" s="21">
        <v>188.7282565445762</v>
      </c>
      <c r="CC8" s="21">
        <v>198.82136725821658</v>
      </c>
      <c r="CD8" s="21">
        <v>198.50826597387572</v>
      </c>
      <c r="CE8" s="21">
        <v>187.86409346149006</v>
      </c>
      <c r="CF8" s="197">
        <v>195.473287922097</v>
      </c>
      <c r="CG8" s="197">
        <v>203.08662167145934</v>
      </c>
      <c r="CH8" s="197">
        <v>202.40992274301615</v>
      </c>
      <c r="CI8" s="21"/>
      <c r="CJ8" s="21"/>
      <c r="CK8" s="21"/>
      <c r="CL8" s="21"/>
      <c r="CM8" s="21"/>
      <c r="CN8" s="21"/>
    </row>
    <row r="9" spans="1:92" x14ac:dyDescent="0.2">
      <c r="A9" s="8" t="str">
        <f t="shared" si="0"/>
        <v>EFHg_QU_8</v>
      </c>
      <c r="B9" s="7" t="s">
        <v>253</v>
      </c>
      <c r="C9" s="7" t="s">
        <v>654</v>
      </c>
      <c r="D9" s="7">
        <v>8</v>
      </c>
      <c r="E9" s="7">
        <v>100</v>
      </c>
      <c r="F9" s="9">
        <v>102.11318371153033</v>
      </c>
      <c r="G9" s="9">
        <v>105.53332167199983</v>
      </c>
      <c r="H9" s="9">
        <v>106.84210147186819</v>
      </c>
      <c r="I9" s="9">
        <v>110.44397722020295</v>
      </c>
      <c r="J9" s="9">
        <v>108.48187562911247</v>
      </c>
      <c r="K9" s="9">
        <v>109.3634357705769</v>
      </c>
      <c r="L9" s="9">
        <v>109.01460740391791</v>
      </c>
      <c r="M9" s="9">
        <v>107.03830184355758</v>
      </c>
      <c r="N9" s="9">
        <v>103.65793258976149</v>
      </c>
      <c r="O9" s="9">
        <v>103.32809145955805</v>
      </c>
      <c r="P9" s="9">
        <v>101.7809321214483</v>
      </c>
      <c r="Q9" s="9">
        <v>101.36706808218629</v>
      </c>
      <c r="R9" s="9">
        <v>101.59170552289227</v>
      </c>
      <c r="S9" s="9">
        <v>100.22104690944784</v>
      </c>
      <c r="T9" s="9">
        <v>98.636656686860888</v>
      </c>
      <c r="U9" s="9">
        <v>99.190392063290545</v>
      </c>
      <c r="V9" s="9">
        <v>100.44267021272137</v>
      </c>
      <c r="W9" s="9">
        <v>101.85986543727745</v>
      </c>
      <c r="X9" s="9">
        <v>103.85825902859025</v>
      </c>
      <c r="Y9" s="9">
        <v>106.55825013980098</v>
      </c>
      <c r="Z9" s="9">
        <v>111.54320807678282</v>
      </c>
      <c r="AA9" s="9">
        <v>116.42354519680582</v>
      </c>
      <c r="AB9" s="9">
        <v>117.89450217047789</v>
      </c>
      <c r="AC9" s="9">
        <v>122.68395234772373</v>
      </c>
      <c r="AD9" s="9">
        <v>123.86733944410734</v>
      </c>
      <c r="AE9" s="9">
        <v>125.02020634232601</v>
      </c>
      <c r="AF9" s="9">
        <v>129.00888487118638</v>
      </c>
      <c r="AG9" s="9">
        <v>128.48285968470915</v>
      </c>
      <c r="AH9" s="9">
        <v>123.36842202649316</v>
      </c>
      <c r="AI9" s="9">
        <v>120.1405972445942</v>
      </c>
      <c r="AJ9" s="9">
        <v>118.84829937894553</v>
      </c>
      <c r="AK9" s="9">
        <v>117.94390073111838</v>
      </c>
      <c r="AL9" s="9">
        <v>115.23445078612444</v>
      </c>
      <c r="AM9" s="9">
        <v>116.42061880429924</v>
      </c>
      <c r="AN9" s="9">
        <v>119.34148271938989</v>
      </c>
      <c r="AO9" s="9">
        <v>119.34729298285005</v>
      </c>
      <c r="AP9" s="9">
        <v>117.67501891237062</v>
      </c>
      <c r="AQ9" s="9">
        <v>114.7639632813509</v>
      </c>
      <c r="AR9" s="9">
        <v>113.30326299154152</v>
      </c>
      <c r="AS9" s="9">
        <v>120.52668428117306</v>
      </c>
      <c r="AT9" s="9">
        <v>123.4715903835226</v>
      </c>
      <c r="AU9" s="9">
        <v>127.01780958212716</v>
      </c>
      <c r="AV9" s="9">
        <v>121.82863946804845</v>
      </c>
      <c r="AW9" s="9">
        <v>127.28856481921717</v>
      </c>
      <c r="AX9" s="9">
        <v>124.54418151813825</v>
      </c>
      <c r="AY9" s="9">
        <v>124.31614776821914</v>
      </c>
      <c r="AZ9" s="9">
        <v>128.89668344821749</v>
      </c>
      <c r="BA9" s="9">
        <v>129.04405324504893</v>
      </c>
      <c r="BB9" s="9">
        <v>136.74063522500552</v>
      </c>
      <c r="BC9" s="9">
        <v>142.37319282335324</v>
      </c>
      <c r="BD9" s="9">
        <v>136.83318556929493</v>
      </c>
      <c r="BE9" s="9">
        <v>144.27511861813403</v>
      </c>
      <c r="BF9" s="9">
        <v>139.15081415142322</v>
      </c>
      <c r="BG9" s="9">
        <v>140.30019809141749</v>
      </c>
      <c r="BH9" s="9">
        <v>141.81392891415109</v>
      </c>
      <c r="BI9" s="9">
        <v>135.35976446067971</v>
      </c>
      <c r="BJ9" s="9">
        <v>138.46851465719965</v>
      </c>
      <c r="BK9" s="9">
        <v>130.63540507425606</v>
      </c>
      <c r="BL9" s="9">
        <v>137.10910452299041</v>
      </c>
      <c r="BM9" s="21">
        <v>138.84548363709791</v>
      </c>
      <c r="BN9" s="21">
        <v>141.16291727765028</v>
      </c>
      <c r="BO9" s="21">
        <v>137.42282293035214</v>
      </c>
      <c r="BP9" s="21">
        <v>137.56535943248517</v>
      </c>
      <c r="BQ9" s="21">
        <v>142.93207377722231</v>
      </c>
      <c r="BR9" s="21">
        <v>142.75671739899266</v>
      </c>
      <c r="BS9" s="21">
        <v>136.72529419868982</v>
      </c>
      <c r="BT9" s="21">
        <v>135.46032103595061</v>
      </c>
      <c r="BU9" s="21">
        <v>131.14686666419166</v>
      </c>
      <c r="BV9" s="21">
        <v>134.96091903063316</v>
      </c>
      <c r="BW9" s="21">
        <v>140.7334134176991</v>
      </c>
      <c r="BX9" s="21">
        <v>134.32453816858185</v>
      </c>
      <c r="BY9" s="21">
        <v>131.92059851607135</v>
      </c>
      <c r="BZ9" s="21">
        <v>127.26841043282494</v>
      </c>
      <c r="CA9" s="21">
        <v>132.58077087469911</v>
      </c>
      <c r="CB9" s="21">
        <v>138.91654106185442</v>
      </c>
      <c r="CC9" s="21">
        <v>142.79829553418978</v>
      </c>
      <c r="CD9" s="21">
        <v>144.56884202586403</v>
      </c>
      <c r="CE9" s="21">
        <v>140.05967343171167</v>
      </c>
      <c r="CF9" s="197">
        <v>143.16091068804442</v>
      </c>
      <c r="CG9" s="197">
        <v>148.36089113275514</v>
      </c>
      <c r="CH9" s="197">
        <v>143.17293137510782</v>
      </c>
      <c r="CI9" s="21"/>
      <c r="CJ9" s="21"/>
      <c r="CK9" s="21"/>
      <c r="CL9" s="21"/>
      <c r="CM9" s="21"/>
      <c r="CN9" s="21"/>
    </row>
    <row r="10" spans="1:92" x14ac:dyDescent="0.2">
      <c r="A10" s="8" t="str">
        <f t="shared" si="0"/>
        <v>EFHg_QU_9</v>
      </c>
      <c r="B10" s="7" t="s">
        <v>253</v>
      </c>
      <c r="C10" s="7" t="s">
        <v>654</v>
      </c>
      <c r="D10" s="7">
        <v>9</v>
      </c>
      <c r="E10" s="7">
        <v>100</v>
      </c>
      <c r="F10" s="9">
        <v>101.9409455592389</v>
      </c>
      <c r="G10" s="9">
        <v>105.86739805823268</v>
      </c>
      <c r="H10" s="9">
        <v>109.62807993613887</v>
      </c>
      <c r="I10" s="9">
        <v>116.95401703301742</v>
      </c>
      <c r="J10" s="9">
        <v>116.54866891754642</v>
      </c>
      <c r="K10" s="9">
        <v>118.48195324603394</v>
      </c>
      <c r="L10" s="9">
        <v>118.29500833875097</v>
      </c>
      <c r="M10" s="9">
        <v>117.85535602321681</v>
      </c>
      <c r="N10" s="9">
        <v>115.57080116541218</v>
      </c>
      <c r="O10" s="9">
        <v>115.54363598004393</v>
      </c>
      <c r="P10" s="9">
        <v>113.33716181180593</v>
      </c>
      <c r="Q10" s="9">
        <v>115.68783095644615</v>
      </c>
      <c r="R10" s="9">
        <v>116.27577055022699</v>
      </c>
      <c r="S10" s="9">
        <v>115.58287844681021</v>
      </c>
      <c r="T10" s="9">
        <v>113.79312375255581</v>
      </c>
      <c r="U10" s="9">
        <v>114.56984149824669</v>
      </c>
      <c r="V10" s="9">
        <v>116.7978102173455</v>
      </c>
      <c r="W10" s="9">
        <v>119.12734482007572</v>
      </c>
      <c r="X10" s="9">
        <v>121.05489596840407</v>
      </c>
      <c r="Y10" s="9">
        <v>126.2832545261914</v>
      </c>
      <c r="Z10" s="9">
        <v>131.70576513350136</v>
      </c>
      <c r="AA10" s="9">
        <v>135.85665946676622</v>
      </c>
      <c r="AB10" s="9">
        <v>138.22328242598999</v>
      </c>
      <c r="AC10" s="9">
        <v>145.12455420708952</v>
      </c>
      <c r="AD10" s="9">
        <v>148.57168311809494</v>
      </c>
      <c r="AE10" s="9">
        <v>151.6392776343929</v>
      </c>
      <c r="AF10" s="9">
        <v>157.31730924181568</v>
      </c>
      <c r="AG10" s="9">
        <v>162.25753293802651</v>
      </c>
      <c r="AH10" s="9">
        <v>161.51953070279558</v>
      </c>
      <c r="AI10" s="9">
        <v>161.89918074677502</v>
      </c>
      <c r="AJ10" s="9">
        <v>163.65019068479097</v>
      </c>
      <c r="AK10" s="9">
        <v>167.1341621477722</v>
      </c>
      <c r="AL10" s="9">
        <v>170.0701228071126</v>
      </c>
      <c r="AM10" s="9">
        <v>172.43223273858581</v>
      </c>
      <c r="AN10" s="9">
        <v>177.95426208260875</v>
      </c>
      <c r="AO10" s="9">
        <v>179.26278233327088</v>
      </c>
      <c r="AP10" s="9">
        <v>173.74244925812656</v>
      </c>
      <c r="AQ10" s="9">
        <v>170.37141416809007</v>
      </c>
      <c r="AR10" s="9">
        <v>170.71182508313046</v>
      </c>
      <c r="AS10" s="9">
        <v>180.48219446579873</v>
      </c>
      <c r="AT10" s="9">
        <v>195.73916047033543</v>
      </c>
      <c r="AU10" s="9">
        <v>202.88913082458268</v>
      </c>
      <c r="AV10" s="9">
        <v>189.76577952206938</v>
      </c>
      <c r="AW10" s="9">
        <v>200.29196551682787</v>
      </c>
      <c r="AX10" s="9">
        <v>199.19663994205348</v>
      </c>
      <c r="AY10" s="9">
        <v>203.34202959040172</v>
      </c>
      <c r="AZ10" s="9">
        <v>207.50454423345906</v>
      </c>
      <c r="BA10" s="9">
        <v>210.74658276641642</v>
      </c>
      <c r="BB10" s="9">
        <v>220.11573435802799</v>
      </c>
      <c r="BC10" s="9">
        <v>224.6819579456953</v>
      </c>
      <c r="BD10" s="9">
        <v>222.76039125245478</v>
      </c>
      <c r="BE10" s="9">
        <v>239.15063083860829</v>
      </c>
      <c r="BF10" s="9">
        <v>233.62009364621917</v>
      </c>
      <c r="BG10" s="9">
        <v>238.04086848185526</v>
      </c>
      <c r="BH10" s="9">
        <v>237.58965648547465</v>
      </c>
      <c r="BI10" s="9">
        <v>231.12632646756808</v>
      </c>
      <c r="BJ10" s="9">
        <v>227.11749862840608</v>
      </c>
      <c r="BK10" s="9">
        <v>212.6836231433947</v>
      </c>
      <c r="BL10" s="9">
        <v>210.57211570776497</v>
      </c>
      <c r="BM10" s="21">
        <v>213.60834988786834</v>
      </c>
      <c r="BN10" s="21">
        <v>220.11115837925212</v>
      </c>
      <c r="BO10" s="21">
        <v>226.44561562504094</v>
      </c>
      <c r="BP10" s="21">
        <v>230.45462489852841</v>
      </c>
      <c r="BQ10" s="21">
        <v>233.17988519432927</v>
      </c>
      <c r="BR10" s="21">
        <v>234.44880480005583</v>
      </c>
      <c r="BS10" s="21">
        <v>222.83595720396497</v>
      </c>
      <c r="BT10" s="21">
        <v>234.03933253562084</v>
      </c>
      <c r="BU10" s="21">
        <v>224.4870072135929</v>
      </c>
      <c r="BV10" s="21">
        <v>229.91518457847783</v>
      </c>
      <c r="BW10" s="21">
        <v>232.59955325366465</v>
      </c>
      <c r="BX10" s="21">
        <v>224.7290225702607</v>
      </c>
      <c r="BY10" s="21">
        <v>225.38681643109589</v>
      </c>
      <c r="BZ10" s="21">
        <v>210.99276610868398</v>
      </c>
      <c r="CA10" s="21">
        <v>222.09078343642167</v>
      </c>
      <c r="CB10" s="21">
        <v>236.2654898610422</v>
      </c>
      <c r="CC10" s="21">
        <v>232.12292625844725</v>
      </c>
      <c r="CD10" s="21">
        <v>231.63469786241947</v>
      </c>
      <c r="CE10" s="21">
        <v>232.65777985508254</v>
      </c>
      <c r="CF10" s="197">
        <v>243.04827888728337</v>
      </c>
      <c r="CG10" s="197">
        <v>255.35461652489437</v>
      </c>
      <c r="CH10" s="197">
        <v>254.19526465568447</v>
      </c>
      <c r="CI10" s="21"/>
      <c r="CJ10" s="21"/>
      <c r="CK10" s="21"/>
      <c r="CL10" s="21"/>
      <c r="CM10" s="21"/>
      <c r="CN10" s="21"/>
    </row>
    <row r="11" spans="1:92" x14ac:dyDescent="0.2">
      <c r="A11" s="8" t="str">
        <f t="shared" si="0"/>
        <v>EFHg_QU_10</v>
      </c>
      <c r="B11" s="7" t="s">
        <v>253</v>
      </c>
      <c r="C11" s="7" t="s">
        <v>654</v>
      </c>
      <c r="D11" s="7">
        <v>10</v>
      </c>
      <c r="E11" s="7">
        <v>100</v>
      </c>
      <c r="F11" s="9">
        <v>101.88092948027834</v>
      </c>
      <c r="G11" s="9">
        <v>106.14917418647852</v>
      </c>
      <c r="H11" s="9">
        <v>109.19543005532107</v>
      </c>
      <c r="I11" s="9">
        <v>113.27473278515588</v>
      </c>
      <c r="J11" s="9">
        <v>112.57202773798262</v>
      </c>
      <c r="K11" s="9">
        <v>113.85496009914307</v>
      </c>
      <c r="L11" s="9">
        <v>112.87134260224454</v>
      </c>
      <c r="M11" s="9">
        <v>110.14511642577318</v>
      </c>
      <c r="N11" s="9">
        <v>106.30502868798509</v>
      </c>
      <c r="O11" s="9">
        <v>105.93089124602535</v>
      </c>
      <c r="P11" s="9">
        <v>104.47169787002912</v>
      </c>
      <c r="Q11" s="9">
        <v>104.62135010807745</v>
      </c>
      <c r="R11" s="9">
        <v>104.9472782732642</v>
      </c>
      <c r="S11" s="9">
        <v>103.94937978484096</v>
      </c>
      <c r="T11" s="9">
        <v>102.34574441279918</v>
      </c>
      <c r="U11" s="9">
        <v>103.92034141708055</v>
      </c>
      <c r="V11" s="9">
        <v>106.2272278186181</v>
      </c>
      <c r="W11" s="9">
        <v>109.24589180925321</v>
      </c>
      <c r="X11" s="9">
        <v>112.72583266946982</v>
      </c>
      <c r="Y11" s="9">
        <v>117.8500684780615</v>
      </c>
      <c r="Z11" s="9">
        <v>124.42964444857859</v>
      </c>
      <c r="AA11" s="9">
        <v>130.10848177952425</v>
      </c>
      <c r="AB11" s="9">
        <v>131.93294028485317</v>
      </c>
      <c r="AC11" s="9">
        <v>135.97343597198909</v>
      </c>
      <c r="AD11" s="9">
        <v>137.44967330021461</v>
      </c>
      <c r="AE11" s="9">
        <v>139.10917146521302</v>
      </c>
      <c r="AF11" s="9">
        <v>141.3143040065961</v>
      </c>
      <c r="AG11" s="9">
        <v>142.94944470279856</v>
      </c>
      <c r="AH11" s="9">
        <v>141.82039357689948</v>
      </c>
      <c r="AI11" s="9">
        <v>136.82440733106725</v>
      </c>
      <c r="AJ11" s="9">
        <v>136.59676789628875</v>
      </c>
      <c r="AK11" s="9">
        <v>137.70551730997076</v>
      </c>
      <c r="AL11" s="9">
        <v>141.03663156338118</v>
      </c>
      <c r="AM11" s="9">
        <v>143.70641780654285</v>
      </c>
      <c r="AN11" s="9">
        <v>145.04805325263365</v>
      </c>
      <c r="AO11" s="9">
        <v>145.90549526496957</v>
      </c>
      <c r="AP11" s="9">
        <v>143.23078130435195</v>
      </c>
      <c r="AQ11" s="9">
        <v>141.54620806534803</v>
      </c>
      <c r="AR11" s="9">
        <v>143.75303804769743</v>
      </c>
      <c r="AS11" s="9">
        <v>146.35160116027924</v>
      </c>
      <c r="AT11" s="9">
        <v>150.20728679546056</v>
      </c>
      <c r="AU11" s="9">
        <v>156.47845007455501</v>
      </c>
      <c r="AV11" s="9">
        <v>151.06190711773618</v>
      </c>
      <c r="AW11" s="9">
        <v>156.61994801781555</v>
      </c>
      <c r="AX11" s="9">
        <v>156.71534928422005</v>
      </c>
      <c r="AY11" s="9">
        <v>160.23405428732693</v>
      </c>
      <c r="AZ11" s="9">
        <v>160.8333595434195</v>
      </c>
      <c r="BA11" s="9">
        <v>164.44510410915615</v>
      </c>
      <c r="BB11" s="9">
        <v>168.66929373148284</v>
      </c>
      <c r="BC11" s="9">
        <v>176.83606318402792</v>
      </c>
      <c r="BD11" s="9">
        <v>174.88867262621693</v>
      </c>
      <c r="BE11" s="9">
        <v>183.28169961699678</v>
      </c>
      <c r="BF11" s="9">
        <v>181.35493061259464</v>
      </c>
      <c r="BG11" s="9">
        <v>187.26988056687028</v>
      </c>
      <c r="BH11" s="9">
        <v>192.85070331184241</v>
      </c>
      <c r="BI11" s="9">
        <v>183.84329732861679</v>
      </c>
      <c r="BJ11" s="9">
        <v>186.43830887331239</v>
      </c>
      <c r="BK11" s="9">
        <v>177.6575992810925</v>
      </c>
      <c r="BL11" s="9">
        <v>184.7966944684996</v>
      </c>
      <c r="BM11" s="21">
        <v>179.4045477527284</v>
      </c>
      <c r="BN11" s="21">
        <v>183.30545498983253</v>
      </c>
      <c r="BO11" s="21">
        <v>180.81801606854137</v>
      </c>
      <c r="BP11" s="21">
        <v>183.81503496901618</v>
      </c>
      <c r="BQ11" s="21">
        <v>184.05226818222468</v>
      </c>
      <c r="BR11" s="21">
        <v>185.05416420812472</v>
      </c>
      <c r="BS11" s="21">
        <v>179.06717136458155</v>
      </c>
      <c r="BT11" s="21">
        <v>179.85979200767665</v>
      </c>
      <c r="BU11" s="21">
        <v>174.22314958770866</v>
      </c>
      <c r="BV11" s="21">
        <v>177.40309271473299</v>
      </c>
      <c r="BW11" s="21">
        <v>183.74241631667465</v>
      </c>
      <c r="BX11" s="21">
        <v>175.31504900009438</v>
      </c>
      <c r="BY11" s="21">
        <v>177.04591735426405</v>
      </c>
      <c r="BZ11" s="21">
        <v>164.28945543904149</v>
      </c>
      <c r="CA11" s="21">
        <v>169.67869446254224</v>
      </c>
      <c r="CB11" s="21">
        <v>174.06356821557299</v>
      </c>
      <c r="CC11" s="21">
        <v>181.77874962064442</v>
      </c>
      <c r="CD11" s="21">
        <v>179.84864190527122</v>
      </c>
      <c r="CE11" s="21">
        <v>176.93707354934014</v>
      </c>
      <c r="CF11" s="197">
        <v>177.47170851387745</v>
      </c>
      <c r="CG11" s="197">
        <v>182.61321365377853</v>
      </c>
      <c r="CH11" s="197">
        <v>180.02050585106122</v>
      </c>
      <c r="CI11" s="21"/>
      <c r="CJ11" s="21"/>
      <c r="CK11" s="21"/>
      <c r="CL11" s="21"/>
      <c r="CM11" s="21"/>
      <c r="CN11" s="21"/>
    </row>
    <row r="12" spans="1:92" x14ac:dyDescent="0.2">
      <c r="A12" s="8" t="str">
        <f t="shared" si="0"/>
        <v>EFHg_QU_11</v>
      </c>
      <c r="B12" s="7" t="s">
        <v>253</v>
      </c>
      <c r="C12" s="7" t="s">
        <v>654</v>
      </c>
      <c r="D12" s="7">
        <v>11</v>
      </c>
      <c r="E12" s="7">
        <v>100</v>
      </c>
      <c r="F12" s="9">
        <v>101.47654645667896</v>
      </c>
      <c r="G12" s="9">
        <v>104.75412186088393</v>
      </c>
      <c r="H12" s="9">
        <v>106.07332805006439</v>
      </c>
      <c r="I12" s="9">
        <v>109.02732393877695</v>
      </c>
      <c r="J12" s="9">
        <v>107.67290783997359</v>
      </c>
      <c r="K12" s="9">
        <v>108.91567424319541</v>
      </c>
      <c r="L12" s="9">
        <v>108.52142352318938</v>
      </c>
      <c r="M12" s="9">
        <v>106.93760693323082</v>
      </c>
      <c r="N12" s="9">
        <v>103.60513249750649</v>
      </c>
      <c r="O12" s="9">
        <v>102.85585128756018</v>
      </c>
      <c r="P12" s="9">
        <v>100.9377147626884</v>
      </c>
      <c r="Q12" s="9">
        <v>101.66678807088701</v>
      </c>
      <c r="R12" s="9">
        <v>101.54276347761217</v>
      </c>
      <c r="S12" s="9">
        <v>101.14320175835374</v>
      </c>
      <c r="T12" s="9">
        <v>99.135187610505099</v>
      </c>
      <c r="U12" s="9">
        <v>99.395935457504933</v>
      </c>
      <c r="V12" s="9">
        <v>101.10029668707601</v>
      </c>
      <c r="W12" s="9">
        <v>103.80380838161427</v>
      </c>
      <c r="X12" s="9">
        <v>105.00971990863621</v>
      </c>
      <c r="Y12" s="9">
        <v>110.64802781789376</v>
      </c>
      <c r="Z12" s="9">
        <v>117.07717841974419</v>
      </c>
      <c r="AA12" s="9">
        <v>119.33061615756388</v>
      </c>
      <c r="AB12" s="9">
        <v>120.8886076568831</v>
      </c>
      <c r="AC12" s="9">
        <v>124.42918922464163</v>
      </c>
      <c r="AD12" s="9">
        <v>125.14933657322096</v>
      </c>
      <c r="AE12" s="9">
        <v>125.96086739539561</v>
      </c>
      <c r="AF12" s="9">
        <v>127.94814220521675</v>
      </c>
      <c r="AG12" s="9">
        <v>128.79734412147161</v>
      </c>
      <c r="AH12" s="9">
        <v>127.82801317823835</v>
      </c>
      <c r="AI12" s="9">
        <v>123.84010983483371</v>
      </c>
      <c r="AJ12" s="9">
        <v>122.11414959329387</v>
      </c>
      <c r="AK12" s="9">
        <v>122.3152196657264</v>
      </c>
      <c r="AL12" s="9">
        <v>123.63817701950578</v>
      </c>
      <c r="AM12" s="9">
        <v>124.70713073434698</v>
      </c>
      <c r="AN12" s="9">
        <v>127.91159597721339</v>
      </c>
      <c r="AO12" s="9">
        <v>127.03435010366371</v>
      </c>
      <c r="AP12" s="9">
        <v>125.57861978981376</v>
      </c>
      <c r="AQ12" s="9">
        <v>123.89035627079213</v>
      </c>
      <c r="AR12" s="9">
        <v>121.05560778011647</v>
      </c>
      <c r="AS12" s="9">
        <v>127.46144991211989</v>
      </c>
      <c r="AT12" s="9">
        <v>130.67747663875502</v>
      </c>
      <c r="AU12" s="9">
        <v>132.0812282371954</v>
      </c>
      <c r="AV12" s="9">
        <v>128.43763212252327</v>
      </c>
      <c r="AW12" s="9">
        <v>133.7894398160748</v>
      </c>
      <c r="AX12" s="9">
        <v>134.36641439293601</v>
      </c>
      <c r="AY12" s="9">
        <v>134.5287730154453</v>
      </c>
      <c r="AZ12" s="9">
        <v>136.62526343457725</v>
      </c>
      <c r="BA12" s="9">
        <v>137.98668499295107</v>
      </c>
      <c r="BB12" s="9">
        <v>138.49107128020421</v>
      </c>
      <c r="BC12" s="9">
        <v>147.83514105168635</v>
      </c>
      <c r="BD12" s="9">
        <v>143.77265967008728</v>
      </c>
      <c r="BE12" s="9">
        <v>152.95896115261652</v>
      </c>
      <c r="BF12" s="9">
        <v>148.57456663170646</v>
      </c>
      <c r="BG12" s="9">
        <v>154.46748245585815</v>
      </c>
      <c r="BH12" s="9">
        <v>159.21111700037511</v>
      </c>
      <c r="BI12" s="9">
        <v>148.69985763952795</v>
      </c>
      <c r="BJ12" s="9">
        <v>150.99968646881749</v>
      </c>
      <c r="BK12" s="9">
        <v>145.30863613882065</v>
      </c>
      <c r="BL12" s="9">
        <v>148.40708712388161</v>
      </c>
      <c r="BM12" s="21">
        <v>143.57083138645345</v>
      </c>
      <c r="BN12" s="21">
        <v>146.28259721611795</v>
      </c>
      <c r="BO12" s="21">
        <v>145.38376131401418</v>
      </c>
      <c r="BP12" s="21">
        <v>147.14633212311008</v>
      </c>
      <c r="BQ12" s="21">
        <v>147.95944338308422</v>
      </c>
      <c r="BR12" s="21">
        <v>152.26662280846298</v>
      </c>
      <c r="BS12" s="21">
        <v>148.12158058997434</v>
      </c>
      <c r="BT12" s="21">
        <v>148.49085305822862</v>
      </c>
      <c r="BU12" s="21">
        <v>142.50032520043766</v>
      </c>
      <c r="BV12" s="21">
        <v>145.04136510656056</v>
      </c>
      <c r="BW12" s="21">
        <v>147.50804910591683</v>
      </c>
      <c r="BX12" s="21">
        <v>143.54712201483147</v>
      </c>
      <c r="BY12" s="21">
        <v>142.13130255120913</v>
      </c>
      <c r="BZ12" s="21">
        <v>133.80523515739279</v>
      </c>
      <c r="CA12" s="21">
        <v>138.547645936387</v>
      </c>
      <c r="CB12" s="21">
        <v>143.55537983998167</v>
      </c>
      <c r="CC12" s="21">
        <v>149.29580808580661</v>
      </c>
      <c r="CD12" s="21">
        <v>144.37694946789856</v>
      </c>
      <c r="CE12" s="21">
        <v>142.88355458945557</v>
      </c>
      <c r="CF12" s="197">
        <v>142.75539006912356</v>
      </c>
      <c r="CG12" s="197">
        <v>149.71191780868071</v>
      </c>
      <c r="CH12" s="197">
        <v>146.93604083248383</v>
      </c>
      <c r="CI12" s="21"/>
      <c r="CJ12" s="21"/>
      <c r="CK12" s="21"/>
      <c r="CL12" s="21"/>
      <c r="CM12" s="21"/>
      <c r="CN12" s="21"/>
    </row>
    <row r="13" spans="1:92" x14ac:dyDescent="0.2">
      <c r="A13" s="8" t="str">
        <f t="shared" si="0"/>
        <v>EFHg_QU_12</v>
      </c>
      <c r="B13" s="7" t="s">
        <v>253</v>
      </c>
      <c r="C13" s="7" t="s">
        <v>654</v>
      </c>
      <c r="D13" s="7">
        <v>12</v>
      </c>
      <c r="E13" s="7">
        <v>100</v>
      </c>
      <c r="F13" s="9">
        <v>100.68549041538748</v>
      </c>
      <c r="G13" s="9">
        <v>103.32891391943228</v>
      </c>
      <c r="H13" s="9">
        <v>104.96416205556692</v>
      </c>
      <c r="I13" s="9">
        <v>110.60517321698002</v>
      </c>
      <c r="J13" s="9">
        <v>108.98462686753012</v>
      </c>
      <c r="K13" s="9">
        <v>110.76331671564235</v>
      </c>
      <c r="L13" s="9">
        <v>110.52558212920769</v>
      </c>
      <c r="M13" s="9">
        <v>110.02402975667363</v>
      </c>
      <c r="N13" s="9">
        <v>107.38961654641224</v>
      </c>
      <c r="O13" s="9">
        <v>107.80847623346392</v>
      </c>
      <c r="P13" s="9">
        <v>106.43359477788459</v>
      </c>
      <c r="Q13" s="9">
        <v>109.29955398691401</v>
      </c>
      <c r="R13" s="9">
        <v>109.48094001020966</v>
      </c>
      <c r="S13" s="9">
        <v>108.89962351983358</v>
      </c>
      <c r="T13" s="9">
        <v>106.64794524991153</v>
      </c>
      <c r="U13" s="9">
        <v>111.04042223667952</v>
      </c>
      <c r="V13" s="9">
        <v>113.78335996145967</v>
      </c>
      <c r="W13" s="9">
        <v>116.11109730065219</v>
      </c>
      <c r="X13" s="9">
        <v>118.18426081566622</v>
      </c>
      <c r="Y13" s="9">
        <v>124.30249240751228</v>
      </c>
      <c r="Z13" s="9">
        <v>130.62434702587888</v>
      </c>
      <c r="AA13" s="9">
        <v>135.83804794276267</v>
      </c>
      <c r="AB13" s="9">
        <v>138.20953048388444</v>
      </c>
      <c r="AC13" s="9">
        <v>148.86613106691743</v>
      </c>
      <c r="AD13" s="9">
        <v>150.57249669271127</v>
      </c>
      <c r="AE13" s="9">
        <v>152.00440748130811</v>
      </c>
      <c r="AF13" s="9">
        <v>149.13350043612172</v>
      </c>
      <c r="AG13" s="9">
        <v>152.71262219539773</v>
      </c>
      <c r="AH13" s="9">
        <v>154.5229341355452</v>
      </c>
      <c r="AI13" s="9">
        <v>151.83569116003181</v>
      </c>
      <c r="AJ13" s="9">
        <v>150.19875336407281</v>
      </c>
      <c r="AK13" s="9">
        <v>152.49242544170275</v>
      </c>
      <c r="AL13" s="9">
        <v>156.83156964029374</v>
      </c>
      <c r="AM13" s="9">
        <v>158.44724766047577</v>
      </c>
      <c r="AN13" s="9">
        <v>162.13450051062907</v>
      </c>
      <c r="AO13" s="9">
        <v>159.83659054361217</v>
      </c>
      <c r="AP13" s="9">
        <v>155.02654506431125</v>
      </c>
      <c r="AQ13" s="9">
        <v>155.24170973517391</v>
      </c>
      <c r="AR13" s="9">
        <v>155.03983819777213</v>
      </c>
      <c r="AS13" s="9">
        <v>169.62362703967196</v>
      </c>
      <c r="AT13" s="9">
        <v>170.87436899797669</v>
      </c>
      <c r="AU13" s="9">
        <v>178.76843113054321</v>
      </c>
      <c r="AV13" s="9">
        <v>169.08138919585923</v>
      </c>
      <c r="AW13" s="9">
        <v>175.563278765202</v>
      </c>
      <c r="AX13" s="9">
        <v>171.60321563551679</v>
      </c>
      <c r="AY13" s="9">
        <v>173.60080501116946</v>
      </c>
      <c r="AZ13" s="9">
        <v>182.28712261945651</v>
      </c>
      <c r="BA13" s="9">
        <v>179.76985457153145</v>
      </c>
      <c r="BB13" s="9">
        <v>186.93143130332425</v>
      </c>
      <c r="BC13" s="9">
        <v>194.24250350776063</v>
      </c>
      <c r="BD13" s="9">
        <v>191.75833487724671</v>
      </c>
      <c r="BE13" s="9">
        <v>187.51432035579109</v>
      </c>
      <c r="BF13" s="9">
        <v>178.62878971219484</v>
      </c>
      <c r="BG13" s="9">
        <v>187.56257717602756</v>
      </c>
      <c r="BH13" s="9">
        <v>196.74737490813575</v>
      </c>
      <c r="BI13" s="9">
        <v>196.01117779234053</v>
      </c>
      <c r="BJ13" s="9">
        <v>198.52144160185341</v>
      </c>
      <c r="BK13" s="9">
        <v>189.08713229350766</v>
      </c>
      <c r="BL13" s="9">
        <v>204.49050435621098</v>
      </c>
      <c r="BM13" s="21">
        <v>205.87934642856928</v>
      </c>
      <c r="BN13" s="21">
        <v>210.96464615083329</v>
      </c>
      <c r="BO13" s="21">
        <v>212.05199159785732</v>
      </c>
      <c r="BP13" s="21">
        <v>207.00117287683989</v>
      </c>
      <c r="BQ13" s="21">
        <v>196.5878199847601</v>
      </c>
      <c r="BR13" s="21">
        <v>199.25346604524117</v>
      </c>
      <c r="BS13" s="21">
        <v>186.66595113396568</v>
      </c>
      <c r="BT13" s="21">
        <v>187.99006462110469</v>
      </c>
      <c r="BU13" s="21">
        <v>180.46385192295526</v>
      </c>
      <c r="BV13" s="21">
        <v>185.75080192022403</v>
      </c>
      <c r="BW13" s="21">
        <v>189.65583577939103</v>
      </c>
      <c r="BX13" s="21">
        <v>187.08867994758828</v>
      </c>
      <c r="BY13" s="21">
        <v>189.68884471384243</v>
      </c>
      <c r="BZ13" s="21">
        <v>174.69531569502465</v>
      </c>
      <c r="CA13" s="21">
        <v>184.4488202897368</v>
      </c>
      <c r="CB13" s="21">
        <v>194.21683005573732</v>
      </c>
      <c r="CC13" s="21">
        <v>194.37808418937115</v>
      </c>
      <c r="CD13" s="21">
        <v>201.08772626668835</v>
      </c>
      <c r="CE13" s="21">
        <v>209.18088435327306</v>
      </c>
      <c r="CF13" s="197">
        <v>220.56989081920219</v>
      </c>
      <c r="CG13" s="197">
        <v>212.1847965252953</v>
      </c>
      <c r="CH13" s="197">
        <v>211.58868687591621</v>
      </c>
      <c r="CI13" s="21"/>
      <c r="CJ13" s="21"/>
      <c r="CK13" s="21"/>
      <c r="CL13" s="21"/>
      <c r="CM13" s="21"/>
      <c r="CN13" s="21"/>
    </row>
    <row r="14" spans="1:92" x14ac:dyDescent="0.2">
      <c r="A14" s="8" t="str">
        <f t="shared" si="0"/>
        <v>EFHg_QU_13</v>
      </c>
      <c r="B14" s="7" t="s">
        <v>253</v>
      </c>
      <c r="C14" s="7" t="s">
        <v>654</v>
      </c>
      <c r="D14" s="7">
        <v>13</v>
      </c>
      <c r="E14" s="7">
        <v>100</v>
      </c>
      <c r="F14" s="9">
        <v>100.97104419361358</v>
      </c>
      <c r="G14" s="9">
        <v>104.18191889240731</v>
      </c>
      <c r="H14" s="9">
        <v>105.22014037058713</v>
      </c>
      <c r="I14" s="9">
        <v>108.15928993478671</v>
      </c>
      <c r="J14" s="9">
        <v>108.0730446661815</v>
      </c>
      <c r="K14" s="9">
        <v>110.51602395250571</v>
      </c>
      <c r="L14" s="9">
        <v>110.59068723283048</v>
      </c>
      <c r="M14" s="9">
        <v>107.28375553190135</v>
      </c>
      <c r="N14" s="9">
        <v>104.1507363495418</v>
      </c>
      <c r="O14" s="9">
        <v>104.00245380121842</v>
      </c>
      <c r="P14" s="9">
        <v>101.93659059943943</v>
      </c>
      <c r="Q14" s="9">
        <v>101.71755433476494</v>
      </c>
      <c r="R14" s="9">
        <v>103.72505521900995</v>
      </c>
      <c r="S14" s="9">
        <v>103.97000296894095</v>
      </c>
      <c r="T14" s="9">
        <v>102.01180083773298</v>
      </c>
      <c r="U14" s="9">
        <v>105.14917255237609</v>
      </c>
      <c r="V14" s="9">
        <v>103.85934319699628</v>
      </c>
      <c r="W14" s="9">
        <v>106.96712364990573</v>
      </c>
      <c r="X14" s="9">
        <v>108.06859746336457</v>
      </c>
      <c r="Y14" s="9">
        <v>112.82218645426549</v>
      </c>
      <c r="Z14" s="9">
        <v>118.01890401220952</v>
      </c>
      <c r="AA14" s="9">
        <v>125.33812062965701</v>
      </c>
      <c r="AB14" s="9">
        <v>127.20007610924004</v>
      </c>
      <c r="AC14" s="9">
        <v>131.24729914447357</v>
      </c>
      <c r="AD14" s="9">
        <v>128.67399378786214</v>
      </c>
      <c r="AE14" s="9">
        <v>131.08253760589758</v>
      </c>
      <c r="AF14" s="9">
        <v>133.43042259210262</v>
      </c>
      <c r="AG14" s="9">
        <v>139.41217530833649</v>
      </c>
      <c r="AH14" s="9">
        <v>140.28590010790111</v>
      </c>
      <c r="AI14" s="9">
        <v>135.01834554030495</v>
      </c>
      <c r="AJ14" s="9">
        <v>135.52554636449196</v>
      </c>
      <c r="AK14" s="9">
        <v>138.08651726281005</v>
      </c>
      <c r="AL14" s="9">
        <v>134.82697361294899</v>
      </c>
      <c r="AM14" s="9">
        <v>136.62059491708919</v>
      </c>
      <c r="AN14" s="9">
        <v>136.5909994871472</v>
      </c>
      <c r="AO14" s="9">
        <v>133.78805640068794</v>
      </c>
      <c r="AP14" s="9">
        <v>135.75168793330758</v>
      </c>
      <c r="AQ14" s="9">
        <v>131.66752187590347</v>
      </c>
      <c r="AR14" s="9">
        <v>131.73163291929114</v>
      </c>
      <c r="AS14" s="9">
        <v>136.92608604571581</v>
      </c>
      <c r="AT14" s="9">
        <v>142.97361222530677</v>
      </c>
      <c r="AU14" s="9">
        <v>142.05387172054418</v>
      </c>
      <c r="AV14" s="9">
        <v>137.38072659944629</v>
      </c>
      <c r="AW14" s="9">
        <v>145.53407927913503</v>
      </c>
      <c r="AX14" s="9">
        <v>144.38617054580342</v>
      </c>
      <c r="AY14" s="9">
        <v>146.8574170634883</v>
      </c>
      <c r="AZ14" s="9">
        <v>145.34903251000478</v>
      </c>
      <c r="BA14" s="9">
        <v>146.86275204359146</v>
      </c>
      <c r="BB14" s="9">
        <v>152.82522870205847</v>
      </c>
      <c r="BC14" s="9">
        <v>159.98784828047641</v>
      </c>
      <c r="BD14" s="9">
        <v>155.35466361309068</v>
      </c>
      <c r="BE14" s="9">
        <v>159.93977637476746</v>
      </c>
      <c r="BF14" s="9">
        <v>154.08566659817865</v>
      </c>
      <c r="BG14" s="9">
        <v>164.49340952040737</v>
      </c>
      <c r="BH14" s="9">
        <v>161.98624044124284</v>
      </c>
      <c r="BI14" s="9">
        <v>157.86932609910352</v>
      </c>
      <c r="BJ14" s="9">
        <v>158.1458347496077</v>
      </c>
      <c r="BK14" s="9">
        <v>154.81850989023428</v>
      </c>
      <c r="BL14" s="9">
        <v>161.5854764366178</v>
      </c>
      <c r="BM14" s="21">
        <v>158.33811396927095</v>
      </c>
      <c r="BN14" s="21">
        <v>159.93065045324013</v>
      </c>
      <c r="BO14" s="21">
        <v>157.59543445386041</v>
      </c>
      <c r="BP14" s="21">
        <v>156.21612981725534</v>
      </c>
      <c r="BQ14" s="21">
        <v>158.24972625675505</v>
      </c>
      <c r="BR14" s="21">
        <v>162.30083180622631</v>
      </c>
      <c r="BS14" s="21">
        <v>155.92029226850613</v>
      </c>
      <c r="BT14" s="21">
        <v>160.31740522999021</v>
      </c>
      <c r="BU14" s="21">
        <v>153.97069424387436</v>
      </c>
      <c r="BV14" s="21">
        <v>155.65763935771869</v>
      </c>
      <c r="BW14" s="21">
        <v>159.54659426860377</v>
      </c>
      <c r="BX14" s="21">
        <v>154.86221320730544</v>
      </c>
      <c r="BY14" s="21">
        <v>156.44262450590122</v>
      </c>
      <c r="BZ14" s="21">
        <v>150.17709709482088</v>
      </c>
      <c r="CA14" s="21">
        <v>153.75895309052834</v>
      </c>
      <c r="CB14" s="21">
        <v>157.05917255759863</v>
      </c>
      <c r="CC14" s="21">
        <v>161.63248997493719</v>
      </c>
      <c r="CD14" s="21">
        <v>161.57398819419436</v>
      </c>
      <c r="CE14" s="21">
        <v>157.88275381734377</v>
      </c>
      <c r="CF14" s="197">
        <v>159.33495076106789</v>
      </c>
      <c r="CG14" s="197">
        <v>162.75569494085036</v>
      </c>
      <c r="CH14" s="197">
        <v>159.93529289594102</v>
      </c>
      <c r="CI14" s="21"/>
      <c r="CJ14" s="21"/>
      <c r="CK14" s="21"/>
      <c r="CL14" s="21"/>
      <c r="CM14" s="21"/>
      <c r="CN14" s="21"/>
    </row>
    <row r="15" spans="1:92" x14ac:dyDescent="0.2">
      <c r="A15" s="8" t="str">
        <f t="shared" si="0"/>
        <v>EFHg_QU_14</v>
      </c>
      <c r="B15" s="7" t="s">
        <v>253</v>
      </c>
      <c r="C15" s="7" t="s">
        <v>654</v>
      </c>
      <c r="D15" s="7">
        <v>14</v>
      </c>
      <c r="E15" s="7">
        <v>100</v>
      </c>
      <c r="F15" s="9">
        <v>101.99609779448396</v>
      </c>
      <c r="G15" s="9">
        <v>105.38359518824896</v>
      </c>
      <c r="H15" s="9">
        <v>106.90028175167177</v>
      </c>
      <c r="I15" s="9">
        <v>109.06317982639781</v>
      </c>
      <c r="J15" s="9">
        <v>107.44457197429018</v>
      </c>
      <c r="K15" s="9">
        <v>107.34320608690113</v>
      </c>
      <c r="L15" s="9">
        <v>108.32609434618156</v>
      </c>
      <c r="M15" s="9">
        <v>105.24298732278734</v>
      </c>
      <c r="N15" s="9">
        <v>101.96500397454757</v>
      </c>
      <c r="O15" s="9">
        <v>101.44862649756901</v>
      </c>
      <c r="P15" s="9">
        <v>99.853246539221672</v>
      </c>
      <c r="Q15" s="9">
        <v>100.44827359846423</v>
      </c>
      <c r="R15" s="9">
        <v>100.9565510466503</v>
      </c>
      <c r="S15" s="9">
        <v>100.31310020739748</v>
      </c>
      <c r="T15" s="9">
        <v>99.017302900100304</v>
      </c>
      <c r="U15" s="9">
        <v>100.77023243125218</v>
      </c>
      <c r="V15" s="9">
        <v>102.3467780932537</v>
      </c>
      <c r="W15" s="9">
        <v>107.07072196551597</v>
      </c>
      <c r="X15" s="9">
        <v>106.43277742822752</v>
      </c>
      <c r="Y15" s="9">
        <v>112.03286809067454</v>
      </c>
      <c r="Z15" s="9">
        <v>114.64253426717055</v>
      </c>
      <c r="AA15" s="9">
        <v>119.19020692595143</v>
      </c>
      <c r="AB15" s="9">
        <v>120.29020437194546</v>
      </c>
      <c r="AC15" s="9">
        <v>124.45136056315343</v>
      </c>
      <c r="AD15" s="9">
        <v>125.84612958264312</v>
      </c>
      <c r="AE15" s="9">
        <v>127.41886686672841</v>
      </c>
      <c r="AF15" s="9">
        <v>127.98306405962163</v>
      </c>
      <c r="AG15" s="9">
        <v>131.31004150590837</v>
      </c>
      <c r="AH15" s="9">
        <v>133.68931815062845</v>
      </c>
      <c r="AI15" s="9">
        <v>128.78291085915572</v>
      </c>
      <c r="AJ15" s="9">
        <v>127.31216165491821</v>
      </c>
      <c r="AK15" s="9">
        <v>125.81713145966256</v>
      </c>
      <c r="AL15" s="9">
        <v>127.5809081064784</v>
      </c>
      <c r="AM15" s="9">
        <v>126.46221231606418</v>
      </c>
      <c r="AN15" s="9">
        <v>130.40847910625018</v>
      </c>
      <c r="AO15" s="9">
        <v>130.15516604182483</v>
      </c>
      <c r="AP15" s="9">
        <v>127.88370944746849</v>
      </c>
      <c r="AQ15" s="9">
        <v>130.28782828130997</v>
      </c>
      <c r="AR15" s="9">
        <v>125.05808962823519</v>
      </c>
      <c r="AS15" s="9">
        <v>131.29605423355372</v>
      </c>
      <c r="AT15" s="9">
        <v>142.96937709773511</v>
      </c>
      <c r="AU15" s="9">
        <v>137.57353564427436</v>
      </c>
      <c r="AV15" s="9">
        <v>133.20131555470576</v>
      </c>
      <c r="AW15" s="9">
        <v>134.1594920891477</v>
      </c>
      <c r="AX15" s="9">
        <v>134.51902284301346</v>
      </c>
      <c r="AY15" s="9">
        <v>135.6870254188932</v>
      </c>
      <c r="AZ15" s="9">
        <v>137.71429673178903</v>
      </c>
      <c r="BA15" s="9">
        <v>138.94486800482056</v>
      </c>
      <c r="BB15" s="9">
        <v>147.76426719621318</v>
      </c>
      <c r="BC15" s="9">
        <v>153.91473595054282</v>
      </c>
      <c r="BD15" s="9">
        <v>150.32813774460254</v>
      </c>
      <c r="BE15" s="9">
        <v>160.43937926487595</v>
      </c>
      <c r="BF15" s="9">
        <v>153.95296934938315</v>
      </c>
      <c r="BG15" s="9">
        <v>161.19574906526049</v>
      </c>
      <c r="BH15" s="9">
        <v>158.38912103292529</v>
      </c>
      <c r="BI15" s="9">
        <v>157.71974551557341</v>
      </c>
      <c r="BJ15" s="9">
        <v>166.24416802586782</v>
      </c>
      <c r="BK15" s="9">
        <v>148.6688597951034</v>
      </c>
      <c r="BL15" s="9">
        <v>155.27567486664563</v>
      </c>
      <c r="BM15" s="21">
        <v>158.44550241243419</v>
      </c>
      <c r="BN15" s="21">
        <v>156.95785450797464</v>
      </c>
      <c r="BO15" s="21">
        <v>154.92442033480239</v>
      </c>
      <c r="BP15" s="21">
        <v>159.01826807066931</v>
      </c>
      <c r="BQ15" s="21">
        <v>164.282857473289</v>
      </c>
      <c r="BR15" s="21">
        <v>169.03209144264787</v>
      </c>
      <c r="BS15" s="21">
        <v>158.81684692351081</v>
      </c>
      <c r="BT15" s="21">
        <v>161.06366620450311</v>
      </c>
      <c r="BU15" s="21">
        <v>154.57279351214487</v>
      </c>
      <c r="BV15" s="21">
        <v>158.69554015055871</v>
      </c>
      <c r="BW15" s="21">
        <v>164.49011113855317</v>
      </c>
      <c r="BX15" s="21">
        <v>159.57364059816337</v>
      </c>
      <c r="BY15" s="21">
        <v>160.87715377245254</v>
      </c>
      <c r="BZ15" s="21">
        <v>147.21184116971639</v>
      </c>
      <c r="CA15" s="21">
        <v>147.74173831598594</v>
      </c>
      <c r="CB15" s="21">
        <v>152.8384662318048</v>
      </c>
      <c r="CC15" s="21">
        <v>158.55983047266108</v>
      </c>
      <c r="CD15" s="21">
        <v>161.75886671640851</v>
      </c>
      <c r="CE15" s="21">
        <v>161.19374736803499</v>
      </c>
      <c r="CF15" s="197">
        <v>161.13596688992203</v>
      </c>
      <c r="CG15" s="197">
        <v>162.08572087332925</v>
      </c>
      <c r="CH15" s="197">
        <v>159.46725979007786</v>
      </c>
      <c r="CI15" s="21"/>
      <c r="CJ15" s="21"/>
      <c r="CK15" s="21"/>
      <c r="CL15" s="21"/>
      <c r="CM15" s="21"/>
      <c r="CN15" s="21"/>
    </row>
    <row r="16" spans="1:92" x14ac:dyDescent="0.2">
      <c r="A16" s="8" t="str">
        <f t="shared" si="0"/>
        <v>EFHg_QU_15</v>
      </c>
      <c r="B16" s="7" t="s">
        <v>253</v>
      </c>
      <c r="C16" s="7" t="s">
        <v>654</v>
      </c>
      <c r="D16" s="7">
        <v>15</v>
      </c>
      <c r="E16" s="7">
        <v>100</v>
      </c>
      <c r="F16" s="9">
        <v>102.02857049143866</v>
      </c>
      <c r="G16" s="9">
        <v>105.43884011040477</v>
      </c>
      <c r="H16" s="9">
        <v>106.8544619821985</v>
      </c>
      <c r="I16" s="9">
        <v>109.05072792987171</v>
      </c>
      <c r="J16" s="9">
        <v>107.37709955837092</v>
      </c>
      <c r="K16" s="9">
        <v>108.41458454896491</v>
      </c>
      <c r="L16" s="9">
        <v>107.9810565742001</v>
      </c>
      <c r="M16" s="9">
        <v>102.79416587388603</v>
      </c>
      <c r="N16" s="9">
        <v>99.364410681053883</v>
      </c>
      <c r="O16" s="9">
        <v>98.914507517421498</v>
      </c>
      <c r="P16" s="9">
        <v>97.317444536928249</v>
      </c>
      <c r="Q16" s="9">
        <v>97.444708288358783</v>
      </c>
      <c r="R16" s="9">
        <v>97.618209910549311</v>
      </c>
      <c r="S16" s="9">
        <v>96.517299478251118</v>
      </c>
      <c r="T16" s="9">
        <v>95.088789746974641</v>
      </c>
      <c r="U16" s="9">
        <v>95.605289989987568</v>
      </c>
      <c r="V16" s="9">
        <v>97.037895234890954</v>
      </c>
      <c r="W16" s="9">
        <v>98.626278450216873</v>
      </c>
      <c r="X16" s="9">
        <v>100.17772264501194</v>
      </c>
      <c r="Y16" s="9">
        <v>104.23330188132607</v>
      </c>
      <c r="Z16" s="9">
        <v>108.79853953024656</v>
      </c>
      <c r="AA16" s="9">
        <v>113.95791064201417</v>
      </c>
      <c r="AB16" s="9">
        <v>119.51933608145238</v>
      </c>
      <c r="AC16" s="9">
        <v>116.92392083100289</v>
      </c>
      <c r="AD16" s="9">
        <v>116.75231119157617</v>
      </c>
      <c r="AE16" s="9">
        <v>123.52889938369907</v>
      </c>
      <c r="AF16" s="9">
        <v>123.23879116292036</v>
      </c>
      <c r="AG16" s="9">
        <v>129.41070598481085</v>
      </c>
      <c r="AH16" s="9">
        <v>124.66284978088962</v>
      </c>
      <c r="AI16" s="9">
        <v>124.80465277000935</v>
      </c>
      <c r="AJ16" s="9">
        <v>119.00832649748997</v>
      </c>
      <c r="AK16" s="9">
        <v>119.30192192476478</v>
      </c>
      <c r="AL16" s="9">
        <v>120.4574448811893</v>
      </c>
      <c r="AM16" s="9">
        <v>122.42542035436254</v>
      </c>
      <c r="AN16" s="9">
        <v>122.30997039857159</v>
      </c>
      <c r="AO16" s="9">
        <v>123.4094637579601</v>
      </c>
      <c r="AP16" s="9">
        <v>123.40009169563334</v>
      </c>
      <c r="AQ16" s="9">
        <v>122.74690895776837</v>
      </c>
      <c r="AR16" s="9">
        <v>123.77392498867428</v>
      </c>
      <c r="AS16" s="9">
        <v>131.77970252980862</v>
      </c>
      <c r="AT16" s="9">
        <v>135.59949083288348</v>
      </c>
      <c r="AU16" s="9">
        <v>132.20187332454697</v>
      </c>
      <c r="AV16" s="9">
        <v>130.17251550682195</v>
      </c>
      <c r="AW16" s="9">
        <v>138.4034459464736</v>
      </c>
      <c r="AX16" s="9">
        <v>145.55596917489063</v>
      </c>
      <c r="AY16" s="9">
        <v>138.02398319463447</v>
      </c>
      <c r="AZ16" s="9">
        <v>138.90085674300533</v>
      </c>
      <c r="BA16" s="9">
        <v>147.77136820682711</v>
      </c>
      <c r="BB16" s="9">
        <v>144.15469143101453</v>
      </c>
      <c r="BC16" s="9">
        <v>151.40765176973233</v>
      </c>
      <c r="BD16" s="9">
        <v>152.19747754190237</v>
      </c>
      <c r="BE16" s="9">
        <v>150.57272852292115</v>
      </c>
      <c r="BF16" s="9">
        <v>152.41590891833803</v>
      </c>
      <c r="BG16" s="9">
        <v>152.89063812720383</v>
      </c>
      <c r="BH16" s="9">
        <v>161.38659880482925</v>
      </c>
      <c r="BI16" s="9">
        <v>161.26418263316165</v>
      </c>
      <c r="BJ16" s="9">
        <v>159.07633926160111</v>
      </c>
      <c r="BK16" s="9">
        <v>151.96115306250303</v>
      </c>
      <c r="BL16" s="9">
        <v>162.69800540540788</v>
      </c>
      <c r="BM16" s="21">
        <v>164.98837462634671</v>
      </c>
      <c r="BN16" s="21">
        <v>164.28205514682668</v>
      </c>
      <c r="BO16" s="21">
        <v>160.31159642706561</v>
      </c>
      <c r="BP16" s="21">
        <v>162.23967864606036</v>
      </c>
      <c r="BQ16" s="21">
        <v>165.54009357403208</v>
      </c>
      <c r="BR16" s="21">
        <v>168.1943120049209</v>
      </c>
      <c r="BS16" s="21">
        <v>161.00539422683465</v>
      </c>
      <c r="BT16" s="21">
        <v>163.42659834860265</v>
      </c>
      <c r="BU16" s="21">
        <v>156.4601513540278</v>
      </c>
      <c r="BV16" s="21">
        <v>161.43929785215187</v>
      </c>
      <c r="BW16" s="21">
        <v>164.69955671872503</v>
      </c>
      <c r="BX16" s="21">
        <v>162.42015043314916</v>
      </c>
      <c r="BY16" s="21">
        <v>159.49101611481569</v>
      </c>
      <c r="BZ16" s="21">
        <v>148.1903716356538</v>
      </c>
      <c r="CA16" s="21">
        <v>148.84610057038867</v>
      </c>
      <c r="CB16" s="21">
        <v>153.98496061666407</v>
      </c>
      <c r="CC16" s="21">
        <v>162.01535630250891</v>
      </c>
      <c r="CD16" s="21">
        <v>162.96735817552181</v>
      </c>
      <c r="CE16" s="21">
        <v>158.50655790400353</v>
      </c>
      <c r="CF16" s="197">
        <v>162.23267105181205</v>
      </c>
      <c r="CG16" s="197">
        <v>164.92874443448679</v>
      </c>
      <c r="CH16" s="197">
        <v>163.37163774857822</v>
      </c>
      <c r="CI16" s="21"/>
      <c r="CJ16" s="21"/>
      <c r="CK16" s="21"/>
      <c r="CL16" s="21"/>
      <c r="CM16" s="21"/>
      <c r="CN16" s="21"/>
    </row>
    <row r="17" spans="1:92" x14ac:dyDescent="0.2">
      <c r="A17" s="8" t="str">
        <f t="shared" si="0"/>
        <v>EFHg_QU_16</v>
      </c>
      <c r="B17" s="7" t="s">
        <v>253</v>
      </c>
      <c r="C17" s="7" t="s">
        <v>654</v>
      </c>
      <c r="D17" s="7">
        <v>16</v>
      </c>
      <c r="E17" s="7">
        <v>100</v>
      </c>
      <c r="F17" s="9">
        <v>102.13524987823197</v>
      </c>
      <c r="G17" s="9">
        <v>105.57887707470321</v>
      </c>
      <c r="H17" s="9">
        <v>106.90654905234911</v>
      </c>
      <c r="I17" s="9">
        <v>109.42650644415653</v>
      </c>
      <c r="J17" s="9">
        <v>107.46153337044029</v>
      </c>
      <c r="K17" s="9">
        <v>108.28841344692141</v>
      </c>
      <c r="L17" s="9">
        <v>107.91230324828886</v>
      </c>
      <c r="M17" s="9">
        <v>104.91272117559069</v>
      </c>
      <c r="N17" s="9">
        <v>101.57232025114193</v>
      </c>
      <c r="O17" s="9">
        <v>101.29447822635336</v>
      </c>
      <c r="P17" s="9">
        <v>99.852430371880104</v>
      </c>
      <c r="Q17" s="9">
        <v>104.67210199298245</v>
      </c>
      <c r="R17" s="9">
        <v>104.92184945059067</v>
      </c>
      <c r="S17" s="9">
        <v>103.48134257078108</v>
      </c>
      <c r="T17" s="9">
        <v>101.82609256716341</v>
      </c>
      <c r="U17" s="9">
        <v>104.35773743694409</v>
      </c>
      <c r="V17" s="9">
        <v>105.76297353329953</v>
      </c>
      <c r="W17" s="9">
        <v>107.28748678849649</v>
      </c>
      <c r="X17" s="9">
        <v>109.34231262679887</v>
      </c>
      <c r="Y17" s="9">
        <v>113.71066436979919</v>
      </c>
      <c r="Z17" s="9">
        <v>119.04492797776621</v>
      </c>
      <c r="AA17" s="9">
        <v>124.40790200127934</v>
      </c>
      <c r="AB17" s="9">
        <v>127.50903293756753</v>
      </c>
      <c r="AC17" s="9">
        <v>127.97751624636329</v>
      </c>
      <c r="AD17" s="9">
        <v>128.67812609604525</v>
      </c>
      <c r="AE17" s="9">
        <v>131.92833255153261</v>
      </c>
      <c r="AF17" s="9">
        <v>134.18425578580431</v>
      </c>
      <c r="AG17" s="9">
        <v>135.6856365330016</v>
      </c>
      <c r="AH17" s="9">
        <v>134.83205371726405</v>
      </c>
      <c r="AI17" s="9">
        <v>133.43391730441064</v>
      </c>
      <c r="AJ17" s="9">
        <v>132.40519353826079</v>
      </c>
      <c r="AK17" s="9">
        <v>132.56829049176406</v>
      </c>
      <c r="AL17" s="9">
        <v>130.68455457652129</v>
      </c>
      <c r="AM17" s="9">
        <v>132.24727208242683</v>
      </c>
      <c r="AN17" s="9">
        <v>130.29772862001408</v>
      </c>
      <c r="AO17" s="9">
        <v>129.83863382606009</v>
      </c>
      <c r="AP17" s="9">
        <v>127.53973044027187</v>
      </c>
      <c r="AQ17" s="9">
        <v>124.15301390758353</v>
      </c>
      <c r="AR17" s="9">
        <v>125.54951103016757</v>
      </c>
      <c r="AS17" s="9">
        <v>133.50115406440705</v>
      </c>
      <c r="AT17" s="9">
        <v>137.55307935779325</v>
      </c>
      <c r="AU17" s="9">
        <v>141.08332491075291</v>
      </c>
      <c r="AV17" s="9">
        <v>136.34509112287671</v>
      </c>
      <c r="AW17" s="9">
        <v>142.69309856373386</v>
      </c>
      <c r="AX17" s="9">
        <v>145.00263561475083</v>
      </c>
      <c r="AY17" s="9">
        <v>142.70220151504546</v>
      </c>
      <c r="AZ17" s="9">
        <v>144.36575987989426</v>
      </c>
      <c r="BA17" s="9">
        <v>147.42645638800255</v>
      </c>
      <c r="BB17" s="9">
        <v>148.85500215731597</v>
      </c>
      <c r="BC17" s="9">
        <v>158.08727924700452</v>
      </c>
      <c r="BD17" s="9">
        <v>159.56262712638045</v>
      </c>
      <c r="BE17" s="9">
        <v>163.09469024780884</v>
      </c>
      <c r="BF17" s="9">
        <v>158.75929656213867</v>
      </c>
      <c r="BG17" s="9">
        <v>162.01241772105232</v>
      </c>
      <c r="BH17" s="9">
        <v>172.82142215132993</v>
      </c>
      <c r="BI17" s="9">
        <v>172.56025759200372</v>
      </c>
      <c r="BJ17" s="9">
        <v>174.73190695486588</v>
      </c>
      <c r="BK17" s="9">
        <v>165.37759545129029</v>
      </c>
      <c r="BL17" s="9">
        <v>174.98981407465058</v>
      </c>
      <c r="BM17" s="21">
        <v>179.22357476805516</v>
      </c>
      <c r="BN17" s="21">
        <v>182.5789053813896</v>
      </c>
      <c r="BO17" s="21">
        <v>179.6938895494543</v>
      </c>
      <c r="BP17" s="21">
        <v>181.64590110585726</v>
      </c>
      <c r="BQ17" s="21">
        <v>185.06527080350023</v>
      </c>
      <c r="BR17" s="21">
        <v>186.35291067250057</v>
      </c>
      <c r="BS17" s="21">
        <v>179.53479008331084</v>
      </c>
      <c r="BT17" s="21">
        <v>182.49925238214198</v>
      </c>
      <c r="BU17" s="21">
        <v>177.16384609523556</v>
      </c>
      <c r="BV17" s="21">
        <v>182.40436535791699</v>
      </c>
      <c r="BW17" s="21">
        <v>186.5741257165005</v>
      </c>
      <c r="BX17" s="21">
        <v>174.57128474118517</v>
      </c>
      <c r="BY17" s="21">
        <v>170.42870472454109</v>
      </c>
      <c r="BZ17" s="21">
        <v>156.40155129993684</v>
      </c>
      <c r="CA17" s="21">
        <v>159.53207014660344</v>
      </c>
      <c r="CB17" s="21">
        <v>164.62200200230686</v>
      </c>
      <c r="CC17" s="21">
        <v>167.44875874705843</v>
      </c>
      <c r="CD17" s="21">
        <v>170.70350038650616</v>
      </c>
      <c r="CE17" s="21">
        <v>169.8812898391777</v>
      </c>
      <c r="CF17" s="197">
        <v>173.96663126784688</v>
      </c>
      <c r="CG17" s="197">
        <v>181.02535546896709</v>
      </c>
      <c r="CH17" s="197">
        <v>179.20797801184938</v>
      </c>
      <c r="CI17" s="21"/>
      <c r="CJ17" s="21"/>
      <c r="CK17" s="21"/>
      <c r="CL17" s="21"/>
      <c r="CM17" s="21"/>
      <c r="CN17" s="21"/>
    </row>
    <row r="18" spans="1:92" x14ac:dyDescent="0.2">
      <c r="A18" s="8" t="str">
        <f t="shared" si="0"/>
        <v>EFHg_QU_17</v>
      </c>
      <c r="B18" s="7" t="s">
        <v>253</v>
      </c>
      <c r="C18" s="7" t="s">
        <v>654</v>
      </c>
      <c r="D18" s="7">
        <v>17</v>
      </c>
      <c r="E18" s="7">
        <v>100</v>
      </c>
      <c r="F18" s="9">
        <v>101.75323779358953</v>
      </c>
      <c r="G18" s="9">
        <v>104.95912520409343</v>
      </c>
      <c r="H18" s="9">
        <v>106.45028722625483</v>
      </c>
      <c r="I18" s="9">
        <v>110.41004435885236</v>
      </c>
      <c r="J18" s="9">
        <v>108.98462632421662</v>
      </c>
      <c r="K18" s="9">
        <v>110.26127113594275</v>
      </c>
      <c r="L18" s="9">
        <v>110.01830645622077</v>
      </c>
      <c r="M18" s="9">
        <v>107.88160610042388</v>
      </c>
      <c r="N18" s="9">
        <v>104.43184949001152</v>
      </c>
      <c r="O18" s="9">
        <v>103.8476355329135</v>
      </c>
      <c r="P18" s="9">
        <v>101.95524394929521</v>
      </c>
      <c r="Q18" s="9">
        <v>102.2828107564868</v>
      </c>
      <c r="R18" s="9">
        <v>102.56430613770809</v>
      </c>
      <c r="S18" s="9">
        <v>101.51820264347029</v>
      </c>
      <c r="T18" s="9">
        <v>99.908936328261149</v>
      </c>
      <c r="U18" s="9">
        <v>101.06662026040158</v>
      </c>
      <c r="V18" s="9">
        <v>102.63045839391478</v>
      </c>
      <c r="W18" s="9">
        <v>104.34866247872235</v>
      </c>
      <c r="X18" s="9">
        <v>106.94941637071133</v>
      </c>
      <c r="Y18" s="9">
        <v>109.79005702604564</v>
      </c>
      <c r="Z18" s="9">
        <v>115.8373264955415</v>
      </c>
      <c r="AA18" s="9">
        <v>119.68790027362191</v>
      </c>
      <c r="AB18" s="9">
        <v>122.86711671222361</v>
      </c>
      <c r="AC18" s="9">
        <v>123.75151449768489</v>
      </c>
      <c r="AD18" s="9">
        <v>125.01475104166656</v>
      </c>
      <c r="AE18" s="9">
        <v>128.55739764571726</v>
      </c>
      <c r="AF18" s="9">
        <v>130.5765547179553</v>
      </c>
      <c r="AG18" s="9">
        <v>133.72856788819774</v>
      </c>
      <c r="AH18" s="9">
        <v>131.87876009282192</v>
      </c>
      <c r="AI18" s="9">
        <v>130.4273646490532</v>
      </c>
      <c r="AJ18" s="9">
        <v>129.39856431719596</v>
      </c>
      <c r="AK18" s="9">
        <v>128.33992893093497</v>
      </c>
      <c r="AL18" s="9">
        <v>130.01472350312244</v>
      </c>
      <c r="AM18" s="9">
        <v>129.43090545654695</v>
      </c>
      <c r="AN18" s="9">
        <v>130.029692566774</v>
      </c>
      <c r="AO18" s="9">
        <v>127.98151794592228</v>
      </c>
      <c r="AP18" s="9">
        <v>128.80191003112995</v>
      </c>
      <c r="AQ18" s="9">
        <v>129.90223395998837</v>
      </c>
      <c r="AR18" s="9">
        <v>126.4169671719952</v>
      </c>
      <c r="AS18" s="9">
        <v>130.43109439914639</v>
      </c>
      <c r="AT18" s="9">
        <v>135.41391270417887</v>
      </c>
      <c r="AU18" s="9">
        <v>138.89837896429486</v>
      </c>
      <c r="AV18" s="9">
        <v>136.25485794577534</v>
      </c>
      <c r="AW18" s="9">
        <v>140.24762037518499</v>
      </c>
      <c r="AX18" s="9">
        <v>141.94585689057271</v>
      </c>
      <c r="AY18" s="9">
        <v>142.13910394384476</v>
      </c>
      <c r="AZ18" s="9">
        <v>144.16005480322463</v>
      </c>
      <c r="BA18" s="9">
        <v>148.41565033641695</v>
      </c>
      <c r="BB18" s="9">
        <v>150.62954340328335</v>
      </c>
      <c r="BC18" s="9">
        <v>159.08802504450489</v>
      </c>
      <c r="BD18" s="9">
        <v>155.20367447156417</v>
      </c>
      <c r="BE18" s="9">
        <v>160.99785355074081</v>
      </c>
      <c r="BF18" s="9">
        <v>158.70573524972232</v>
      </c>
      <c r="BG18" s="9">
        <v>165.35671579243956</v>
      </c>
      <c r="BH18" s="9">
        <v>168.46428737822984</v>
      </c>
      <c r="BI18" s="9">
        <v>162.66851779198601</v>
      </c>
      <c r="BJ18" s="9">
        <v>166.7779060026715</v>
      </c>
      <c r="BK18" s="9">
        <v>161.06543274657037</v>
      </c>
      <c r="BL18" s="9">
        <v>170.14362707893807</v>
      </c>
      <c r="BM18" s="21">
        <v>168.14979673312845</v>
      </c>
      <c r="BN18" s="21">
        <v>170.69410305230329</v>
      </c>
      <c r="BO18" s="21">
        <v>166.78596711872351</v>
      </c>
      <c r="BP18" s="21">
        <v>167.60368384013279</v>
      </c>
      <c r="BQ18" s="21">
        <v>171.11294762220885</v>
      </c>
      <c r="BR18" s="21">
        <v>173.56818570919222</v>
      </c>
      <c r="BS18" s="21">
        <v>168.38731252553868</v>
      </c>
      <c r="BT18" s="21">
        <v>170.22776453292181</v>
      </c>
      <c r="BU18" s="21">
        <v>166.37034686074611</v>
      </c>
      <c r="BV18" s="21">
        <v>170.65630136744244</v>
      </c>
      <c r="BW18" s="21">
        <v>178.78330322130918</v>
      </c>
      <c r="BX18" s="21">
        <v>171.49190027304275</v>
      </c>
      <c r="BY18" s="21">
        <v>171.76842920371064</v>
      </c>
      <c r="BZ18" s="21">
        <v>159.94659700390801</v>
      </c>
      <c r="CA18" s="21">
        <v>163.10334165815652</v>
      </c>
      <c r="CB18" s="21">
        <v>168.36836608418557</v>
      </c>
      <c r="CC18" s="21">
        <v>172.00468075357901</v>
      </c>
      <c r="CD18" s="21">
        <v>171.00914450747044</v>
      </c>
      <c r="CE18" s="21">
        <v>170.19297239510411</v>
      </c>
      <c r="CF18" s="197">
        <v>173.02002437184461</v>
      </c>
      <c r="CG18" s="197">
        <v>179.08338707814778</v>
      </c>
      <c r="CH18" s="197">
        <v>176.74996647599227</v>
      </c>
      <c r="CI18" s="21"/>
      <c r="CJ18" s="21"/>
      <c r="CK18" s="21"/>
      <c r="CL18" s="21"/>
      <c r="CM18" s="21"/>
      <c r="CN18" s="21"/>
    </row>
    <row r="19" spans="1:92" x14ac:dyDescent="0.2">
      <c r="A19" s="8" t="str">
        <f t="shared" si="0"/>
        <v>EFHg_QU_18</v>
      </c>
      <c r="B19" s="7" t="s">
        <v>253</v>
      </c>
      <c r="C19" s="7" t="s">
        <v>654</v>
      </c>
      <c r="D19" s="7">
        <v>18</v>
      </c>
      <c r="E19" s="7">
        <v>100</v>
      </c>
      <c r="F19" s="9">
        <v>99.463407300247908</v>
      </c>
      <c r="G19" s="9">
        <v>100.68207216203722</v>
      </c>
      <c r="H19" s="9">
        <v>97.837072763273596</v>
      </c>
      <c r="I19" s="9">
        <v>101.34431329807394</v>
      </c>
      <c r="J19" s="9">
        <v>99.555367983396295</v>
      </c>
      <c r="K19" s="9">
        <v>101.20737599622889</v>
      </c>
      <c r="L19" s="9">
        <v>102.38462475295418</v>
      </c>
      <c r="M19" s="9">
        <v>104.39252843996876</v>
      </c>
      <c r="N19" s="9">
        <v>101.88357736325693</v>
      </c>
      <c r="O19" s="9">
        <v>100.07375744351357</v>
      </c>
      <c r="P19" s="9">
        <v>97.611141204675846</v>
      </c>
      <c r="Q19" s="9">
        <v>102.96817189853225</v>
      </c>
      <c r="R19" s="9">
        <v>103.85571592100331</v>
      </c>
      <c r="S19" s="9">
        <v>103.7586649877764</v>
      </c>
      <c r="T19" s="9">
        <v>102.92789793619927</v>
      </c>
      <c r="U19" s="9">
        <v>102.98640457227519</v>
      </c>
      <c r="V19" s="9">
        <v>105.36420093554064</v>
      </c>
      <c r="W19" s="9">
        <v>106.87170790561089</v>
      </c>
      <c r="X19" s="9">
        <v>108.35603769862867</v>
      </c>
      <c r="Y19" s="9">
        <v>113.81818745132631</v>
      </c>
      <c r="Z19" s="9">
        <v>119.4668943815918</v>
      </c>
      <c r="AA19" s="9">
        <v>124.98379182270394</v>
      </c>
      <c r="AB19" s="9">
        <v>128.40221542540448</v>
      </c>
      <c r="AC19" s="9">
        <v>135.5690020926595</v>
      </c>
      <c r="AD19" s="9">
        <v>137.64775856599297</v>
      </c>
      <c r="AE19" s="9">
        <v>138.5954317128658</v>
      </c>
      <c r="AF19" s="9">
        <v>143.91977601377931</v>
      </c>
      <c r="AG19" s="9">
        <v>145.96159442043137</v>
      </c>
      <c r="AH19" s="9">
        <v>145.89660244484438</v>
      </c>
      <c r="AI19" s="9">
        <v>142.21716991693762</v>
      </c>
      <c r="AJ19" s="9">
        <v>142.08944276234865</v>
      </c>
      <c r="AK19" s="9">
        <v>144.48430203337327</v>
      </c>
      <c r="AL19" s="9">
        <v>143.48566974238949</v>
      </c>
      <c r="AM19" s="9">
        <v>142.15177336664604</v>
      </c>
      <c r="AN19" s="9">
        <v>134.54000400976381</v>
      </c>
      <c r="AO19" s="9">
        <v>134.3425118610669</v>
      </c>
      <c r="AP19" s="9">
        <v>133.64312146095256</v>
      </c>
      <c r="AQ19" s="9">
        <v>131.84439021049715</v>
      </c>
      <c r="AR19" s="9">
        <v>130.70082527004945</v>
      </c>
      <c r="AS19" s="9">
        <v>135.45166435844439</v>
      </c>
      <c r="AT19" s="9">
        <v>144.11804720202156</v>
      </c>
      <c r="AU19" s="9">
        <v>148.27885642633868</v>
      </c>
      <c r="AV19" s="9">
        <v>142.34369486287702</v>
      </c>
      <c r="AW19" s="9">
        <v>146.73595015430016</v>
      </c>
      <c r="AX19" s="9">
        <v>146.71695024032189</v>
      </c>
      <c r="AY19" s="9">
        <v>147.07052296232303</v>
      </c>
      <c r="AZ19" s="9">
        <v>147.20117778442687</v>
      </c>
      <c r="BA19" s="9">
        <v>147.45322008190243</v>
      </c>
      <c r="BB19" s="9">
        <v>149.36324450124289</v>
      </c>
      <c r="BC19" s="9">
        <v>155.91482194340196</v>
      </c>
      <c r="BD19" s="9">
        <v>149.9048415187103</v>
      </c>
      <c r="BE19" s="9">
        <v>155.05044432797408</v>
      </c>
      <c r="BF19" s="9">
        <v>154.46797533906027</v>
      </c>
      <c r="BG19" s="9">
        <v>162.87907331851952</v>
      </c>
      <c r="BH19" s="9">
        <v>170.82951568997134</v>
      </c>
      <c r="BI19" s="9">
        <v>166.44969438212621</v>
      </c>
      <c r="BJ19" s="9">
        <v>172.80919837539781</v>
      </c>
      <c r="BK19" s="9">
        <v>163.87381886895122</v>
      </c>
      <c r="BL19" s="9">
        <v>172.44094672897771</v>
      </c>
      <c r="BM19" s="21">
        <v>166.43021661388232</v>
      </c>
      <c r="BN19" s="21">
        <v>168.85179569510296</v>
      </c>
      <c r="BO19" s="21">
        <v>166.4650354456532</v>
      </c>
      <c r="BP19" s="21">
        <v>169.0791091624238</v>
      </c>
      <c r="BQ19" s="21">
        <v>177.52536275188299</v>
      </c>
      <c r="BR19" s="21">
        <v>172.50166314468996</v>
      </c>
      <c r="BS19" s="21">
        <v>163.45200283272209</v>
      </c>
      <c r="BT19" s="21">
        <v>159.37036667153762</v>
      </c>
      <c r="BU19" s="21">
        <v>154.08298227502868</v>
      </c>
      <c r="BV19" s="21">
        <v>152.02838913825485</v>
      </c>
      <c r="BW19" s="21">
        <v>153.82826235916417</v>
      </c>
      <c r="BX19" s="21">
        <v>152.13182529354862</v>
      </c>
      <c r="BY19" s="21">
        <v>153.68359286221687</v>
      </c>
      <c r="BZ19" s="21">
        <v>144.88528702584617</v>
      </c>
      <c r="CA19" s="21">
        <v>144.33061318171363</v>
      </c>
      <c r="CB19" s="21">
        <v>150.23087198769602</v>
      </c>
      <c r="CC19" s="21">
        <v>153.35512113788766</v>
      </c>
      <c r="CD19" s="21">
        <v>152.96280764342961</v>
      </c>
      <c r="CE19" s="21">
        <v>151.72863094117596</v>
      </c>
      <c r="CF19" s="197">
        <v>152.17946934779116</v>
      </c>
      <c r="CG19" s="197">
        <v>158.29240277104597</v>
      </c>
      <c r="CH19" s="197">
        <v>150.50676614701115</v>
      </c>
      <c r="CI19" s="21"/>
      <c r="CJ19" s="21"/>
      <c r="CK19" s="21"/>
      <c r="CL19" s="21"/>
      <c r="CM19" s="21"/>
      <c r="CN19" s="21"/>
    </row>
    <row r="20" spans="1:92" x14ac:dyDescent="0.2">
      <c r="A20" s="8" t="str">
        <f t="shared" si="0"/>
        <v>EFHg_QU_19</v>
      </c>
      <c r="B20" s="7" t="s">
        <v>253</v>
      </c>
      <c r="C20" s="7" t="s">
        <v>654</v>
      </c>
      <c r="D20" s="7">
        <v>19</v>
      </c>
      <c r="E20" s="7">
        <v>100</v>
      </c>
      <c r="F20" s="9">
        <v>101.24322262686508</v>
      </c>
      <c r="G20" s="9">
        <v>104.19129301719965</v>
      </c>
      <c r="H20" s="9">
        <v>105.52168146555596</v>
      </c>
      <c r="I20" s="9">
        <v>109.44060018711524</v>
      </c>
      <c r="J20" s="9">
        <v>107.85407494614671</v>
      </c>
      <c r="K20" s="9">
        <v>108.8356145258697</v>
      </c>
      <c r="L20" s="9">
        <v>108.53396891147054</v>
      </c>
      <c r="M20" s="9">
        <v>107.07071224929889</v>
      </c>
      <c r="N20" s="9">
        <v>104.31486326286104</v>
      </c>
      <c r="O20" s="9">
        <v>104.30616457552964</v>
      </c>
      <c r="P20" s="9">
        <v>103.02795616808251</v>
      </c>
      <c r="Q20" s="9">
        <v>101.53105834019371</v>
      </c>
      <c r="R20" s="9">
        <v>102.95722222197159</v>
      </c>
      <c r="S20" s="9">
        <v>101.08435839500225</v>
      </c>
      <c r="T20" s="9">
        <v>100.80868546456645</v>
      </c>
      <c r="U20" s="9">
        <v>101.34034667588672</v>
      </c>
      <c r="V20" s="9">
        <v>103.34977435457392</v>
      </c>
      <c r="W20" s="9">
        <v>103.8632302163188</v>
      </c>
      <c r="X20" s="9">
        <v>107.4039745732039</v>
      </c>
      <c r="Y20" s="9">
        <v>112.16781319513642</v>
      </c>
      <c r="Z20" s="9">
        <v>116.57737284407776</v>
      </c>
      <c r="AA20" s="9">
        <v>121.56483190737887</v>
      </c>
      <c r="AB20" s="9">
        <v>122.3912675056912</v>
      </c>
      <c r="AC20" s="9">
        <v>125.80417240453363</v>
      </c>
      <c r="AD20" s="9">
        <v>126.9184321782997</v>
      </c>
      <c r="AE20" s="9">
        <v>127.01638231471613</v>
      </c>
      <c r="AF20" s="9">
        <v>127.76558923355228</v>
      </c>
      <c r="AG20" s="9">
        <v>132.16928071597926</v>
      </c>
      <c r="AH20" s="9">
        <v>132.71193970082064</v>
      </c>
      <c r="AI20" s="9">
        <v>129.87863653811706</v>
      </c>
      <c r="AJ20" s="9">
        <v>130.53422308368138</v>
      </c>
      <c r="AK20" s="9">
        <v>129.16504362410313</v>
      </c>
      <c r="AL20" s="9">
        <v>129.39906726924849</v>
      </c>
      <c r="AM20" s="9">
        <v>128.37450567539702</v>
      </c>
      <c r="AN20" s="9">
        <v>128.08980625468439</v>
      </c>
      <c r="AO20" s="9">
        <v>129.02292683988935</v>
      </c>
      <c r="AP20" s="9">
        <v>126.4467783368157</v>
      </c>
      <c r="AQ20" s="9">
        <v>127.82988371300388</v>
      </c>
      <c r="AR20" s="9">
        <v>124.57302866918265</v>
      </c>
      <c r="AS20" s="9">
        <v>130.61112414440723</v>
      </c>
      <c r="AT20" s="9">
        <v>135.571791076419</v>
      </c>
      <c r="AU20" s="9">
        <v>139.36428970286659</v>
      </c>
      <c r="AV20" s="9">
        <v>133.67681861741451</v>
      </c>
      <c r="AW20" s="9">
        <v>137.87842928097393</v>
      </c>
      <c r="AX20" s="9">
        <v>138.50588134306804</v>
      </c>
      <c r="AY20" s="9">
        <v>139.98433425621158</v>
      </c>
      <c r="AZ20" s="9">
        <v>141.45009503186992</v>
      </c>
      <c r="BA20" s="9">
        <v>140.94593440769415</v>
      </c>
      <c r="BB20" s="9">
        <v>144.70640880526997</v>
      </c>
      <c r="BC20" s="9">
        <v>153.05198616853593</v>
      </c>
      <c r="BD20" s="9">
        <v>151.45852803540097</v>
      </c>
      <c r="BE20" s="9">
        <v>159.14256675955389</v>
      </c>
      <c r="BF20" s="9">
        <v>154.91930672435234</v>
      </c>
      <c r="BG20" s="9">
        <v>158.38223691516623</v>
      </c>
      <c r="BH20" s="9">
        <v>162.06236023882173</v>
      </c>
      <c r="BI20" s="9">
        <v>157.04425524994872</v>
      </c>
      <c r="BJ20" s="9">
        <v>157.3058005607362</v>
      </c>
      <c r="BK20" s="9">
        <v>150.11939727492734</v>
      </c>
      <c r="BL20" s="9">
        <v>160.11719375131239</v>
      </c>
      <c r="BM20" s="21">
        <v>157.10949763309853</v>
      </c>
      <c r="BN20" s="21">
        <v>160.22952109378531</v>
      </c>
      <c r="BO20" s="21">
        <v>157.82009348813935</v>
      </c>
      <c r="BP20" s="21">
        <v>160.9189441446857</v>
      </c>
      <c r="BQ20" s="21">
        <v>160.52249326072433</v>
      </c>
      <c r="BR20" s="21">
        <v>163.29713131861564</v>
      </c>
      <c r="BS20" s="21">
        <v>155.5275590655263</v>
      </c>
      <c r="BT20" s="21">
        <v>156.05905707114812</v>
      </c>
      <c r="BU20" s="21">
        <v>149.59369124727957</v>
      </c>
      <c r="BV20" s="21">
        <v>153.4058747303996</v>
      </c>
      <c r="BW20" s="21">
        <v>161.17503845390883</v>
      </c>
      <c r="BX20" s="21">
        <v>154.33972762679335</v>
      </c>
      <c r="BY20" s="21">
        <v>155.40086372645982</v>
      </c>
      <c r="BZ20" s="21">
        <v>145.24855423578799</v>
      </c>
      <c r="CA20" s="21">
        <v>147.8527346561167</v>
      </c>
      <c r="CB20" s="21">
        <v>149.74584438343524</v>
      </c>
      <c r="CC20" s="21">
        <v>153.48289211828666</v>
      </c>
      <c r="CD20" s="21">
        <v>154.48542768777776</v>
      </c>
      <c r="CE20" s="21">
        <v>151.28914055782474</v>
      </c>
      <c r="CF20" s="197">
        <v>156.66942526429938</v>
      </c>
      <c r="CG20" s="197">
        <v>163.01724159603896</v>
      </c>
      <c r="CH20" s="197">
        <v>163.15041498032897</v>
      </c>
      <c r="CI20" s="21"/>
      <c r="CJ20" s="21"/>
      <c r="CK20" s="21"/>
      <c r="CL20" s="21"/>
      <c r="CM20" s="21"/>
      <c r="CN20" s="21"/>
    </row>
    <row r="21" spans="1:92" x14ac:dyDescent="0.2">
      <c r="A21" s="8" t="str">
        <f t="shared" si="0"/>
        <v>EFHg_QU_20</v>
      </c>
      <c r="B21" s="7" t="s">
        <v>253</v>
      </c>
      <c r="C21" s="7" t="s">
        <v>654</v>
      </c>
      <c r="D21" s="7">
        <v>20</v>
      </c>
      <c r="E21" s="7">
        <v>100</v>
      </c>
      <c r="F21" s="9">
        <v>101.99085129415084</v>
      </c>
      <c r="G21" s="9">
        <v>105.31316433017281</v>
      </c>
      <c r="H21" s="9">
        <v>106.76312317186594</v>
      </c>
      <c r="I21" s="9">
        <v>109.52547771773966</v>
      </c>
      <c r="J21" s="9">
        <v>107.80722306467621</v>
      </c>
      <c r="K21" s="9">
        <v>108.79556358322411</v>
      </c>
      <c r="L21" s="9">
        <v>108.53543348490918</v>
      </c>
      <c r="M21" s="9">
        <v>105.46594917504639</v>
      </c>
      <c r="N21" s="9">
        <v>102.12782024154777</v>
      </c>
      <c r="O21" s="9">
        <v>101.79479937069127</v>
      </c>
      <c r="P21" s="9">
        <v>100.30360205192407</v>
      </c>
      <c r="Q21" s="9">
        <v>100.89258737087208</v>
      </c>
      <c r="R21" s="9">
        <v>100.42445810366414</v>
      </c>
      <c r="S21" s="9">
        <v>101.39399624730838</v>
      </c>
      <c r="T21" s="9">
        <v>98.752217878846977</v>
      </c>
      <c r="U21" s="9">
        <v>99.97509204674607</v>
      </c>
      <c r="V21" s="9">
        <v>101.25186817660996</v>
      </c>
      <c r="W21" s="9">
        <v>101.57897588709848</v>
      </c>
      <c r="X21" s="9">
        <v>105.12301702614076</v>
      </c>
      <c r="Y21" s="9">
        <v>109.13005085155922</v>
      </c>
      <c r="Z21" s="9">
        <v>115.83610138773346</v>
      </c>
      <c r="AA21" s="9">
        <v>118.55037818508904</v>
      </c>
      <c r="AB21" s="9">
        <v>120.20547865814655</v>
      </c>
      <c r="AC21" s="9">
        <v>126.39952202545319</v>
      </c>
      <c r="AD21" s="9">
        <v>127.63427657733773</v>
      </c>
      <c r="AE21" s="9">
        <v>129.80500946302652</v>
      </c>
      <c r="AF21" s="9">
        <v>129.09512935013856</v>
      </c>
      <c r="AG21" s="9">
        <v>133.9004640931993</v>
      </c>
      <c r="AH21" s="9">
        <v>131.91002706537654</v>
      </c>
      <c r="AI21" s="9">
        <v>130.55078808563968</v>
      </c>
      <c r="AJ21" s="9">
        <v>129.93172299437882</v>
      </c>
      <c r="AK21" s="9">
        <v>129.61048198018014</v>
      </c>
      <c r="AL21" s="9">
        <v>130.20641022012163</v>
      </c>
      <c r="AM21" s="9">
        <v>129.47135897149701</v>
      </c>
      <c r="AN21" s="9">
        <v>128.31727569719928</v>
      </c>
      <c r="AO21" s="9">
        <v>129.48267012481526</v>
      </c>
      <c r="AP21" s="9">
        <v>127.37550252565637</v>
      </c>
      <c r="AQ21" s="9">
        <v>122.03118711264334</v>
      </c>
      <c r="AR21" s="9">
        <v>122.98148621436209</v>
      </c>
      <c r="AS21" s="9">
        <v>127.83439178555329</v>
      </c>
      <c r="AT21" s="9">
        <v>133.60083552028354</v>
      </c>
      <c r="AU21" s="9">
        <v>134.95822711217548</v>
      </c>
      <c r="AV21" s="9">
        <v>131.29601343770915</v>
      </c>
      <c r="AW21" s="9">
        <v>133.9761994671079</v>
      </c>
      <c r="AX21" s="9">
        <v>134.99946417374477</v>
      </c>
      <c r="AY21" s="9">
        <v>136.51458888450446</v>
      </c>
      <c r="AZ21" s="9">
        <v>136.88694841460622</v>
      </c>
      <c r="BA21" s="9">
        <v>138.74809917801772</v>
      </c>
      <c r="BB21" s="9">
        <v>144.68677409380385</v>
      </c>
      <c r="BC21" s="9">
        <v>151.23989290869858</v>
      </c>
      <c r="BD21" s="9">
        <v>148.21102930540792</v>
      </c>
      <c r="BE21" s="9">
        <v>157.52317861524349</v>
      </c>
      <c r="BF21" s="9">
        <v>151.62881132597391</v>
      </c>
      <c r="BG21" s="9">
        <v>160.59570894290897</v>
      </c>
      <c r="BH21" s="9">
        <v>165.1693861658722</v>
      </c>
      <c r="BI21" s="9">
        <v>160.82534394878007</v>
      </c>
      <c r="BJ21" s="9">
        <v>164.36190250515875</v>
      </c>
      <c r="BK21" s="9">
        <v>155.44811190519687</v>
      </c>
      <c r="BL21" s="9">
        <v>161.67673223246837</v>
      </c>
      <c r="BM21" s="21">
        <v>161.98495308991099</v>
      </c>
      <c r="BN21" s="21">
        <v>164.77095218984505</v>
      </c>
      <c r="BO21" s="21">
        <v>159.34343099579218</v>
      </c>
      <c r="BP21" s="21">
        <v>162.64362448282375</v>
      </c>
      <c r="BQ21" s="21">
        <v>164.55348002497865</v>
      </c>
      <c r="BR21" s="21">
        <v>168.69023767662711</v>
      </c>
      <c r="BS21" s="21">
        <v>163.39582825215956</v>
      </c>
      <c r="BT21" s="21">
        <v>163.16543560236934</v>
      </c>
      <c r="BU21" s="21">
        <v>157.62497902132782</v>
      </c>
      <c r="BV21" s="21">
        <v>162.16632616618409</v>
      </c>
      <c r="BW21" s="21">
        <v>169.40643890059403</v>
      </c>
      <c r="BX21" s="21">
        <v>165.76573565498634</v>
      </c>
      <c r="BY21" s="21">
        <v>164.08066134747421</v>
      </c>
      <c r="BZ21" s="21">
        <v>152.21589213354684</v>
      </c>
      <c r="CA21" s="21">
        <v>157.16058811416127</v>
      </c>
      <c r="CB21" s="21">
        <v>164.29699960971504</v>
      </c>
      <c r="CC21" s="21">
        <v>170.02548556404849</v>
      </c>
      <c r="CD21" s="21">
        <v>170.73713152084682</v>
      </c>
      <c r="CE21" s="21">
        <v>164.0071515258623</v>
      </c>
      <c r="CF21" s="197">
        <v>166.04007355840849</v>
      </c>
      <c r="CG21" s="197">
        <v>170.69132172687239</v>
      </c>
      <c r="CH21" s="197">
        <v>166.54139562957442</v>
      </c>
      <c r="CI21" s="21"/>
      <c r="CJ21" s="21"/>
      <c r="CK21" s="21"/>
      <c r="CL21" s="21"/>
      <c r="CM21" s="21"/>
      <c r="CN21" s="21"/>
    </row>
    <row r="22" spans="1:92" x14ac:dyDescent="0.2">
      <c r="A22" s="8" t="str">
        <f t="shared" si="0"/>
        <v>EFHg_QU_21</v>
      </c>
      <c r="B22" s="7" t="s">
        <v>253</v>
      </c>
      <c r="C22" s="7" t="s">
        <v>654</v>
      </c>
      <c r="D22" s="7">
        <v>21</v>
      </c>
      <c r="E22" s="7">
        <v>100</v>
      </c>
      <c r="F22" s="9">
        <v>99.222923272585859</v>
      </c>
      <c r="G22" s="9">
        <v>99.863218304713143</v>
      </c>
      <c r="H22" s="9">
        <v>98.392593083043735</v>
      </c>
      <c r="I22" s="9">
        <v>100.71826852954872</v>
      </c>
      <c r="J22" s="9">
        <v>100.08324885167571</v>
      </c>
      <c r="K22" s="9">
        <v>102.20620972262513</v>
      </c>
      <c r="L22" s="9">
        <v>102.96381418253146</v>
      </c>
      <c r="M22" s="9">
        <v>102.57621366974767</v>
      </c>
      <c r="N22" s="9">
        <v>99.81395287178681</v>
      </c>
      <c r="O22" s="9">
        <v>97.045383983042072</v>
      </c>
      <c r="P22" s="9">
        <v>97.413771471280469</v>
      </c>
      <c r="Q22" s="9">
        <v>98.829207632129297</v>
      </c>
      <c r="R22" s="9">
        <v>98.492756171529109</v>
      </c>
      <c r="S22" s="9">
        <v>102.48805231168683</v>
      </c>
      <c r="T22" s="9">
        <v>94.886990431543595</v>
      </c>
      <c r="U22" s="9">
        <v>99.764335702216528</v>
      </c>
      <c r="V22" s="9">
        <v>101.08745626143103</v>
      </c>
      <c r="W22" s="9">
        <v>103.92965619506249</v>
      </c>
      <c r="X22" s="9">
        <v>106.59565783688505</v>
      </c>
      <c r="Y22" s="9">
        <v>108.87302170644666</v>
      </c>
      <c r="Z22" s="9">
        <v>115.31080123067213</v>
      </c>
      <c r="AA22" s="9">
        <v>119.0325156544106</v>
      </c>
      <c r="AB22" s="9">
        <v>121.87969529472696</v>
      </c>
      <c r="AC22" s="9">
        <v>124.39523595862299</v>
      </c>
      <c r="AD22" s="9">
        <v>127.63260237671852</v>
      </c>
      <c r="AE22" s="9">
        <v>128.65560574245754</v>
      </c>
      <c r="AF22" s="9">
        <v>131.26072522262288</v>
      </c>
      <c r="AG22" s="9">
        <v>131.28226561880138</v>
      </c>
      <c r="AH22" s="9">
        <v>133.97907174910543</v>
      </c>
      <c r="AI22" s="9">
        <v>131.61939575994074</v>
      </c>
      <c r="AJ22" s="9">
        <v>130.80868396504505</v>
      </c>
      <c r="AK22" s="9">
        <v>133.15964306810017</v>
      </c>
      <c r="AL22" s="9">
        <v>134.35883274872788</v>
      </c>
      <c r="AM22" s="9">
        <v>134.899948063903</v>
      </c>
      <c r="AN22" s="9">
        <v>136.07693170095732</v>
      </c>
      <c r="AO22" s="9">
        <v>135.51204066265734</v>
      </c>
      <c r="AP22" s="9">
        <v>132.6546233223356</v>
      </c>
      <c r="AQ22" s="9">
        <v>132.62195879400599</v>
      </c>
      <c r="AR22" s="9">
        <v>132.8047148993976</v>
      </c>
      <c r="AS22" s="9">
        <v>135.13873144633516</v>
      </c>
      <c r="AT22" s="9">
        <v>143.67404207775277</v>
      </c>
      <c r="AU22" s="9">
        <v>148.78736065384342</v>
      </c>
      <c r="AV22" s="9">
        <v>147.2424952036634</v>
      </c>
      <c r="AW22" s="9">
        <v>152.24707682946047</v>
      </c>
      <c r="AX22" s="9">
        <v>151.4699149498106</v>
      </c>
      <c r="AY22" s="9">
        <v>149.27143765981151</v>
      </c>
      <c r="AZ22" s="9">
        <v>149.56768405886947</v>
      </c>
      <c r="BA22" s="9">
        <v>149.93908005603214</v>
      </c>
      <c r="BB22" s="9">
        <v>154.01395515718986</v>
      </c>
      <c r="BC22" s="9">
        <v>166.36775680066637</v>
      </c>
      <c r="BD22" s="9">
        <v>161.24923359869061</v>
      </c>
      <c r="BE22" s="9">
        <v>176.00385680766612</v>
      </c>
      <c r="BF22" s="9">
        <v>172.27959123484376</v>
      </c>
      <c r="BG22" s="9">
        <v>175.67944441701155</v>
      </c>
      <c r="BH22" s="9">
        <v>176.35084533750702</v>
      </c>
      <c r="BI22" s="9">
        <v>166.04207822772054</v>
      </c>
      <c r="BJ22" s="9">
        <v>170.53765219355492</v>
      </c>
      <c r="BK22" s="9">
        <v>162.4830969513346</v>
      </c>
      <c r="BL22" s="9">
        <v>167.88548875232053</v>
      </c>
      <c r="BM22" s="21">
        <v>169.74668053339593</v>
      </c>
      <c r="BN22" s="21">
        <v>172.71288737384464</v>
      </c>
      <c r="BO22" s="21">
        <v>166.54766481803208</v>
      </c>
      <c r="BP22" s="21">
        <v>167.93987666140418</v>
      </c>
      <c r="BQ22" s="21">
        <v>169.96856883204273</v>
      </c>
      <c r="BR22" s="21">
        <v>169.44944028343158</v>
      </c>
      <c r="BS22" s="21">
        <v>160.73630998361008</v>
      </c>
      <c r="BT22" s="21">
        <v>163.30184135176049</v>
      </c>
      <c r="BU22" s="21">
        <v>156.15383655714578</v>
      </c>
      <c r="BV22" s="21">
        <v>160.44639026226938</v>
      </c>
      <c r="BW22" s="21">
        <v>169.23095595487464</v>
      </c>
      <c r="BX22" s="21">
        <v>162.4155465950019</v>
      </c>
      <c r="BY22" s="21">
        <v>164.84736193834956</v>
      </c>
      <c r="BZ22" s="21">
        <v>148.59280279861929</v>
      </c>
      <c r="CA22" s="21">
        <v>155.36364830721794</v>
      </c>
      <c r="CB22" s="21">
        <v>159.62794482496022</v>
      </c>
      <c r="CC22" s="21">
        <v>165.80401969645041</v>
      </c>
      <c r="CD22" s="21">
        <v>161.45954148684129</v>
      </c>
      <c r="CE22" s="21">
        <v>155.78439602724472</v>
      </c>
      <c r="CF22" s="197">
        <v>155.79680814178022</v>
      </c>
      <c r="CG22" s="197">
        <v>156.96713094856668</v>
      </c>
      <c r="CH22" s="197">
        <v>152.43909496378689</v>
      </c>
      <c r="CI22" s="21"/>
      <c r="CJ22" s="21"/>
      <c r="CK22" s="21"/>
      <c r="CL22" s="21"/>
      <c r="CM22" s="21"/>
      <c r="CN22" s="21"/>
    </row>
    <row r="23" spans="1:92" x14ac:dyDescent="0.2">
      <c r="A23" s="8" t="str">
        <f t="shared" si="0"/>
        <v>EFHg_QU_22</v>
      </c>
      <c r="B23" s="7" t="s">
        <v>253</v>
      </c>
      <c r="C23" s="7" t="s">
        <v>654</v>
      </c>
      <c r="D23" s="7">
        <v>22</v>
      </c>
      <c r="E23" s="7">
        <v>100</v>
      </c>
      <c r="F23" s="9">
        <v>103.49241170708092</v>
      </c>
      <c r="G23" s="9">
        <v>109.43073913043992</v>
      </c>
      <c r="H23" s="9">
        <v>112.39298110293359</v>
      </c>
      <c r="I23" s="9">
        <v>114.31249127431889</v>
      </c>
      <c r="J23" s="9">
        <v>117.53339571687349</v>
      </c>
      <c r="K23" s="9">
        <v>118.02420477420648</v>
      </c>
      <c r="L23" s="9">
        <v>119.66189563897815</v>
      </c>
      <c r="M23" s="9">
        <v>115.06038526798972</v>
      </c>
      <c r="N23" s="9">
        <v>114.0879608021355</v>
      </c>
      <c r="O23" s="9">
        <v>114.32909915103988</v>
      </c>
      <c r="P23" s="9">
        <v>112.96157317020523</v>
      </c>
      <c r="Q23" s="9">
        <v>116.85302145702859</v>
      </c>
      <c r="R23" s="9">
        <v>111.27244030413772</v>
      </c>
      <c r="S23" s="9">
        <v>109.82598907484902</v>
      </c>
      <c r="T23" s="9">
        <v>111.05545508757422</v>
      </c>
      <c r="U23" s="9">
        <v>112.34116659818125</v>
      </c>
      <c r="V23" s="9">
        <v>113.96944635033763</v>
      </c>
      <c r="W23" s="9">
        <v>121.33101315777964</v>
      </c>
      <c r="X23" s="9">
        <v>124.76920167359245</v>
      </c>
      <c r="Y23" s="9">
        <v>133.47971327857678</v>
      </c>
      <c r="Z23" s="9">
        <v>140.93002490317841</v>
      </c>
      <c r="AA23" s="9">
        <v>150.08421537264957</v>
      </c>
      <c r="AB23" s="9">
        <v>152.24349706774973</v>
      </c>
      <c r="AC23" s="9">
        <v>156.27937802749366</v>
      </c>
      <c r="AD23" s="9">
        <v>159.04136008272536</v>
      </c>
      <c r="AE23" s="9">
        <v>166.08994250040968</v>
      </c>
      <c r="AF23" s="9">
        <v>167.56239085330432</v>
      </c>
      <c r="AG23" s="9">
        <v>168.98878819809028</v>
      </c>
      <c r="AH23" s="9">
        <v>171.35972845455544</v>
      </c>
      <c r="AI23" s="9">
        <v>172.1858559816433</v>
      </c>
      <c r="AJ23" s="9">
        <v>172.16406283819546</v>
      </c>
      <c r="AK23" s="9">
        <v>176.00171074595542</v>
      </c>
      <c r="AL23" s="9">
        <v>181.50861142911947</v>
      </c>
      <c r="AM23" s="9">
        <v>187.62620346817309</v>
      </c>
      <c r="AN23" s="9">
        <v>189.05708708337306</v>
      </c>
      <c r="AO23" s="9">
        <v>187.92214080562155</v>
      </c>
      <c r="AP23" s="9">
        <v>184.25688706182146</v>
      </c>
      <c r="AQ23" s="9">
        <v>182.5492223763319</v>
      </c>
      <c r="AR23" s="9">
        <v>181.20371886795846</v>
      </c>
      <c r="AS23" s="9">
        <v>190.74210075962878</v>
      </c>
      <c r="AT23" s="9">
        <v>197.36262443787501</v>
      </c>
      <c r="AU23" s="9">
        <v>204.74886757837513</v>
      </c>
      <c r="AV23" s="9">
        <v>200.62052238102262</v>
      </c>
      <c r="AW23" s="9">
        <v>209.97710303118936</v>
      </c>
      <c r="AX23" s="9">
        <v>211.29767382695098</v>
      </c>
      <c r="AY23" s="9">
        <v>217.58295792354949</v>
      </c>
      <c r="AZ23" s="9">
        <v>221.91940124142465</v>
      </c>
      <c r="BA23" s="9">
        <v>223.49939384043472</v>
      </c>
      <c r="BB23" s="9">
        <v>227.1305754488013</v>
      </c>
      <c r="BC23" s="9">
        <v>242.32894068220872</v>
      </c>
      <c r="BD23" s="9">
        <v>234.35384940116811</v>
      </c>
      <c r="BE23" s="9">
        <v>243.14677260509669</v>
      </c>
      <c r="BF23" s="9">
        <v>242.14410736137054</v>
      </c>
      <c r="BG23" s="9">
        <v>247.6824292200738</v>
      </c>
      <c r="BH23" s="9">
        <v>250.46781346152804</v>
      </c>
      <c r="BI23" s="9">
        <v>243.89969720635602</v>
      </c>
      <c r="BJ23" s="9">
        <v>235.3472522110911</v>
      </c>
      <c r="BK23" s="9">
        <v>227.06741814776464</v>
      </c>
      <c r="BL23" s="9">
        <v>233.40171427039388</v>
      </c>
      <c r="BM23" s="21">
        <v>228.14270894966984</v>
      </c>
      <c r="BN23" s="21">
        <v>232.83131664449846</v>
      </c>
      <c r="BO23" s="21">
        <v>231.09777377395582</v>
      </c>
      <c r="BP23" s="21">
        <v>231.77677129599053</v>
      </c>
      <c r="BQ23" s="21">
        <v>230.05932313269008</v>
      </c>
      <c r="BR23" s="21">
        <v>230.85901159093734</v>
      </c>
      <c r="BS23" s="21">
        <v>215.8651526079264</v>
      </c>
      <c r="BT23" s="21">
        <v>215.58463916356126</v>
      </c>
      <c r="BU23" s="21">
        <v>209.81012045565407</v>
      </c>
      <c r="BV23" s="21">
        <v>212.54514189333005</v>
      </c>
      <c r="BW23" s="21">
        <v>221.33663571117427</v>
      </c>
      <c r="BX23" s="21">
        <v>215.38787107039127</v>
      </c>
      <c r="BY23" s="21">
        <v>214.18568057097312</v>
      </c>
      <c r="BZ23" s="21">
        <v>198.59456582416288</v>
      </c>
      <c r="CA23" s="21">
        <v>203.10069943812664</v>
      </c>
      <c r="CB23" s="21">
        <v>208.54831729789134</v>
      </c>
      <c r="CC23" s="21">
        <v>215.31187423539257</v>
      </c>
      <c r="CD23" s="21">
        <v>215.579756657931</v>
      </c>
      <c r="CE23" s="21">
        <v>210.301905094788</v>
      </c>
      <c r="CF23" s="197">
        <v>214.75293557272934</v>
      </c>
      <c r="CG23" s="197">
        <v>222.41532482350044</v>
      </c>
      <c r="CH23" s="197">
        <v>216.79641803641445</v>
      </c>
      <c r="CI23" s="21"/>
      <c r="CJ23" s="21"/>
      <c r="CK23" s="21"/>
      <c r="CL23" s="21"/>
      <c r="CM23" s="21"/>
      <c r="CN23" s="21"/>
    </row>
    <row r="24" spans="1:92" x14ac:dyDescent="0.2">
      <c r="A24" s="8" t="str">
        <f t="shared" si="0"/>
        <v>EFHg_QU_23</v>
      </c>
      <c r="B24" s="7" t="s">
        <v>253</v>
      </c>
      <c r="C24" s="7" t="s">
        <v>654</v>
      </c>
      <c r="D24" s="7">
        <v>23</v>
      </c>
      <c r="E24" s="7">
        <v>100</v>
      </c>
      <c r="F24" s="9">
        <v>99.955921995435389</v>
      </c>
      <c r="G24" s="9">
        <v>102.96119241358832</v>
      </c>
      <c r="H24" s="9">
        <v>104.48539792544609</v>
      </c>
      <c r="I24" s="9">
        <v>109.33747840465568</v>
      </c>
      <c r="J24" s="9">
        <v>108.05590122257736</v>
      </c>
      <c r="K24" s="9">
        <v>109.2162571642632</v>
      </c>
      <c r="L24" s="9">
        <v>108.70923819113929</v>
      </c>
      <c r="M24" s="9">
        <v>108.42817806427777</v>
      </c>
      <c r="N24" s="9">
        <v>105.03512516479516</v>
      </c>
      <c r="O24" s="9">
        <v>104.29737836378006</v>
      </c>
      <c r="P24" s="9">
        <v>102.50610043945423</v>
      </c>
      <c r="Q24" s="9">
        <v>102.55083006894228</v>
      </c>
      <c r="R24" s="9">
        <v>103.04384894596461</v>
      </c>
      <c r="S24" s="9">
        <v>103.03590996991558</v>
      </c>
      <c r="T24" s="9">
        <v>102.16684479265426</v>
      </c>
      <c r="U24" s="9">
        <v>103.94626585593156</v>
      </c>
      <c r="V24" s="9">
        <v>106.52549712955765</v>
      </c>
      <c r="W24" s="9">
        <v>108.83229052450049</v>
      </c>
      <c r="X24" s="9">
        <v>111.4534342245185</v>
      </c>
      <c r="Y24" s="9">
        <v>116.21435983817409</v>
      </c>
      <c r="Z24" s="9">
        <v>121.80038624793139</v>
      </c>
      <c r="AA24" s="9">
        <v>126.56667667511665</v>
      </c>
      <c r="AB24" s="9">
        <v>129.49649013881114</v>
      </c>
      <c r="AC24" s="9">
        <v>135.87758394890804</v>
      </c>
      <c r="AD24" s="9">
        <v>139.10126658503751</v>
      </c>
      <c r="AE24" s="9">
        <v>142.8626693988102</v>
      </c>
      <c r="AF24" s="9">
        <v>141.6826037554915</v>
      </c>
      <c r="AG24" s="9">
        <v>145.46733804725409</v>
      </c>
      <c r="AH24" s="9">
        <v>147.82102892445249</v>
      </c>
      <c r="AI24" s="9">
        <v>145.71394317775042</v>
      </c>
      <c r="AJ24" s="9">
        <v>146.55316749602139</v>
      </c>
      <c r="AK24" s="9">
        <v>149.79782649325327</v>
      </c>
      <c r="AL24" s="9">
        <v>152.01753085980803</v>
      </c>
      <c r="AM24" s="9">
        <v>153.18258189656561</v>
      </c>
      <c r="AN24" s="9">
        <v>155.11754956201196</v>
      </c>
      <c r="AO24" s="9">
        <v>153.91828387338839</v>
      </c>
      <c r="AP24" s="9">
        <v>150.11799989653042</v>
      </c>
      <c r="AQ24" s="9">
        <v>148.71253789710167</v>
      </c>
      <c r="AR24" s="9">
        <v>148.43713545282921</v>
      </c>
      <c r="AS24" s="9">
        <v>157.21090875685647</v>
      </c>
      <c r="AT24" s="9">
        <v>163.92775113692892</v>
      </c>
      <c r="AU24" s="9">
        <v>169.55751004213178</v>
      </c>
      <c r="AV24" s="9">
        <v>167.63036236034276</v>
      </c>
      <c r="AW24" s="9">
        <v>177.77128738381887</v>
      </c>
      <c r="AX24" s="9">
        <v>179.25632755521403</v>
      </c>
      <c r="AY24" s="9">
        <v>177.97942912758532</v>
      </c>
      <c r="AZ24" s="9">
        <v>183.60903501686431</v>
      </c>
      <c r="BA24" s="9">
        <v>186.96739737812237</v>
      </c>
      <c r="BB24" s="9">
        <v>187.52551098179021</v>
      </c>
      <c r="BC24" s="9">
        <v>197.35507569336505</v>
      </c>
      <c r="BD24" s="9">
        <v>190.26360468083917</v>
      </c>
      <c r="BE24" s="9">
        <v>203.58500149623811</v>
      </c>
      <c r="BF24" s="9">
        <v>200.43615448961495</v>
      </c>
      <c r="BG24" s="9">
        <v>204.45189965612749</v>
      </c>
      <c r="BH24" s="9">
        <v>207.58058001876881</v>
      </c>
      <c r="BI24" s="9">
        <v>198.98393868642535</v>
      </c>
      <c r="BJ24" s="9">
        <v>202.77538756426696</v>
      </c>
      <c r="BK24" s="9">
        <v>188.68805254234579</v>
      </c>
      <c r="BL24" s="9">
        <v>199.39883814002252</v>
      </c>
      <c r="BM24" s="21">
        <v>196.58742562587116</v>
      </c>
      <c r="BN24" s="21">
        <v>195.7719945304834</v>
      </c>
      <c r="BO24" s="21">
        <v>191.14469107715161</v>
      </c>
      <c r="BP24" s="21">
        <v>192.55494122632476</v>
      </c>
      <c r="BQ24" s="21">
        <v>197.1396760296968</v>
      </c>
      <c r="BR24" s="21">
        <v>201.46906805078163</v>
      </c>
      <c r="BS24" s="21">
        <v>188.89861950697608</v>
      </c>
      <c r="BT24" s="21">
        <v>188.38410575908469</v>
      </c>
      <c r="BU24" s="21">
        <v>184.39094688498668</v>
      </c>
      <c r="BV24" s="21">
        <v>186.3085539778692</v>
      </c>
      <c r="BW24" s="21">
        <v>192.97937459188901</v>
      </c>
      <c r="BX24" s="21">
        <v>184.06286009324469</v>
      </c>
      <c r="BY24" s="21">
        <v>179.34656533480077</v>
      </c>
      <c r="BZ24" s="21">
        <v>164.56580582942203</v>
      </c>
      <c r="CA24" s="21">
        <v>163.11665888529126</v>
      </c>
      <c r="CB24" s="21">
        <v>170.93641418711314</v>
      </c>
      <c r="CC24" s="21">
        <v>176.340497594216</v>
      </c>
      <c r="CD24" s="21">
        <v>175.57297108386251</v>
      </c>
      <c r="CE24" s="21">
        <v>173.9814747364729</v>
      </c>
      <c r="CF24" s="197">
        <v>177.2877860363615</v>
      </c>
      <c r="CG24" s="197">
        <v>187.67995442675226</v>
      </c>
      <c r="CH24" s="197">
        <v>188.31015459386899</v>
      </c>
      <c r="CI24" s="21"/>
      <c r="CJ24" s="21"/>
      <c r="CK24" s="21"/>
      <c r="CL24" s="21"/>
      <c r="CM24" s="21"/>
      <c r="CN24" s="21"/>
    </row>
    <row r="25" spans="1:92" x14ac:dyDescent="0.2">
      <c r="A25" s="8" t="str">
        <f t="shared" si="0"/>
        <v>EFHg_QU_24</v>
      </c>
      <c r="B25" s="7" t="s">
        <v>253</v>
      </c>
      <c r="C25" s="7" t="s">
        <v>654</v>
      </c>
      <c r="D25" s="7">
        <v>24</v>
      </c>
      <c r="E25" s="7">
        <v>100</v>
      </c>
      <c r="F25" s="9">
        <v>101.68435682659076</v>
      </c>
      <c r="G25" s="9">
        <v>105.85236219314132</v>
      </c>
      <c r="H25" s="9">
        <v>108.75624442898679</v>
      </c>
      <c r="I25" s="9">
        <v>113.82580962470257</v>
      </c>
      <c r="J25" s="9">
        <v>113.03497248026252</v>
      </c>
      <c r="K25" s="9">
        <v>115.48060145730594</v>
      </c>
      <c r="L25" s="9">
        <v>113.76680508245862</v>
      </c>
      <c r="M25" s="9">
        <v>111.24979312943036</v>
      </c>
      <c r="N25" s="9">
        <v>107.73436721953884</v>
      </c>
      <c r="O25" s="9">
        <v>107.56194021570494</v>
      </c>
      <c r="P25" s="9">
        <v>105.87179758320883</v>
      </c>
      <c r="Q25" s="9">
        <v>106.93185336733168</v>
      </c>
      <c r="R25" s="9">
        <v>107.29987581776945</v>
      </c>
      <c r="S25" s="9">
        <v>106.85814591267354</v>
      </c>
      <c r="T25" s="9">
        <v>104.66955613573283</v>
      </c>
      <c r="U25" s="9">
        <v>108.62158453037702</v>
      </c>
      <c r="V25" s="9">
        <v>111.38519019341311</v>
      </c>
      <c r="W25" s="9">
        <v>114.67759264967022</v>
      </c>
      <c r="X25" s="9">
        <v>121.4134617610175</v>
      </c>
      <c r="Y25" s="9">
        <v>125.14481639553692</v>
      </c>
      <c r="Z25" s="9">
        <v>132.59591209839667</v>
      </c>
      <c r="AA25" s="9">
        <v>138.40113836934898</v>
      </c>
      <c r="AB25" s="9">
        <v>140.41885359774426</v>
      </c>
      <c r="AC25" s="9">
        <v>142.72656350286545</v>
      </c>
      <c r="AD25" s="9">
        <v>144.22563406012779</v>
      </c>
      <c r="AE25" s="9">
        <v>145.89513505678534</v>
      </c>
      <c r="AF25" s="9">
        <v>144.18583104470784</v>
      </c>
      <c r="AG25" s="9">
        <v>147.68138028892241</v>
      </c>
      <c r="AH25" s="9">
        <v>147.96651156441862</v>
      </c>
      <c r="AI25" s="9">
        <v>144.0129399657344</v>
      </c>
      <c r="AJ25" s="9">
        <v>143.01284837416023</v>
      </c>
      <c r="AK25" s="9">
        <v>146.03651047165854</v>
      </c>
      <c r="AL25" s="9">
        <v>147.00474418718093</v>
      </c>
      <c r="AM25" s="9">
        <v>146.90097096957589</v>
      </c>
      <c r="AN25" s="9">
        <v>149.05934503509334</v>
      </c>
      <c r="AO25" s="9">
        <v>149.03787203764298</v>
      </c>
      <c r="AP25" s="9">
        <v>145.78340189480329</v>
      </c>
      <c r="AQ25" s="9">
        <v>142.27012138701144</v>
      </c>
      <c r="AR25" s="9">
        <v>139.27734187571761</v>
      </c>
      <c r="AS25" s="9">
        <v>146.04608146614422</v>
      </c>
      <c r="AT25" s="9">
        <v>155.92492692513252</v>
      </c>
      <c r="AU25" s="9">
        <v>162.29966792386557</v>
      </c>
      <c r="AV25" s="9">
        <v>158.20807444595354</v>
      </c>
      <c r="AW25" s="9">
        <v>162.86673757486776</v>
      </c>
      <c r="AX25" s="9">
        <v>164.36927202388372</v>
      </c>
      <c r="AY25" s="9">
        <v>166.52362447739318</v>
      </c>
      <c r="AZ25" s="9">
        <v>169.23883245535077</v>
      </c>
      <c r="BA25" s="9">
        <v>173.88145617065268</v>
      </c>
      <c r="BB25" s="9">
        <v>174.54217294002186</v>
      </c>
      <c r="BC25" s="9">
        <v>183.51593463582824</v>
      </c>
      <c r="BD25" s="9">
        <v>178.18901838010166</v>
      </c>
      <c r="BE25" s="9">
        <v>184.42427643759979</v>
      </c>
      <c r="BF25" s="9">
        <v>183.97958103725642</v>
      </c>
      <c r="BG25" s="9">
        <v>186.66288131637961</v>
      </c>
      <c r="BH25" s="9">
        <v>195.47852521223498</v>
      </c>
      <c r="BI25" s="9">
        <v>188.45579299304976</v>
      </c>
      <c r="BJ25" s="9">
        <v>186.44328971259137</v>
      </c>
      <c r="BK25" s="9">
        <v>177.88400047885949</v>
      </c>
      <c r="BL25" s="9">
        <v>185.86576289224283</v>
      </c>
      <c r="BM25" s="21">
        <v>189.668626811997</v>
      </c>
      <c r="BN25" s="21">
        <v>191.80442676040335</v>
      </c>
      <c r="BO25" s="21">
        <v>191.3104628254188</v>
      </c>
      <c r="BP25" s="21">
        <v>190.70554838766145</v>
      </c>
      <c r="BQ25" s="21">
        <v>192.11417294223091</v>
      </c>
      <c r="BR25" s="21">
        <v>188.38075868972817</v>
      </c>
      <c r="BS25" s="21">
        <v>180.61169876039602</v>
      </c>
      <c r="BT25" s="21">
        <v>184.36487428106719</v>
      </c>
      <c r="BU25" s="21">
        <v>179.90156060155599</v>
      </c>
      <c r="BV25" s="21">
        <v>185.17671888689929</v>
      </c>
      <c r="BW25" s="21">
        <v>192.05613996700066</v>
      </c>
      <c r="BX25" s="21">
        <v>184.90800568296336</v>
      </c>
      <c r="BY25" s="21">
        <v>185.16039291469963</v>
      </c>
      <c r="BZ25" s="21">
        <v>167.79792743773717</v>
      </c>
      <c r="CA25" s="21">
        <v>172.32567690419478</v>
      </c>
      <c r="CB25" s="21">
        <v>179.13457338626105</v>
      </c>
      <c r="CC25" s="21">
        <v>189.28421603334664</v>
      </c>
      <c r="CD25" s="21">
        <v>188.42113996216153</v>
      </c>
      <c r="CE25" s="21">
        <v>183.79662360063324</v>
      </c>
      <c r="CF25" s="197">
        <v>182.8961587365884</v>
      </c>
      <c r="CG25" s="197">
        <v>189.17775836236325</v>
      </c>
      <c r="CH25" s="197">
        <v>182.30248730973341</v>
      </c>
      <c r="CI25" s="21"/>
      <c r="CJ25" s="21"/>
      <c r="CK25" s="21"/>
      <c r="CL25" s="21"/>
      <c r="CM25" s="21"/>
      <c r="CN25" s="21"/>
    </row>
    <row r="26" spans="1:92" x14ac:dyDescent="0.2">
      <c r="A26" s="8" t="str">
        <f t="shared" si="0"/>
        <v>EFHg_QU_25</v>
      </c>
      <c r="B26" s="7" t="s">
        <v>253</v>
      </c>
      <c r="C26" s="7" t="s">
        <v>654</v>
      </c>
      <c r="D26" s="7">
        <v>25</v>
      </c>
      <c r="E26" s="7">
        <v>100</v>
      </c>
      <c r="F26" s="9">
        <v>102.03199719804368</v>
      </c>
      <c r="G26" s="9">
        <v>107.95340704671329</v>
      </c>
      <c r="H26" s="9">
        <v>108.03867822235169</v>
      </c>
      <c r="I26" s="9">
        <v>111.06162288995785</v>
      </c>
      <c r="J26" s="9">
        <v>115.76258769655942</v>
      </c>
      <c r="K26" s="9">
        <v>118.50196371770861</v>
      </c>
      <c r="L26" s="9">
        <v>119.63649740830829</v>
      </c>
      <c r="M26" s="9">
        <v>118.72485992555994</v>
      </c>
      <c r="N26" s="9">
        <v>122.4170099363951</v>
      </c>
      <c r="O26" s="9">
        <v>117.0206322106319</v>
      </c>
      <c r="P26" s="9">
        <v>119.28046023583012</v>
      </c>
      <c r="Q26" s="9">
        <v>118.14586519283887</v>
      </c>
      <c r="R26" s="9">
        <v>124.17053542359649</v>
      </c>
      <c r="S26" s="9">
        <v>126.22056873867469</v>
      </c>
      <c r="T26" s="9">
        <v>126.6171884557709</v>
      </c>
      <c r="U26" s="9">
        <v>128.83267235971115</v>
      </c>
      <c r="V26" s="9">
        <v>128.48907594363442</v>
      </c>
      <c r="W26" s="9">
        <v>133.99376485792993</v>
      </c>
      <c r="X26" s="9">
        <v>140.19160610584422</v>
      </c>
      <c r="Y26" s="9">
        <v>147.13869332926473</v>
      </c>
      <c r="Z26" s="9">
        <v>156.73867909791707</v>
      </c>
      <c r="AA26" s="9">
        <v>168.75200222377268</v>
      </c>
      <c r="AB26" s="9">
        <v>173.80123385730016</v>
      </c>
      <c r="AC26" s="9">
        <v>181.30454724967629</v>
      </c>
      <c r="AD26" s="9">
        <v>188.44031936458816</v>
      </c>
      <c r="AE26" s="9">
        <v>196.11930580886613</v>
      </c>
      <c r="AF26" s="9">
        <v>189.53160491763342</v>
      </c>
      <c r="AG26" s="9">
        <v>216.57072598377317</v>
      </c>
      <c r="AH26" s="9">
        <v>215.69932897036281</v>
      </c>
      <c r="AI26" s="9">
        <v>207.18791222372624</v>
      </c>
      <c r="AJ26" s="9">
        <v>213.07379809206742</v>
      </c>
      <c r="AK26" s="9">
        <v>215.02208011162574</v>
      </c>
      <c r="AL26" s="9">
        <v>230.18475255143059</v>
      </c>
      <c r="AM26" s="9">
        <v>236.19936278460489</v>
      </c>
      <c r="AN26" s="9">
        <v>244.31931898412262</v>
      </c>
      <c r="AO26" s="9">
        <v>225.86120163787444</v>
      </c>
      <c r="AP26" s="9">
        <v>224.57287874912461</v>
      </c>
      <c r="AQ26" s="9">
        <v>213.21235927938577</v>
      </c>
      <c r="AR26" s="9">
        <v>215.56132363993638</v>
      </c>
      <c r="AS26" s="9">
        <v>237.65068456475174</v>
      </c>
      <c r="AT26" s="9">
        <v>253.47080177299938</v>
      </c>
      <c r="AU26" s="9">
        <v>254.15143272661439</v>
      </c>
      <c r="AV26" s="9">
        <v>258.53614124780063</v>
      </c>
      <c r="AW26" s="9">
        <v>260.45755549567906</v>
      </c>
      <c r="AX26" s="9">
        <v>280.81283577557798</v>
      </c>
      <c r="AY26" s="9">
        <v>286.10516188854416</v>
      </c>
      <c r="AZ26" s="9">
        <v>275.18356333492119</v>
      </c>
      <c r="BA26" s="9">
        <v>274.56900846323492</v>
      </c>
      <c r="BB26" s="9">
        <v>282.38652490350853</v>
      </c>
      <c r="BC26" s="9">
        <v>298.79446160073729</v>
      </c>
      <c r="BD26" s="9">
        <v>276.62663933315923</v>
      </c>
      <c r="BE26" s="9">
        <v>301.9859540335305</v>
      </c>
      <c r="BF26" s="9">
        <v>296.8679271774173</v>
      </c>
      <c r="BG26" s="9">
        <v>295.41978007603905</v>
      </c>
      <c r="BH26" s="9">
        <v>282.73485841122715</v>
      </c>
      <c r="BI26" s="9">
        <v>285.99711064868643</v>
      </c>
      <c r="BJ26" s="9">
        <v>271.21140126534101</v>
      </c>
      <c r="BK26" s="9">
        <v>248.23561421557986</v>
      </c>
      <c r="BL26" s="9">
        <v>264.74036728531479</v>
      </c>
      <c r="BM26" s="21">
        <v>269.01290728813575</v>
      </c>
      <c r="BN26" s="21">
        <v>260.20446301178941</v>
      </c>
      <c r="BO26" s="21">
        <v>262.48176739170123</v>
      </c>
      <c r="BP26" s="21">
        <v>249.55565547514936</v>
      </c>
      <c r="BQ26" s="21">
        <v>259.24487379810205</v>
      </c>
      <c r="BR26" s="21">
        <v>251.31017520752695</v>
      </c>
      <c r="BS26" s="21">
        <v>242.41748605622186</v>
      </c>
      <c r="BT26" s="21">
        <v>238.41888875204802</v>
      </c>
      <c r="BU26" s="21">
        <v>228.75288016526372</v>
      </c>
      <c r="BV26" s="21">
        <v>237.91208033275089</v>
      </c>
      <c r="BW26" s="21">
        <v>243.14187453115403</v>
      </c>
      <c r="BX26" s="21">
        <v>238.85602141242939</v>
      </c>
      <c r="BY26" s="21">
        <v>235.01873278787104</v>
      </c>
      <c r="BZ26" s="21">
        <v>216.04824321130795</v>
      </c>
      <c r="CA26" s="21">
        <v>229.11503946518278</v>
      </c>
      <c r="CB26" s="21">
        <v>237.39723721703467</v>
      </c>
      <c r="CC26" s="21">
        <v>238.24300729022866</v>
      </c>
      <c r="CD26" s="21">
        <v>243.46517755327432</v>
      </c>
      <c r="CE26" s="21">
        <v>232.93058262139991</v>
      </c>
      <c r="CF26" s="197">
        <v>245.90317727839403</v>
      </c>
      <c r="CG26" s="197">
        <v>255.00982886791979</v>
      </c>
      <c r="CH26" s="197">
        <v>250.03616165579152</v>
      </c>
      <c r="CI26" s="21"/>
      <c r="CJ26" s="21"/>
      <c r="CK26" s="21"/>
      <c r="CL26" s="21"/>
      <c r="CM26" s="21"/>
      <c r="CN26" s="21"/>
    </row>
    <row r="27" spans="1:92" x14ac:dyDescent="0.2">
      <c r="A27" s="8" t="str">
        <f t="shared" si="0"/>
        <v>EFHg_QU_26</v>
      </c>
      <c r="B27" s="7" t="s">
        <v>253</v>
      </c>
      <c r="C27" s="7" t="s">
        <v>654</v>
      </c>
      <c r="D27" s="7">
        <v>26</v>
      </c>
      <c r="E27" s="7">
        <v>100</v>
      </c>
      <c r="F27" s="9">
        <v>102.36321147311412</v>
      </c>
      <c r="G27" s="9">
        <v>107.47731891406855</v>
      </c>
      <c r="H27" s="9">
        <v>111.46492487085197</v>
      </c>
      <c r="I27" s="9">
        <v>112.65579939789151</v>
      </c>
      <c r="J27" s="9">
        <v>111.83547348399212</v>
      </c>
      <c r="K27" s="9">
        <v>112.58290198288022</v>
      </c>
      <c r="L27" s="9">
        <v>111.11678078268264</v>
      </c>
      <c r="M27" s="9">
        <v>107.40476634505625</v>
      </c>
      <c r="N27" s="9">
        <v>103.6754300490317</v>
      </c>
      <c r="O27" s="9">
        <v>104.14386344832722</v>
      </c>
      <c r="P27" s="9">
        <v>103.1835109464761</v>
      </c>
      <c r="Q27" s="9">
        <v>102.60968541539381</v>
      </c>
      <c r="R27" s="9">
        <v>102.96570079229399</v>
      </c>
      <c r="S27" s="9">
        <v>102.9436669315739</v>
      </c>
      <c r="T27" s="9">
        <v>100.68195274948792</v>
      </c>
      <c r="U27" s="9">
        <v>101.91754957675046</v>
      </c>
      <c r="V27" s="9">
        <v>104.01677483536321</v>
      </c>
      <c r="W27" s="9">
        <v>107.3373275642226</v>
      </c>
      <c r="X27" s="9">
        <v>110.27567212250302</v>
      </c>
      <c r="Y27" s="9">
        <v>112.18614061266456</v>
      </c>
      <c r="Z27" s="9">
        <v>119.0408991671452</v>
      </c>
      <c r="AA27" s="9">
        <v>125.3905641680231</v>
      </c>
      <c r="AB27" s="9">
        <v>128.32740591023918</v>
      </c>
      <c r="AC27" s="9">
        <v>133.27193617923066</v>
      </c>
      <c r="AD27" s="9">
        <v>134.72690889292974</v>
      </c>
      <c r="AE27" s="9">
        <v>136.68153463910923</v>
      </c>
      <c r="AF27" s="9">
        <v>146.51083402743225</v>
      </c>
      <c r="AG27" s="9">
        <v>142.49515420364588</v>
      </c>
      <c r="AH27" s="9">
        <v>138.12968753489753</v>
      </c>
      <c r="AI27" s="9">
        <v>132.63176377082567</v>
      </c>
      <c r="AJ27" s="9">
        <v>129.55455167346847</v>
      </c>
      <c r="AK27" s="9">
        <v>131.36518670760083</v>
      </c>
      <c r="AL27" s="9">
        <v>134.51086446222192</v>
      </c>
      <c r="AM27" s="9">
        <v>133.6521681573094</v>
      </c>
      <c r="AN27" s="9">
        <v>131.99000192376536</v>
      </c>
      <c r="AO27" s="9">
        <v>131.54540715042299</v>
      </c>
      <c r="AP27" s="9">
        <v>128.02099517466667</v>
      </c>
      <c r="AQ27" s="9">
        <v>125.18550688523638</v>
      </c>
      <c r="AR27" s="9">
        <v>119.38036267232009</v>
      </c>
      <c r="AS27" s="9">
        <v>127.82464319469209</v>
      </c>
      <c r="AT27" s="9">
        <v>130.31754275302941</v>
      </c>
      <c r="AU27" s="9">
        <v>132.82911626788177</v>
      </c>
      <c r="AV27" s="9">
        <v>120.273730854273</v>
      </c>
      <c r="AW27" s="9">
        <v>138.42031803717234</v>
      </c>
      <c r="AX27" s="9">
        <v>137.65444750953583</v>
      </c>
      <c r="AY27" s="9">
        <v>141.42066511968127</v>
      </c>
      <c r="AZ27" s="9">
        <v>142.06194142153504</v>
      </c>
      <c r="BA27" s="9">
        <v>144.50438841643259</v>
      </c>
      <c r="BB27" s="9">
        <v>149.03961292598009</v>
      </c>
      <c r="BC27" s="9">
        <v>153.93779945334322</v>
      </c>
      <c r="BD27" s="9">
        <v>149.14227982537452</v>
      </c>
      <c r="BE27" s="9">
        <v>151.4142700234006</v>
      </c>
      <c r="BF27" s="9">
        <v>149.60593773740842</v>
      </c>
      <c r="BG27" s="9">
        <v>155.90074035011233</v>
      </c>
      <c r="BH27" s="9">
        <v>160.82997446380929</v>
      </c>
      <c r="BI27" s="9">
        <v>155.99950118944622</v>
      </c>
      <c r="BJ27" s="9">
        <v>160.08606488651625</v>
      </c>
      <c r="BK27" s="9">
        <v>148.76628708233099</v>
      </c>
      <c r="BL27" s="9">
        <v>154.49833129022426</v>
      </c>
      <c r="BM27" s="21">
        <v>154.2353892867925</v>
      </c>
      <c r="BN27" s="21">
        <v>151.56195058561678</v>
      </c>
      <c r="BO27" s="21">
        <v>144.91917261522605</v>
      </c>
      <c r="BP27" s="21">
        <v>150.62543678819887</v>
      </c>
      <c r="BQ27" s="21">
        <v>151.41925790401186</v>
      </c>
      <c r="BR27" s="21">
        <v>150.46499530289159</v>
      </c>
      <c r="BS27" s="21">
        <v>145.79356798181408</v>
      </c>
      <c r="BT27" s="21">
        <v>144.27590630733985</v>
      </c>
      <c r="BU27" s="21">
        <v>141.4694333482704</v>
      </c>
      <c r="BV27" s="21">
        <v>147.40044400399378</v>
      </c>
      <c r="BW27" s="21">
        <v>145.57745780749565</v>
      </c>
      <c r="BX27" s="21">
        <v>136.10312006560054</v>
      </c>
      <c r="BY27" s="21">
        <v>129.50562676875546</v>
      </c>
      <c r="BZ27" s="21">
        <v>121.82603351154889</v>
      </c>
      <c r="CA27" s="21">
        <v>125.28851134930066</v>
      </c>
      <c r="CB27" s="21">
        <v>131.17913823054005</v>
      </c>
      <c r="CC27" s="21">
        <v>138.76551193941452</v>
      </c>
      <c r="CD27" s="21">
        <v>135.32846550278225</v>
      </c>
      <c r="CE27" s="21">
        <v>131.28581721744473</v>
      </c>
      <c r="CF27" s="197">
        <v>130.62006756347236</v>
      </c>
      <c r="CG27" s="197">
        <v>136.08039991128936</v>
      </c>
      <c r="CH27" s="197">
        <v>136.28162230541844</v>
      </c>
      <c r="CI27" s="21"/>
      <c r="CJ27" s="21"/>
      <c r="CK27" s="21"/>
      <c r="CL27" s="21"/>
      <c r="CM27" s="21"/>
      <c r="CN27" s="21"/>
    </row>
    <row r="28" spans="1:92" x14ac:dyDescent="0.2">
      <c r="A28" s="8" t="str">
        <f t="shared" si="0"/>
        <v>EFHt_QU_1</v>
      </c>
      <c r="B28" s="7" t="s">
        <v>3660</v>
      </c>
      <c r="C28" s="7" t="s">
        <v>654</v>
      </c>
      <c r="D28" s="7">
        <v>1</v>
      </c>
      <c r="E28" s="7">
        <v>100</v>
      </c>
      <c r="F28" s="9">
        <v>99.492029043038627</v>
      </c>
      <c r="G28" s="9">
        <v>101.16480554756606</v>
      </c>
      <c r="H28" s="9">
        <v>101.81480553242881</v>
      </c>
      <c r="I28" s="9">
        <v>105.83044090390827</v>
      </c>
      <c r="J28" s="9">
        <v>105.93350870012807</v>
      </c>
      <c r="K28" s="9">
        <v>107.44220785842712</v>
      </c>
      <c r="L28" s="9">
        <v>107.00247302736403</v>
      </c>
      <c r="M28" s="9">
        <v>107.16852942309731</v>
      </c>
      <c r="N28" s="9">
        <v>104.05604294652943</v>
      </c>
      <c r="O28" s="9">
        <v>104.90573365453399</v>
      </c>
      <c r="P28" s="9">
        <v>103.66794707337887</v>
      </c>
      <c r="Q28" s="9">
        <v>106.73961580547389</v>
      </c>
      <c r="R28" s="9">
        <v>107.15157166605442</v>
      </c>
      <c r="S28" s="9">
        <v>108.10462100599318</v>
      </c>
      <c r="T28" s="9">
        <v>106.25548573671111</v>
      </c>
      <c r="U28" s="9">
        <v>107.19402366074226</v>
      </c>
      <c r="V28" s="9">
        <v>106.34572774234456</v>
      </c>
      <c r="W28" s="9">
        <v>110.31636260036886</v>
      </c>
      <c r="X28" s="9">
        <v>111.32576354055605</v>
      </c>
      <c r="Y28" s="9">
        <v>114.35583705642341</v>
      </c>
      <c r="Z28" s="9">
        <v>119.86884991934686</v>
      </c>
      <c r="AA28" s="9">
        <v>121.95615329033294</v>
      </c>
      <c r="AB28" s="9">
        <v>123.87023459414412</v>
      </c>
      <c r="AC28" s="9">
        <v>128.46996839609693</v>
      </c>
      <c r="AD28" s="9">
        <v>129.17251172087509</v>
      </c>
      <c r="AE28" s="9">
        <v>129.61309707760628</v>
      </c>
      <c r="AF28" s="9">
        <v>130.7602139694842</v>
      </c>
      <c r="AG28" s="9">
        <v>136.23684635734304</v>
      </c>
      <c r="AH28" s="9">
        <v>139.25173111890749</v>
      </c>
      <c r="AI28" s="9">
        <v>138.02168594565399</v>
      </c>
      <c r="AJ28" s="9">
        <v>139.67754728904998</v>
      </c>
      <c r="AK28" s="9">
        <v>142.60580362713571</v>
      </c>
      <c r="AL28" s="9">
        <v>144.31562925869855</v>
      </c>
      <c r="AM28" s="9">
        <v>147.17542417339507</v>
      </c>
      <c r="AN28" s="9">
        <v>146.89525288998863</v>
      </c>
      <c r="AO28" s="9">
        <v>146.2706566236111</v>
      </c>
      <c r="AP28" s="9">
        <v>145.50742429652226</v>
      </c>
      <c r="AQ28" s="9">
        <v>144.11953715204456</v>
      </c>
      <c r="AR28" s="9">
        <v>145.68453258375769</v>
      </c>
      <c r="AS28" s="9">
        <v>152.09533994130771</v>
      </c>
      <c r="AT28" s="9">
        <v>158.89531314850126</v>
      </c>
      <c r="AU28" s="9">
        <v>167.06549617286674</v>
      </c>
      <c r="AV28" s="9">
        <v>160.99045050044916</v>
      </c>
      <c r="AW28" s="9">
        <v>167.95515671550334</v>
      </c>
      <c r="AX28" s="9">
        <v>166.24131665012146</v>
      </c>
      <c r="AY28" s="9">
        <v>167.10490309609497</v>
      </c>
      <c r="AZ28" s="9">
        <v>168.79892212820121</v>
      </c>
      <c r="BA28" s="9">
        <v>171.79522229540697</v>
      </c>
      <c r="BB28" s="9">
        <v>173.25894894124073</v>
      </c>
      <c r="BC28" s="9">
        <v>179.49276947310702</v>
      </c>
      <c r="BD28" s="9">
        <v>177.92173852137384</v>
      </c>
      <c r="BE28" s="9">
        <v>188.38520209997054</v>
      </c>
      <c r="BF28" s="9">
        <v>184.69717930228887</v>
      </c>
      <c r="BG28" s="9">
        <v>185.04689605813294</v>
      </c>
      <c r="BH28" s="9">
        <v>189.55580873067765</v>
      </c>
      <c r="BI28" s="9">
        <v>189.5579728121136</v>
      </c>
      <c r="BJ28" s="9">
        <v>191.69162282829581</v>
      </c>
      <c r="BK28" s="9">
        <v>187.43407614823383</v>
      </c>
      <c r="BL28" s="9">
        <v>189.84458329610482</v>
      </c>
      <c r="BM28" s="21">
        <v>188.37611401239309</v>
      </c>
      <c r="BN28" s="21">
        <v>192.76074378682551</v>
      </c>
      <c r="BO28" s="21">
        <v>192.10178704146966</v>
      </c>
      <c r="BP28" s="21">
        <v>188.85216725548645</v>
      </c>
      <c r="BQ28" s="21">
        <v>190.2857594154398</v>
      </c>
      <c r="BR28" s="21">
        <v>194.32737443393816</v>
      </c>
      <c r="BS28" s="21">
        <v>189.43535730558213</v>
      </c>
      <c r="BT28" s="21">
        <v>196.73850974084519</v>
      </c>
      <c r="BU28" s="21">
        <v>187.74920253934951</v>
      </c>
      <c r="BV28" s="21">
        <v>187.89312304362861</v>
      </c>
      <c r="BW28" s="21">
        <v>192.48292149030109</v>
      </c>
      <c r="BX28" s="21">
        <v>190.49451778911956</v>
      </c>
      <c r="BY28" s="21">
        <v>194.28441534689233</v>
      </c>
      <c r="BZ28" s="21">
        <v>189.32949995671805</v>
      </c>
      <c r="CA28" s="21">
        <v>197.53217954869751</v>
      </c>
      <c r="CB28" s="21">
        <v>201.90755670680173</v>
      </c>
      <c r="CC28" s="21">
        <v>204.82936299246987</v>
      </c>
      <c r="CD28" s="21">
        <v>206.05153477014088</v>
      </c>
      <c r="CE28" s="21">
        <v>202.48245905403434</v>
      </c>
      <c r="CF28" s="197">
        <v>204.11311696100148</v>
      </c>
      <c r="CG28" s="197">
        <v>210.79176203909515</v>
      </c>
      <c r="CH28" s="197">
        <v>214.4543876022046</v>
      </c>
      <c r="CI28" s="21"/>
      <c r="CJ28" s="21"/>
      <c r="CK28" s="21"/>
      <c r="CL28" s="21"/>
      <c r="CM28" s="21"/>
      <c r="CN28" s="21"/>
    </row>
    <row r="29" spans="1:92" x14ac:dyDescent="0.2">
      <c r="A29" s="8" t="str">
        <f t="shared" si="0"/>
        <v>EFHt_QU_2</v>
      </c>
      <c r="B29" s="7" t="s">
        <v>3660</v>
      </c>
      <c r="C29" s="7" t="s">
        <v>654</v>
      </c>
      <c r="D29" s="7">
        <v>2</v>
      </c>
      <c r="E29" s="7">
        <v>100</v>
      </c>
      <c r="F29" s="9">
        <v>100.29159759912443</v>
      </c>
      <c r="G29" s="9">
        <v>102.25855971796187</v>
      </c>
      <c r="H29" s="9">
        <v>101.99796030520889</v>
      </c>
      <c r="I29" s="9">
        <v>106.07399119867631</v>
      </c>
      <c r="J29" s="9">
        <v>105.09121769380323</v>
      </c>
      <c r="K29" s="9">
        <v>106.5321992191264</v>
      </c>
      <c r="L29" s="9">
        <v>105.96692978288135</v>
      </c>
      <c r="M29" s="9">
        <v>104.44396812563912</v>
      </c>
      <c r="N29" s="9">
        <v>102.03495516194351</v>
      </c>
      <c r="O29" s="9">
        <v>103.17364998157058</v>
      </c>
      <c r="P29" s="9">
        <v>101.55842701751361</v>
      </c>
      <c r="Q29" s="9">
        <v>103.81026628840058</v>
      </c>
      <c r="R29" s="9">
        <v>104.01717364490932</v>
      </c>
      <c r="S29" s="9">
        <v>103.78601833168273</v>
      </c>
      <c r="T29" s="9">
        <v>103.41930293313008</v>
      </c>
      <c r="U29" s="9">
        <v>102.71226040410228</v>
      </c>
      <c r="V29" s="9">
        <v>104.5353144562426</v>
      </c>
      <c r="W29" s="9">
        <v>106.84138754301252</v>
      </c>
      <c r="X29" s="9">
        <v>108.00956668308513</v>
      </c>
      <c r="Y29" s="9">
        <v>110.49470945354238</v>
      </c>
      <c r="Z29" s="9">
        <v>113.44196073531714</v>
      </c>
      <c r="AA29" s="9">
        <v>115.97633930716719</v>
      </c>
      <c r="AB29" s="9">
        <v>116.21392406618637</v>
      </c>
      <c r="AC29" s="9">
        <v>119.27393223526663</v>
      </c>
      <c r="AD29" s="9">
        <v>119.24621319268864</v>
      </c>
      <c r="AE29" s="9">
        <v>121.58489258355185</v>
      </c>
      <c r="AF29" s="9">
        <v>120.96997999790216</v>
      </c>
      <c r="AG29" s="9">
        <v>125.0177950090615</v>
      </c>
      <c r="AH29" s="9">
        <v>126.13757261979967</v>
      </c>
      <c r="AI29" s="9">
        <v>124.19420586230672</v>
      </c>
      <c r="AJ29" s="9">
        <v>122.74060548864631</v>
      </c>
      <c r="AK29" s="9">
        <v>124.09390790355575</v>
      </c>
      <c r="AL29" s="9">
        <v>124.51513777378037</v>
      </c>
      <c r="AM29" s="9">
        <v>125.25776666359604</v>
      </c>
      <c r="AN29" s="9">
        <v>127.46081588515854</v>
      </c>
      <c r="AO29" s="9">
        <v>128.99388634925003</v>
      </c>
      <c r="AP29" s="9">
        <v>128.80809462393671</v>
      </c>
      <c r="AQ29" s="9">
        <v>126.91947271189947</v>
      </c>
      <c r="AR29" s="9">
        <v>126.75847649688458</v>
      </c>
      <c r="AS29" s="9">
        <v>131.75339341885189</v>
      </c>
      <c r="AT29" s="9">
        <v>136.45939405390374</v>
      </c>
      <c r="AU29" s="9">
        <v>141.90660232425037</v>
      </c>
      <c r="AV29" s="9">
        <v>137.45356007780185</v>
      </c>
      <c r="AW29" s="9">
        <v>142.8838315307197</v>
      </c>
      <c r="AX29" s="9">
        <v>140.93725573068878</v>
      </c>
      <c r="AY29" s="9">
        <v>139.22240449518443</v>
      </c>
      <c r="AZ29" s="9">
        <v>141.58123453042751</v>
      </c>
      <c r="BA29" s="9">
        <v>142.20054515202892</v>
      </c>
      <c r="BB29" s="9">
        <v>143.71577029277637</v>
      </c>
      <c r="BC29" s="9">
        <v>148.81792556589983</v>
      </c>
      <c r="BD29" s="9">
        <v>145.87354750477672</v>
      </c>
      <c r="BE29" s="9">
        <v>153.95080442720212</v>
      </c>
      <c r="BF29" s="9">
        <v>152.15232158696034</v>
      </c>
      <c r="BG29" s="9">
        <v>155.10105741880113</v>
      </c>
      <c r="BH29" s="9">
        <v>159.05085390842174</v>
      </c>
      <c r="BI29" s="9">
        <v>156.73610357910127</v>
      </c>
      <c r="BJ29" s="9">
        <v>158.87667208789648</v>
      </c>
      <c r="BK29" s="9">
        <v>155.05617441761635</v>
      </c>
      <c r="BL29" s="9">
        <v>159.32328437149536</v>
      </c>
      <c r="BM29" s="21">
        <v>158.27710091716989</v>
      </c>
      <c r="BN29" s="21">
        <v>161.56807270998618</v>
      </c>
      <c r="BO29" s="21">
        <v>161.12877156167161</v>
      </c>
      <c r="BP29" s="21">
        <v>160.51924444469913</v>
      </c>
      <c r="BQ29" s="21">
        <v>162.68620687639753</v>
      </c>
      <c r="BR29" s="21">
        <v>166.40381982928659</v>
      </c>
      <c r="BS29" s="21">
        <v>163.10548784559359</v>
      </c>
      <c r="BT29" s="21">
        <v>164.27192625625671</v>
      </c>
      <c r="BU29" s="21">
        <v>156.83505660495834</v>
      </c>
      <c r="BV29" s="21">
        <v>157.75250299965165</v>
      </c>
      <c r="BW29" s="21">
        <v>161.46768153577173</v>
      </c>
      <c r="BX29" s="21">
        <v>160.14245983145824</v>
      </c>
      <c r="BY29" s="21">
        <v>162.57642964768573</v>
      </c>
      <c r="BZ29" s="21">
        <v>158.88715012647134</v>
      </c>
      <c r="CA29" s="21">
        <v>163.37705760221201</v>
      </c>
      <c r="CB29" s="21">
        <v>168.45178789277651</v>
      </c>
      <c r="CC29" s="21">
        <v>173.0205370040905</v>
      </c>
      <c r="CD29" s="21">
        <v>173.01048759609691</v>
      </c>
      <c r="CE29" s="21">
        <v>167.70186963748034</v>
      </c>
      <c r="CF29" s="197">
        <v>168.29097557575898</v>
      </c>
      <c r="CG29" s="197">
        <v>172.21933836530613</v>
      </c>
      <c r="CH29" s="197">
        <v>174.99953524846873</v>
      </c>
      <c r="CI29" s="21"/>
      <c r="CJ29" s="21"/>
      <c r="CK29" s="21"/>
      <c r="CL29" s="21"/>
      <c r="CM29" s="21"/>
      <c r="CN29" s="21"/>
    </row>
    <row r="30" spans="1:92" x14ac:dyDescent="0.2">
      <c r="A30" s="8" t="str">
        <f t="shared" si="0"/>
        <v>EFHt_QU_3</v>
      </c>
      <c r="B30" s="7" t="s">
        <v>3660</v>
      </c>
      <c r="C30" s="7" t="s">
        <v>654</v>
      </c>
      <c r="D30" s="7">
        <v>3</v>
      </c>
      <c r="E30" s="7">
        <v>100</v>
      </c>
      <c r="F30" s="9">
        <v>99.668964652004206</v>
      </c>
      <c r="G30" s="9">
        <v>101.26518126221025</v>
      </c>
      <c r="H30" s="9">
        <v>101.35591655293265</v>
      </c>
      <c r="I30" s="9">
        <v>103.75736408536034</v>
      </c>
      <c r="J30" s="9">
        <v>101.64354712766649</v>
      </c>
      <c r="K30" s="9">
        <v>102.22615214064004</v>
      </c>
      <c r="L30" s="9">
        <v>102.62371745499988</v>
      </c>
      <c r="M30" s="9">
        <v>102.17319967784032</v>
      </c>
      <c r="N30" s="9">
        <v>100.41927620730785</v>
      </c>
      <c r="O30" s="9">
        <v>101.15326966849317</v>
      </c>
      <c r="P30" s="9">
        <v>100.07684282344658</v>
      </c>
      <c r="Q30" s="9">
        <v>100.38209614697364</v>
      </c>
      <c r="R30" s="9">
        <v>101.2276969316619</v>
      </c>
      <c r="S30" s="9">
        <v>102.17213335987677</v>
      </c>
      <c r="T30" s="9">
        <v>101.33628942332132</v>
      </c>
      <c r="U30" s="9">
        <v>101.01074984936693</v>
      </c>
      <c r="V30" s="9">
        <v>102.81721688458589</v>
      </c>
      <c r="W30" s="9">
        <v>102.01252602011981</v>
      </c>
      <c r="X30" s="9">
        <v>103.92450285843667</v>
      </c>
      <c r="Y30" s="9">
        <v>106.1193553687939</v>
      </c>
      <c r="Z30" s="9">
        <v>109.60297603134592</v>
      </c>
      <c r="AA30" s="9">
        <v>113.3770815396488</v>
      </c>
      <c r="AB30" s="9">
        <v>114.09205624580119</v>
      </c>
      <c r="AC30" s="9">
        <v>115.30490818379032</v>
      </c>
      <c r="AD30" s="9">
        <v>115.58642366231462</v>
      </c>
      <c r="AE30" s="9">
        <v>116.55799822186177</v>
      </c>
      <c r="AF30" s="9">
        <v>116.07010985133961</v>
      </c>
      <c r="AG30" s="9">
        <v>120.09501421331731</v>
      </c>
      <c r="AH30" s="9">
        <v>120.17822665350715</v>
      </c>
      <c r="AI30" s="9">
        <v>122.45019287780023</v>
      </c>
      <c r="AJ30" s="9">
        <v>121.4492726183809</v>
      </c>
      <c r="AK30" s="9">
        <v>121.74033890454893</v>
      </c>
      <c r="AL30" s="9">
        <v>120.97499357690783</v>
      </c>
      <c r="AM30" s="9">
        <v>120.58650802429803</v>
      </c>
      <c r="AN30" s="9">
        <v>121.68325666197843</v>
      </c>
      <c r="AO30" s="9">
        <v>123.34654043056139</v>
      </c>
      <c r="AP30" s="9">
        <v>122.36534083251227</v>
      </c>
      <c r="AQ30" s="9">
        <v>120.44108578309007</v>
      </c>
      <c r="AR30" s="9">
        <v>120.97185344555055</v>
      </c>
      <c r="AS30" s="9">
        <v>125.7439009296818</v>
      </c>
      <c r="AT30" s="9">
        <v>136.43174274255881</v>
      </c>
      <c r="AU30" s="9">
        <v>138.90854976201297</v>
      </c>
      <c r="AV30" s="9">
        <v>136.6187334051715</v>
      </c>
      <c r="AW30" s="9">
        <v>142.01519804370201</v>
      </c>
      <c r="AX30" s="9">
        <v>139.89074269514521</v>
      </c>
      <c r="AY30" s="9">
        <v>140.09633973836966</v>
      </c>
      <c r="AZ30" s="9">
        <v>142.00068368808849</v>
      </c>
      <c r="BA30" s="9">
        <v>143.33329632988415</v>
      </c>
      <c r="BB30" s="9">
        <v>149.30556385123032</v>
      </c>
      <c r="BC30" s="9">
        <v>154.35648141314846</v>
      </c>
      <c r="BD30" s="9">
        <v>151.91508435128051</v>
      </c>
      <c r="BE30" s="9">
        <v>161.83546217215638</v>
      </c>
      <c r="BF30" s="9">
        <v>161.67245181027118</v>
      </c>
      <c r="BG30" s="9">
        <v>162.78547997490239</v>
      </c>
      <c r="BH30" s="9">
        <v>168.02778209382484</v>
      </c>
      <c r="BI30" s="9">
        <v>169.85027159952062</v>
      </c>
      <c r="BJ30" s="9">
        <v>173.3260441989151</v>
      </c>
      <c r="BK30" s="9">
        <v>165.7556936665965</v>
      </c>
      <c r="BL30" s="9">
        <v>168.43533002384495</v>
      </c>
      <c r="BM30" s="21">
        <v>168.57887504402643</v>
      </c>
      <c r="BN30" s="21">
        <v>171.65018313351817</v>
      </c>
      <c r="BO30" s="21">
        <v>172.68328212751877</v>
      </c>
      <c r="BP30" s="21">
        <v>172.06505578214146</v>
      </c>
      <c r="BQ30" s="21">
        <v>172.02555604028979</v>
      </c>
      <c r="BR30" s="21">
        <v>176.44445224800401</v>
      </c>
      <c r="BS30" s="21">
        <v>168.41917171963075</v>
      </c>
      <c r="BT30" s="21">
        <v>165.9189389550323</v>
      </c>
      <c r="BU30" s="21">
        <v>163.88388710428598</v>
      </c>
      <c r="BV30" s="21">
        <v>167.90573437520385</v>
      </c>
      <c r="BW30" s="21">
        <v>174.32515525714442</v>
      </c>
      <c r="BX30" s="21">
        <v>169.52745049746943</v>
      </c>
      <c r="BY30" s="21">
        <v>173.76397717909268</v>
      </c>
      <c r="BZ30" s="21">
        <v>170.18063942620228</v>
      </c>
      <c r="CA30" s="21">
        <v>176.20565797894145</v>
      </c>
      <c r="CB30" s="21">
        <v>176.85345680618673</v>
      </c>
      <c r="CC30" s="21">
        <v>175.64915834564445</v>
      </c>
      <c r="CD30" s="21">
        <v>176.9332493903332</v>
      </c>
      <c r="CE30" s="21">
        <v>173.96300578719709</v>
      </c>
      <c r="CF30" s="197">
        <v>179.21740765228481</v>
      </c>
      <c r="CG30" s="197">
        <v>187.73325335031771</v>
      </c>
      <c r="CH30" s="197">
        <v>188.02557284668225</v>
      </c>
      <c r="CI30" s="21"/>
      <c r="CJ30" s="21"/>
      <c r="CK30" s="21"/>
      <c r="CL30" s="21"/>
      <c r="CM30" s="21"/>
      <c r="CN30" s="21"/>
    </row>
    <row r="31" spans="1:92" x14ac:dyDescent="0.2">
      <c r="A31" s="8" t="str">
        <f t="shared" si="0"/>
        <v>EFHt_QU_4</v>
      </c>
      <c r="B31" s="7" t="s">
        <v>3660</v>
      </c>
      <c r="C31" s="7" t="s">
        <v>654</v>
      </c>
      <c r="D31" s="7">
        <v>4</v>
      </c>
      <c r="E31" s="7">
        <v>100</v>
      </c>
      <c r="F31" s="9">
        <v>97.757149725293928</v>
      </c>
      <c r="G31" s="9">
        <v>98.521174023374002</v>
      </c>
      <c r="H31" s="9">
        <v>97.413995928879274</v>
      </c>
      <c r="I31" s="9">
        <v>100.29152685270833</v>
      </c>
      <c r="J31" s="9">
        <v>98.396584262207853</v>
      </c>
      <c r="K31" s="9">
        <v>99.371535591745996</v>
      </c>
      <c r="L31" s="9">
        <v>100.29766947897518</v>
      </c>
      <c r="M31" s="9">
        <v>101.67983577113893</v>
      </c>
      <c r="N31" s="9">
        <v>99.885937931417899</v>
      </c>
      <c r="O31" s="9">
        <v>99.932725894941441</v>
      </c>
      <c r="P31" s="9">
        <v>98.354548611396879</v>
      </c>
      <c r="Q31" s="9">
        <v>100.74727793804499</v>
      </c>
      <c r="R31" s="9">
        <v>101.77576015827515</v>
      </c>
      <c r="S31" s="9">
        <v>102.61800411729173</v>
      </c>
      <c r="T31" s="9">
        <v>101.84402073372978</v>
      </c>
      <c r="U31" s="9">
        <v>102.99497493514056</v>
      </c>
      <c r="V31" s="9">
        <v>104.42474395907033</v>
      </c>
      <c r="W31" s="9">
        <v>105.93457373150099</v>
      </c>
      <c r="X31" s="9">
        <v>106.80838845482768</v>
      </c>
      <c r="Y31" s="9">
        <v>108.65676232454329</v>
      </c>
      <c r="Z31" s="9">
        <v>111.67570738420338</v>
      </c>
      <c r="AA31" s="9">
        <v>114.89550514865259</v>
      </c>
      <c r="AB31" s="9">
        <v>116.50754920961555</v>
      </c>
      <c r="AC31" s="9">
        <v>112.31917309185025</v>
      </c>
      <c r="AD31" s="9">
        <v>113.45499268533558</v>
      </c>
      <c r="AE31" s="9">
        <v>115.12261731638674</v>
      </c>
      <c r="AF31" s="9">
        <v>108.19604948905376</v>
      </c>
      <c r="AG31" s="9">
        <v>114.59583474805532</v>
      </c>
      <c r="AH31" s="9">
        <v>117.58504555791495</v>
      </c>
      <c r="AI31" s="9">
        <v>117.02364146032846</v>
      </c>
      <c r="AJ31" s="9">
        <v>117.28335594353194</v>
      </c>
      <c r="AK31" s="9">
        <v>118.70062611237249</v>
      </c>
      <c r="AL31" s="9">
        <v>114.7441096420303</v>
      </c>
      <c r="AM31" s="9">
        <v>115.40275044213763</v>
      </c>
      <c r="AN31" s="9">
        <v>119.15003680525157</v>
      </c>
      <c r="AO31" s="9">
        <v>119.18168341060415</v>
      </c>
      <c r="AP31" s="9">
        <v>117.42623628659526</v>
      </c>
      <c r="AQ31" s="9">
        <v>114.62406346763431</v>
      </c>
      <c r="AR31" s="9">
        <v>114.50243367863678</v>
      </c>
      <c r="AS31" s="9">
        <v>118.05399489952022</v>
      </c>
      <c r="AT31" s="9">
        <v>125.80837108458502</v>
      </c>
      <c r="AU31" s="9">
        <v>129.7478977677894</v>
      </c>
      <c r="AV31" s="9">
        <v>129.32040930229135</v>
      </c>
      <c r="AW31" s="9">
        <v>137.49078561970725</v>
      </c>
      <c r="AX31" s="9">
        <v>132.78981564951431</v>
      </c>
      <c r="AY31" s="9">
        <v>121.29386424323967</v>
      </c>
      <c r="AZ31" s="9">
        <v>116.98130924143283</v>
      </c>
      <c r="BA31" s="9">
        <v>121.69200357712539</v>
      </c>
      <c r="BB31" s="9">
        <v>129.52572035948947</v>
      </c>
      <c r="BC31" s="9">
        <v>133.40291664251936</v>
      </c>
      <c r="BD31" s="9">
        <v>129.85068431985559</v>
      </c>
      <c r="BE31" s="9">
        <v>136.96539363017496</v>
      </c>
      <c r="BF31" s="9">
        <v>136.03970808356087</v>
      </c>
      <c r="BG31" s="9">
        <v>146.73259771331152</v>
      </c>
      <c r="BH31" s="9">
        <v>151.65052828918547</v>
      </c>
      <c r="BI31" s="9">
        <v>150.89304165185496</v>
      </c>
      <c r="BJ31" s="9">
        <v>157.03526800940469</v>
      </c>
      <c r="BK31" s="9">
        <v>150.15712819203907</v>
      </c>
      <c r="BL31" s="9">
        <v>152.61393078210551</v>
      </c>
      <c r="BM31" s="21">
        <v>148.64490066162227</v>
      </c>
      <c r="BN31" s="21">
        <v>152.74724926582127</v>
      </c>
      <c r="BO31" s="21">
        <v>152.90852396849732</v>
      </c>
      <c r="BP31" s="21">
        <v>154.82667445585082</v>
      </c>
      <c r="BQ31" s="21">
        <v>160.70109699242968</v>
      </c>
      <c r="BR31" s="21">
        <v>160.86756271938481</v>
      </c>
      <c r="BS31" s="21">
        <v>153.33742873010846</v>
      </c>
      <c r="BT31" s="21">
        <v>155.42177872748519</v>
      </c>
      <c r="BU31" s="21">
        <v>148.15008132312357</v>
      </c>
      <c r="BV31" s="21">
        <v>147.75936883914579</v>
      </c>
      <c r="BW31" s="21">
        <v>151.8525022343857</v>
      </c>
      <c r="BX31" s="21">
        <v>149.42950857947534</v>
      </c>
      <c r="BY31" s="21">
        <v>148.60284835453953</v>
      </c>
      <c r="BZ31" s="21">
        <v>145.26269178089004</v>
      </c>
      <c r="CA31" s="21">
        <v>149.61398316155902</v>
      </c>
      <c r="CB31" s="21">
        <v>153.86400010099769</v>
      </c>
      <c r="CC31" s="21">
        <v>159.07888432644779</v>
      </c>
      <c r="CD31" s="21">
        <v>160.65790514992219</v>
      </c>
      <c r="CE31" s="21">
        <v>165.20585589063549</v>
      </c>
      <c r="CF31" s="197">
        <v>166.12436737065121</v>
      </c>
      <c r="CG31" s="197">
        <v>171.817680274602</v>
      </c>
      <c r="CH31" s="197">
        <v>168.08213885494339</v>
      </c>
      <c r="CI31" s="21"/>
      <c r="CJ31" s="21"/>
      <c r="CK31" s="21"/>
      <c r="CL31" s="21"/>
      <c r="CM31" s="21"/>
      <c r="CN31" s="21"/>
    </row>
    <row r="32" spans="1:92" x14ac:dyDescent="0.2">
      <c r="A32" s="8" t="str">
        <f t="shared" si="0"/>
        <v>EFHt_QU_5</v>
      </c>
      <c r="B32" s="7" t="s">
        <v>3660</v>
      </c>
      <c r="C32" s="7" t="s">
        <v>654</v>
      </c>
      <c r="D32" s="7">
        <v>5</v>
      </c>
      <c r="E32" s="7">
        <v>100</v>
      </c>
      <c r="F32" s="9">
        <v>99.232636639710336</v>
      </c>
      <c r="G32" s="9">
        <v>100.60272406242849</v>
      </c>
      <c r="H32" s="9">
        <v>100.23318570651824</v>
      </c>
      <c r="I32" s="9">
        <v>104.01257852517544</v>
      </c>
      <c r="J32" s="9">
        <v>103.20088605995379</v>
      </c>
      <c r="K32" s="9">
        <v>105.31054575211174</v>
      </c>
      <c r="L32" s="9">
        <v>106.32710824583013</v>
      </c>
      <c r="M32" s="9">
        <v>106.27952490913965</v>
      </c>
      <c r="N32" s="9">
        <v>104.134685880815</v>
      </c>
      <c r="O32" s="9">
        <v>104.24357329027694</v>
      </c>
      <c r="P32" s="9">
        <v>102.71007332472625</v>
      </c>
      <c r="Q32" s="9">
        <v>104.45235594244733</v>
      </c>
      <c r="R32" s="9">
        <v>105.4308181116286</v>
      </c>
      <c r="S32" s="9">
        <v>105.94650499021338</v>
      </c>
      <c r="T32" s="9">
        <v>104.54557783641525</v>
      </c>
      <c r="U32" s="9">
        <v>105.53634280412379</v>
      </c>
      <c r="V32" s="9">
        <v>106.72183863851768</v>
      </c>
      <c r="W32" s="9">
        <v>108.60989729552519</v>
      </c>
      <c r="X32" s="9">
        <v>109.83747666484089</v>
      </c>
      <c r="Y32" s="9">
        <v>113.4551421798315</v>
      </c>
      <c r="Z32" s="9">
        <v>117.19664087332329</v>
      </c>
      <c r="AA32" s="9">
        <v>120.33208071747114</v>
      </c>
      <c r="AB32" s="9">
        <v>121.34824830257914</v>
      </c>
      <c r="AC32" s="9">
        <v>124.63433364628007</v>
      </c>
      <c r="AD32" s="9">
        <v>125.59445993558529</v>
      </c>
      <c r="AE32" s="9">
        <v>127.34556145829129</v>
      </c>
      <c r="AF32" s="9">
        <v>129.84219321431195</v>
      </c>
      <c r="AG32" s="9">
        <v>133.27219371094142</v>
      </c>
      <c r="AH32" s="9">
        <v>133.02897601750504</v>
      </c>
      <c r="AI32" s="9">
        <v>130.52194597134437</v>
      </c>
      <c r="AJ32" s="9">
        <v>132.4157095344984</v>
      </c>
      <c r="AK32" s="9">
        <v>134.80326562880211</v>
      </c>
      <c r="AL32" s="9">
        <v>133.55758801659474</v>
      </c>
      <c r="AM32" s="9">
        <v>135.19800041247709</v>
      </c>
      <c r="AN32" s="9">
        <v>136.4116492603529</v>
      </c>
      <c r="AO32" s="9">
        <v>140.66620426497792</v>
      </c>
      <c r="AP32" s="9">
        <v>138.26312662343958</v>
      </c>
      <c r="AQ32" s="9">
        <v>136.23110063266134</v>
      </c>
      <c r="AR32" s="9">
        <v>137.68511893908027</v>
      </c>
      <c r="AS32" s="9">
        <v>144.26789579243666</v>
      </c>
      <c r="AT32" s="9">
        <v>160.40163281549243</v>
      </c>
      <c r="AU32" s="9">
        <v>165.39720936271615</v>
      </c>
      <c r="AV32" s="9">
        <v>161.61094859243121</v>
      </c>
      <c r="AW32" s="9">
        <v>168.23880288235389</v>
      </c>
      <c r="AX32" s="9">
        <v>165.40127098105697</v>
      </c>
      <c r="AY32" s="9">
        <v>165.27142955228317</v>
      </c>
      <c r="AZ32" s="9">
        <v>169.62152032060715</v>
      </c>
      <c r="BA32" s="9">
        <v>174.88587875323682</v>
      </c>
      <c r="BB32" s="9">
        <v>177.87128681538579</v>
      </c>
      <c r="BC32" s="9">
        <v>185.45241391196768</v>
      </c>
      <c r="BD32" s="9">
        <v>182.36594039329853</v>
      </c>
      <c r="BE32" s="9">
        <v>199.37257007075058</v>
      </c>
      <c r="BF32" s="9">
        <v>201.19470890803584</v>
      </c>
      <c r="BG32" s="9">
        <v>199.17075019515934</v>
      </c>
      <c r="BH32" s="9">
        <v>203.14467992640056</v>
      </c>
      <c r="BI32" s="9">
        <v>201.21255525701685</v>
      </c>
      <c r="BJ32" s="9">
        <v>203.34811887022965</v>
      </c>
      <c r="BK32" s="9">
        <v>193.3714519932883</v>
      </c>
      <c r="BL32" s="9">
        <v>193.10959294013315</v>
      </c>
      <c r="BM32" s="21">
        <v>192.10404872309724</v>
      </c>
      <c r="BN32" s="21">
        <v>197.4119218937351</v>
      </c>
      <c r="BO32" s="21">
        <v>199.15131328429339</v>
      </c>
      <c r="BP32" s="21">
        <v>194.23766955374722</v>
      </c>
      <c r="BQ32" s="21">
        <v>197.70041544950797</v>
      </c>
      <c r="BR32" s="21">
        <v>196.26497963933926</v>
      </c>
      <c r="BS32" s="21">
        <v>188.05580668419623</v>
      </c>
      <c r="BT32" s="21">
        <v>187.36982843842205</v>
      </c>
      <c r="BU32" s="21">
        <v>178.72508386550408</v>
      </c>
      <c r="BV32" s="21">
        <v>182.33930686176075</v>
      </c>
      <c r="BW32" s="21">
        <v>186.35488263610779</v>
      </c>
      <c r="BX32" s="21">
        <v>182.01913162746311</v>
      </c>
      <c r="BY32" s="21">
        <v>186.93993140420008</v>
      </c>
      <c r="BZ32" s="21">
        <v>187.52972993882281</v>
      </c>
      <c r="CA32" s="21">
        <v>193.53832277910016</v>
      </c>
      <c r="CB32" s="21">
        <v>195.75255571620511</v>
      </c>
      <c r="CC32" s="21">
        <v>199.68212766815202</v>
      </c>
      <c r="CD32" s="21">
        <v>203.58949352980002</v>
      </c>
      <c r="CE32" s="21">
        <v>197.08867377114657</v>
      </c>
      <c r="CF32" s="197">
        <v>200.82751111257457</v>
      </c>
      <c r="CG32" s="197">
        <v>210.55189899299961</v>
      </c>
      <c r="CH32" s="197">
        <v>215.89477464075367</v>
      </c>
      <c r="CI32" s="21"/>
      <c r="CJ32" s="21"/>
      <c r="CK32" s="21"/>
      <c r="CL32" s="21"/>
      <c r="CM32" s="21"/>
      <c r="CN32" s="21"/>
    </row>
    <row r="33" spans="1:92" x14ac:dyDescent="0.2">
      <c r="A33" s="8" t="str">
        <f t="shared" si="0"/>
        <v>EFHt_QU_6</v>
      </c>
      <c r="B33" s="7" t="s">
        <v>3660</v>
      </c>
      <c r="C33" s="7" t="s">
        <v>654</v>
      </c>
      <c r="D33" s="7">
        <v>6</v>
      </c>
      <c r="E33" s="7">
        <v>100</v>
      </c>
      <c r="F33" s="9">
        <v>98.820833515574776</v>
      </c>
      <c r="G33" s="9">
        <v>99.378630449552759</v>
      </c>
      <c r="H33" s="9">
        <v>97.458166638800989</v>
      </c>
      <c r="I33" s="9">
        <v>99.867703553946171</v>
      </c>
      <c r="J33" s="9">
        <v>97.952643642789099</v>
      </c>
      <c r="K33" s="9">
        <v>98.994263570556512</v>
      </c>
      <c r="L33" s="9">
        <v>99.784522584195983</v>
      </c>
      <c r="M33" s="9">
        <v>100.93806606533595</v>
      </c>
      <c r="N33" s="9">
        <v>99.162869820783612</v>
      </c>
      <c r="O33" s="9">
        <v>99.759821256098903</v>
      </c>
      <c r="P33" s="9">
        <v>98.529704434552983</v>
      </c>
      <c r="Q33" s="9">
        <v>100.32027923162903</v>
      </c>
      <c r="R33" s="9">
        <v>101.49848118616876</v>
      </c>
      <c r="S33" s="9">
        <v>102.1425074401956</v>
      </c>
      <c r="T33" s="9">
        <v>100.71461998457498</v>
      </c>
      <c r="U33" s="9">
        <v>101.28455782729911</v>
      </c>
      <c r="V33" s="9">
        <v>101.57673502698894</v>
      </c>
      <c r="W33" s="9">
        <v>102.78368416575631</v>
      </c>
      <c r="X33" s="9">
        <v>103.25771952524518</v>
      </c>
      <c r="Y33" s="9">
        <v>105.09082387656245</v>
      </c>
      <c r="Z33" s="9">
        <v>108.62647796313982</v>
      </c>
      <c r="AA33" s="9">
        <v>111.96917886822573</v>
      </c>
      <c r="AB33" s="9">
        <v>113.49926592130947</v>
      </c>
      <c r="AC33" s="9">
        <v>117.19436252961897</v>
      </c>
      <c r="AD33" s="9">
        <v>117.41481356838754</v>
      </c>
      <c r="AE33" s="9">
        <v>117.60109629236383</v>
      </c>
      <c r="AF33" s="9">
        <v>115.87148057358681</v>
      </c>
      <c r="AG33" s="9">
        <v>120.77996918248191</v>
      </c>
      <c r="AH33" s="9">
        <v>119.61379032511191</v>
      </c>
      <c r="AI33" s="9">
        <v>116.60767177738968</v>
      </c>
      <c r="AJ33" s="9">
        <v>116.38317047315938</v>
      </c>
      <c r="AK33" s="9">
        <v>117.71157171273299</v>
      </c>
      <c r="AL33" s="9">
        <v>118.41153796473655</v>
      </c>
      <c r="AM33" s="9">
        <v>119.00483678729211</v>
      </c>
      <c r="AN33" s="9">
        <v>122.8717048651786</v>
      </c>
      <c r="AO33" s="9">
        <v>124.01799398028959</v>
      </c>
      <c r="AP33" s="9">
        <v>122.51461204718237</v>
      </c>
      <c r="AQ33" s="9">
        <v>119.06041967266484</v>
      </c>
      <c r="AR33" s="9">
        <v>122.00327166429057</v>
      </c>
      <c r="AS33" s="9">
        <v>125.58198707744361</v>
      </c>
      <c r="AT33" s="9">
        <v>140.47928333269761</v>
      </c>
      <c r="AU33" s="9">
        <v>143.78975661635963</v>
      </c>
      <c r="AV33" s="9">
        <v>140.07605199629916</v>
      </c>
      <c r="AW33" s="9">
        <v>144.95763822377094</v>
      </c>
      <c r="AX33" s="9">
        <v>144.54993659709126</v>
      </c>
      <c r="AY33" s="9">
        <v>143.68873099436487</v>
      </c>
      <c r="AZ33" s="9">
        <v>145.80396672678776</v>
      </c>
      <c r="BA33" s="9">
        <v>144.9046058253829</v>
      </c>
      <c r="BB33" s="9">
        <v>151.84941031333872</v>
      </c>
      <c r="BC33" s="9">
        <v>155.72577061617059</v>
      </c>
      <c r="BD33" s="9">
        <v>156.05486544473234</v>
      </c>
      <c r="BE33" s="9">
        <v>160.95315020300225</v>
      </c>
      <c r="BF33" s="9">
        <v>159.0356586171217</v>
      </c>
      <c r="BG33" s="9">
        <v>158.24739630146902</v>
      </c>
      <c r="BH33" s="9">
        <v>160.41609566140255</v>
      </c>
      <c r="BI33" s="9">
        <v>159.26185625467596</v>
      </c>
      <c r="BJ33" s="9">
        <v>161.07310499504138</v>
      </c>
      <c r="BK33" s="9">
        <v>161.40965876927248</v>
      </c>
      <c r="BL33" s="9">
        <v>158.86780975181028</v>
      </c>
      <c r="BM33" s="21">
        <v>161.45057341568145</v>
      </c>
      <c r="BN33" s="21">
        <v>167.47308381616966</v>
      </c>
      <c r="BO33" s="21">
        <v>170.18299125467698</v>
      </c>
      <c r="BP33" s="21">
        <v>169.46379656111341</v>
      </c>
      <c r="BQ33" s="21">
        <v>173.61379457621672</v>
      </c>
      <c r="BR33" s="21">
        <v>174.53897157936206</v>
      </c>
      <c r="BS33" s="21">
        <v>167.50292990100525</v>
      </c>
      <c r="BT33" s="21">
        <v>172.78540975716038</v>
      </c>
      <c r="BU33" s="21">
        <v>166.52005640931591</v>
      </c>
      <c r="BV33" s="21">
        <v>170.5605772680027</v>
      </c>
      <c r="BW33" s="21">
        <v>171.11269484072815</v>
      </c>
      <c r="BX33" s="21">
        <v>169.94039946044649</v>
      </c>
      <c r="BY33" s="21">
        <v>176.37638008388291</v>
      </c>
      <c r="BZ33" s="21">
        <v>176.70248657419017</v>
      </c>
      <c r="CA33" s="21">
        <v>181.82798651524934</v>
      </c>
      <c r="CB33" s="21">
        <v>184.33043311500299</v>
      </c>
      <c r="CC33" s="21">
        <v>186.4200538367507</v>
      </c>
      <c r="CD33" s="21">
        <v>188.0006481300677</v>
      </c>
      <c r="CE33" s="21">
        <v>188.59038372908287</v>
      </c>
      <c r="CF33" s="197">
        <v>192.81877013408277</v>
      </c>
      <c r="CG33" s="197">
        <v>201.4282575389351</v>
      </c>
      <c r="CH33" s="197">
        <v>193.06581346921428</v>
      </c>
      <c r="CI33" s="21"/>
      <c r="CJ33" s="21"/>
      <c r="CK33" s="21"/>
      <c r="CL33" s="21"/>
      <c r="CM33" s="21"/>
      <c r="CN33" s="21"/>
    </row>
    <row r="34" spans="1:92" x14ac:dyDescent="0.2">
      <c r="A34" s="8" t="str">
        <f t="shared" si="0"/>
        <v>EFHt_QU_7</v>
      </c>
      <c r="B34" s="7" t="s">
        <v>3660</v>
      </c>
      <c r="C34" s="7" t="s">
        <v>654</v>
      </c>
      <c r="D34" s="7">
        <v>7</v>
      </c>
      <c r="E34" s="7">
        <v>100</v>
      </c>
      <c r="F34" s="9">
        <v>98.910477890157779</v>
      </c>
      <c r="G34" s="9">
        <v>100.16219157674753</v>
      </c>
      <c r="H34" s="9">
        <v>99.556862183492541</v>
      </c>
      <c r="I34" s="9">
        <v>102.3341654696202</v>
      </c>
      <c r="J34" s="9">
        <v>101.52430670157442</v>
      </c>
      <c r="K34" s="9">
        <v>103.61760083837895</v>
      </c>
      <c r="L34" s="9">
        <v>104.80297813379909</v>
      </c>
      <c r="M34" s="9">
        <v>107.1459700450372</v>
      </c>
      <c r="N34" s="9">
        <v>105.14110223612545</v>
      </c>
      <c r="O34" s="9">
        <v>104.97038970183013</v>
      </c>
      <c r="P34" s="9">
        <v>102.80344410739556</v>
      </c>
      <c r="Q34" s="9">
        <v>102.03515381405457</v>
      </c>
      <c r="R34" s="9">
        <v>102.6027718175105</v>
      </c>
      <c r="S34" s="9">
        <v>102.85557791570284</v>
      </c>
      <c r="T34" s="9">
        <v>101.58453495852355</v>
      </c>
      <c r="U34" s="9">
        <v>102.05183728435583</v>
      </c>
      <c r="V34" s="9">
        <v>102.88231596794562</v>
      </c>
      <c r="W34" s="9">
        <v>104.7062768281573</v>
      </c>
      <c r="X34" s="9">
        <v>105.88530150413074</v>
      </c>
      <c r="Y34" s="9">
        <v>107.1444090185002</v>
      </c>
      <c r="Z34" s="9">
        <v>110.43881386388934</v>
      </c>
      <c r="AA34" s="9">
        <v>113.62201006630912</v>
      </c>
      <c r="AB34" s="9">
        <v>114.45393600745588</v>
      </c>
      <c r="AC34" s="9">
        <v>121.29408632677445</v>
      </c>
      <c r="AD34" s="9">
        <v>121.95980191053231</v>
      </c>
      <c r="AE34" s="9">
        <v>123.71358139302882</v>
      </c>
      <c r="AF34" s="9">
        <v>128.12413294730067</v>
      </c>
      <c r="AG34" s="9">
        <v>137.40732885291794</v>
      </c>
      <c r="AH34" s="9">
        <v>133.54286616442843</v>
      </c>
      <c r="AI34" s="9">
        <v>132.90863236785825</v>
      </c>
      <c r="AJ34" s="9">
        <v>132.37357891862561</v>
      </c>
      <c r="AK34" s="9">
        <v>133.87999214605867</v>
      </c>
      <c r="AL34" s="9">
        <v>132.46326377527788</v>
      </c>
      <c r="AM34" s="9">
        <v>130.48813836827509</v>
      </c>
      <c r="AN34" s="9">
        <v>132.9795103827922</v>
      </c>
      <c r="AO34" s="9">
        <v>134.15631597486166</v>
      </c>
      <c r="AP34" s="9">
        <v>136.01979544346537</v>
      </c>
      <c r="AQ34" s="9">
        <v>134.29243317298088</v>
      </c>
      <c r="AR34" s="9">
        <v>135.43742221079174</v>
      </c>
      <c r="AS34" s="9">
        <v>140.82012788409722</v>
      </c>
      <c r="AT34" s="9">
        <v>145.6437532957782</v>
      </c>
      <c r="AU34" s="9">
        <v>155.54317459142354</v>
      </c>
      <c r="AV34" s="9">
        <v>149.68973589932989</v>
      </c>
      <c r="AW34" s="9">
        <v>157.77732586969481</v>
      </c>
      <c r="AX34" s="9">
        <v>152.30494040325601</v>
      </c>
      <c r="AY34" s="9">
        <v>151.52892288579642</v>
      </c>
      <c r="AZ34" s="9">
        <v>157.73928427330526</v>
      </c>
      <c r="BA34" s="9">
        <v>163.5851382233223</v>
      </c>
      <c r="BB34" s="9">
        <v>167.10298716794637</v>
      </c>
      <c r="BC34" s="9">
        <v>171.03892376745225</v>
      </c>
      <c r="BD34" s="9">
        <v>168.09996457381763</v>
      </c>
      <c r="BE34" s="9">
        <v>181.3358419326874</v>
      </c>
      <c r="BF34" s="9">
        <v>178.87848759582306</v>
      </c>
      <c r="BG34" s="9">
        <v>177.41304279631217</v>
      </c>
      <c r="BH34" s="9">
        <v>183.29445906415702</v>
      </c>
      <c r="BI34" s="9">
        <v>180.19357489551834</v>
      </c>
      <c r="BJ34" s="9">
        <v>178.29381134101951</v>
      </c>
      <c r="BK34" s="9">
        <v>172.26201705413297</v>
      </c>
      <c r="BL34" s="9">
        <v>174.30160900747967</v>
      </c>
      <c r="BM34" s="21">
        <v>177.70765676831255</v>
      </c>
      <c r="BN34" s="21">
        <v>182.52010560086148</v>
      </c>
      <c r="BO34" s="21">
        <v>180.38413915038205</v>
      </c>
      <c r="BP34" s="21">
        <v>174.56384215135489</v>
      </c>
      <c r="BQ34" s="21">
        <v>178.88006344747802</v>
      </c>
      <c r="BR34" s="21">
        <v>177.19341669423667</v>
      </c>
      <c r="BS34" s="21">
        <v>174.35105103783675</v>
      </c>
      <c r="BT34" s="21">
        <v>175.51962442473425</v>
      </c>
      <c r="BU34" s="21">
        <v>168.8955234527273</v>
      </c>
      <c r="BV34" s="21">
        <v>174.96082290250385</v>
      </c>
      <c r="BW34" s="21">
        <v>182.46038542753115</v>
      </c>
      <c r="BX34" s="21">
        <v>182.48850732959042</v>
      </c>
      <c r="BY34" s="21">
        <v>187.6398644740776</v>
      </c>
      <c r="BZ34" s="21">
        <v>185.20552570782718</v>
      </c>
      <c r="CA34" s="21">
        <v>188.80815711207754</v>
      </c>
      <c r="CB34" s="21">
        <v>194.34730123319537</v>
      </c>
      <c r="CC34" s="21">
        <v>202.47606031440739</v>
      </c>
      <c r="CD34" s="21">
        <v>203.30120895325945</v>
      </c>
      <c r="CE34" s="21">
        <v>193.58987968158974</v>
      </c>
      <c r="CF34" s="197">
        <v>200.40447661077724</v>
      </c>
      <c r="CG34" s="197">
        <v>207.18628210711577</v>
      </c>
      <c r="CH34" s="197">
        <v>210.23586765523996</v>
      </c>
      <c r="CI34" s="21"/>
      <c r="CJ34" s="21"/>
      <c r="CK34" s="21"/>
      <c r="CL34" s="21"/>
      <c r="CM34" s="21"/>
      <c r="CN34" s="21"/>
    </row>
    <row r="35" spans="1:92" x14ac:dyDescent="0.2">
      <c r="A35" s="8" t="str">
        <f t="shared" si="0"/>
        <v>EFHt_QU_8</v>
      </c>
      <c r="B35" s="7" t="s">
        <v>3660</v>
      </c>
      <c r="C35" s="7" t="s">
        <v>654</v>
      </c>
      <c r="D35" s="7">
        <v>8</v>
      </c>
      <c r="E35" s="7">
        <v>100</v>
      </c>
      <c r="F35" s="9">
        <v>100.41780261370612</v>
      </c>
      <c r="G35" s="9">
        <v>102.37116108648054</v>
      </c>
      <c r="H35" s="9">
        <v>102.3290183184659</v>
      </c>
      <c r="I35" s="9">
        <v>105.17616852970689</v>
      </c>
      <c r="J35" s="9">
        <v>103.05679177430957</v>
      </c>
      <c r="K35" s="9">
        <v>103.90702672887235</v>
      </c>
      <c r="L35" s="9">
        <v>103.96022547475449</v>
      </c>
      <c r="M35" s="9">
        <v>102.68322610420748</v>
      </c>
      <c r="N35" s="9">
        <v>99.837555298256149</v>
      </c>
      <c r="O35" s="9">
        <v>100.24636908941598</v>
      </c>
      <c r="P35" s="9">
        <v>99.335911290633078</v>
      </c>
      <c r="Q35" s="9">
        <v>99.744717532515494</v>
      </c>
      <c r="R35" s="9">
        <v>100.58190793697712</v>
      </c>
      <c r="S35" s="9">
        <v>100.23938139222719</v>
      </c>
      <c r="T35" s="9">
        <v>99.056927921660474</v>
      </c>
      <c r="U35" s="9">
        <v>98.748277849855995</v>
      </c>
      <c r="V35" s="9">
        <v>99.255305677246085</v>
      </c>
      <c r="W35" s="9">
        <v>100.13357471269917</v>
      </c>
      <c r="X35" s="9">
        <v>101.06702481471559</v>
      </c>
      <c r="Y35" s="9">
        <v>101.98712452174749</v>
      </c>
      <c r="Z35" s="9">
        <v>104.77367927933143</v>
      </c>
      <c r="AA35" s="9">
        <v>108.14826818770169</v>
      </c>
      <c r="AB35" s="9">
        <v>108.9861920294354</v>
      </c>
      <c r="AC35" s="9">
        <v>112.42734571732254</v>
      </c>
      <c r="AD35" s="9">
        <v>113.12686648443244</v>
      </c>
      <c r="AE35" s="9">
        <v>114.30050784657581</v>
      </c>
      <c r="AF35" s="9">
        <v>117.79954480294754</v>
      </c>
      <c r="AG35" s="9">
        <v>117.37172013426034</v>
      </c>
      <c r="AH35" s="9">
        <v>113.15044441368296</v>
      </c>
      <c r="AI35" s="9">
        <v>111.3072797284409</v>
      </c>
      <c r="AJ35" s="9">
        <v>110.51090416862451</v>
      </c>
      <c r="AK35" s="9">
        <v>110.14170530747458</v>
      </c>
      <c r="AL35" s="9">
        <v>107.02865255625275</v>
      </c>
      <c r="AM35" s="9">
        <v>108.15672509741709</v>
      </c>
      <c r="AN35" s="9">
        <v>111.52867475572231</v>
      </c>
      <c r="AO35" s="9">
        <v>112.47744779500898</v>
      </c>
      <c r="AP35" s="9">
        <v>111.95441217691284</v>
      </c>
      <c r="AQ35" s="9">
        <v>109.23203227405706</v>
      </c>
      <c r="AR35" s="9">
        <v>109.12304608251321</v>
      </c>
      <c r="AS35" s="9">
        <v>115.07695372285617</v>
      </c>
      <c r="AT35" s="9">
        <v>117.72453341373162</v>
      </c>
      <c r="AU35" s="9">
        <v>122.47654650820066</v>
      </c>
      <c r="AV35" s="9">
        <v>118.75299743828344</v>
      </c>
      <c r="AW35" s="9">
        <v>123.29598786564524</v>
      </c>
      <c r="AX35" s="9">
        <v>120.26686745354414</v>
      </c>
      <c r="AY35" s="9">
        <v>118.57091763385839</v>
      </c>
      <c r="AZ35" s="9">
        <v>122.32273602288804</v>
      </c>
      <c r="BA35" s="9">
        <v>122.76927856774682</v>
      </c>
      <c r="BB35" s="9">
        <v>130.07660140040323</v>
      </c>
      <c r="BC35" s="9">
        <v>132.39011205481174</v>
      </c>
      <c r="BD35" s="9">
        <v>128.64509921510475</v>
      </c>
      <c r="BE35" s="9">
        <v>136.65397487791319</v>
      </c>
      <c r="BF35" s="9">
        <v>132.82803905492869</v>
      </c>
      <c r="BG35" s="9">
        <v>131.78355276814858</v>
      </c>
      <c r="BH35" s="9">
        <v>133.57522065449314</v>
      </c>
      <c r="BI35" s="9">
        <v>130.63622406171649</v>
      </c>
      <c r="BJ35" s="9">
        <v>134.80110616376723</v>
      </c>
      <c r="BK35" s="9">
        <v>129.53661484530411</v>
      </c>
      <c r="BL35" s="9">
        <v>133.07159199335885</v>
      </c>
      <c r="BM35" s="21">
        <v>135.28550020099166</v>
      </c>
      <c r="BN35" s="21">
        <v>138.04352955230851</v>
      </c>
      <c r="BO35" s="21">
        <v>136.50879723667182</v>
      </c>
      <c r="BP35" s="21">
        <v>135.00465428460348</v>
      </c>
      <c r="BQ35" s="21">
        <v>140.24221239304208</v>
      </c>
      <c r="BR35" s="21">
        <v>140.19302932245023</v>
      </c>
      <c r="BS35" s="21">
        <v>135.05147726682634</v>
      </c>
      <c r="BT35" s="21">
        <v>134.38694061827107</v>
      </c>
      <c r="BU35" s="21">
        <v>129.5528710076502</v>
      </c>
      <c r="BV35" s="21">
        <v>133.19118747637063</v>
      </c>
      <c r="BW35" s="21">
        <v>137.63674810267904</v>
      </c>
      <c r="BX35" s="21">
        <v>132.72073210784191</v>
      </c>
      <c r="BY35" s="21">
        <v>132.42087746751338</v>
      </c>
      <c r="BZ35" s="21">
        <v>132.70016060035726</v>
      </c>
      <c r="CA35" s="21">
        <v>137.96430345113004</v>
      </c>
      <c r="CB35" s="21">
        <v>143.20395134581133</v>
      </c>
      <c r="CC35" s="21">
        <v>145.68514014378536</v>
      </c>
      <c r="CD35" s="21">
        <v>148.4199276674521</v>
      </c>
      <c r="CE35" s="21">
        <v>144.71752204566033</v>
      </c>
      <c r="CF35" s="197">
        <v>147.19029965087961</v>
      </c>
      <c r="CG35" s="197">
        <v>151.621508918117</v>
      </c>
      <c r="CH35" s="197">
        <v>149.03698168735534</v>
      </c>
      <c r="CI35" s="21"/>
      <c r="CJ35" s="21"/>
      <c r="CK35" s="21"/>
      <c r="CL35" s="21"/>
      <c r="CM35" s="21"/>
      <c r="CN35" s="21"/>
    </row>
    <row r="36" spans="1:92" x14ac:dyDescent="0.2">
      <c r="A36" s="8" t="str">
        <f t="shared" si="0"/>
        <v>EFHt_QU_9</v>
      </c>
      <c r="B36" s="7" t="s">
        <v>3660</v>
      </c>
      <c r="C36" s="7" t="s">
        <v>654</v>
      </c>
      <c r="D36" s="7">
        <v>9</v>
      </c>
      <c r="E36" s="7">
        <v>100</v>
      </c>
      <c r="F36" s="9">
        <v>100.41939553064378</v>
      </c>
      <c r="G36" s="9">
        <v>102.97704479806711</v>
      </c>
      <c r="H36" s="9">
        <v>105.34945891590803</v>
      </c>
      <c r="I36" s="9">
        <v>111.73359630455819</v>
      </c>
      <c r="J36" s="9">
        <v>111.05782475899373</v>
      </c>
      <c r="K36" s="9">
        <v>112.88851224783818</v>
      </c>
      <c r="L36" s="9">
        <v>113.10098445243135</v>
      </c>
      <c r="M36" s="9">
        <v>113.17853296488241</v>
      </c>
      <c r="N36" s="9">
        <v>111.41080542650697</v>
      </c>
      <c r="O36" s="9">
        <v>112.12223121762186</v>
      </c>
      <c r="P36" s="9">
        <v>110.58208117659748</v>
      </c>
      <c r="Q36" s="9">
        <v>113.81469005440101</v>
      </c>
      <c r="R36" s="9">
        <v>115.00307826583686</v>
      </c>
      <c r="S36" s="9">
        <v>115.35383963899044</v>
      </c>
      <c r="T36" s="9">
        <v>113.96393882878517</v>
      </c>
      <c r="U36" s="9">
        <v>113.72013726009862</v>
      </c>
      <c r="V36" s="9">
        <v>115.11417565725799</v>
      </c>
      <c r="W36" s="9">
        <v>116.84550337624854</v>
      </c>
      <c r="X36" s="9">
        <v>117.61139943737125</v>
      </c>
      <c r="Y36" s="9">
        <v>120.90473078086472</v>
      </c>
      <c r="Z36" s="9">
        <v>123.92850724386508</v>
      </c>
      <c r="AA36" s="9">
        <v>126.52212977005948</v>
      </c>
      <c r="AB36" s="9">
        <v>128.1350272456464</v>
      </c>
      <c r="AC36" s="9">
        <v>133.37379953284534</v>
      </c>
      <c r="AD36" s="9">
        <v>136.07896576050683</v>
      </c>
      <c r="AE36" s="9">
        <v>138.98543187011802</v>
      </c>
      <c r="AF36" s="9">
        <v>144.11773631906212</v>
      </c>
      <c r="AG36" s="9">
        <v>148.65609707671507</v>
      </c>
      <c r="AH36" s="9">
        <v>148.36455119399747</v>
      </c>
      <c r="AI36" s="9">
        <v>150.03104133055376</v>
      </c>
      <c r="AJ36" s="9">
        <v>152.0635170262367</v>
      </c>
      <c r="AK36" s="9">
        <v>155.88326618301252</v>
      </c>
      <c r="AL36" s="9">
        <v>157.7930195182411</v>
      </c>
      <c r="AM36" s="9">
        <v>160.05313396747957</v>
      </c>
      <c r="AN36" s="9">
        <v>165.99713529705318</v>
      </c>
      <c r="AO36" s="9">
        <v>168.5588152321306</v>
      </c>
      <c r="AP36" s="9">
        <v>164.91871147920497</v>
      </c>
      <c r="AQ36" s="9">
        <v>161.93625192964714</v>
      </c>
      <c r="AR36" s="9">
        <v>163.91986069334624</v>
      </c>
      <c r="AS36" s="9">
        <v>171.74363888137805</v>
      </c>
      <c r="AT36" s="9">
        <v>185.90173654230506</v>
      </c>
      <c r="AU36" s="9">
        <v>194.32381532513739</v>
      </c>
      <c r="AV36" s="9">
        <v>183.75698800653606</v>
      </c>
      <c r="AW36" s="9">
        <v>192.87924094448391</v>
      </c>
      <c r="AX36" s="9">
        <v>191.29763411027488</v>
      </c>
      <c r="AY36" s="9">
        <v>193.05707133528387</v>
      </c>
      <c r="AZ36" s="9">
        <v>196.28981954682186</v>
      </c>
      <c r="BA36" s="9">
        <v>199.64850976743392</v>
      </c>
      <c r="BB36" s="9">
        <v>208.53440875912693</v>
      </c>
      <c r="BC36" s="9">
        <v>208.50135259703876</v>
      </c>
      <c r="BD36" s="9">
        <v>208.92638409928054</v>
      </c>
      <c r="BE36" s="9">
        <v>225.78170693596098</v>
      </c>
      <c r="BF36" s="9">
        <v>222.26826997369966</v>
      </c>
      <c r="BG36" s="9">
        <v>223.08362833643852</v>
      </c>
      <c r="BH36" s="9">
        <v>223.10037670794586</v>
      </c>
      <c r="BI36" s="9">
        <v>221.8835116262681</v>
      </c>
      <c r="BJ36" s="9">
        <v>219.82922529334616</v>
      </c>
      <c r="BK36" s="9">
        <v>209.48985354705849</v>
      </c>
      <c r="BL36" s="9">
        <v>203.404829566198</v>
      </c>
      <c r="BM36" s="21">
        <v>207.13103548210285</v>
      </c>
      <c r="BN36" s="21">
        <v>214.27595283333068</v>
      </c>
      <c r="BO36" s="21">
        <v>223.50777906264608</v>
      </c>
      <c r="BP36" s="21">
        <v>224.90452952477909</v>
      </c>
      <c r="BQ36" s="21">
        <v>227.33272103456733</v>
      </c>
      <c r="BR36" s="21">
        <v>228.68799929377931</v>
      </c>
      <c r="BS36" s="21">
        <v>218.66478287068182</v>
      </c>
      <c r="BT36" s="21">
        <v>230.42766299952234</v>
      </c>
      <c r="BU36" s="21">
        <v>220.00206348639514</v>
      </c>
      <c r="BV36" s="21">
        <v>225.09891807200796</v>
      </c>
      <c r="BW36" s="21">
        <v>225.72487864136073</v>
      </c>
      <c r="BX36" s="21">
        <v>220.09271238057511</v>
      </c>
      <c r="BY36" s="21">
        <v>224.07117125186926</v>
      </c>
      <c r="BZ36" s="21">
        <v>217.47778401732467</v>
      </c>
      <c r="CA36" s="21">
        <v>228.51008488950569</v>
      </c>
      <c r="CB36" s="21">
        <v>240.97955725598527</v>
      </c>
      <c r="CC36" s="21">
        <v>234.73086137458773</v>
      </c>
      <c r="CD36" s="21">
        <v>235.5111316492947</v>
      </c>
      <c r="CE36" s="21">
        <v>237.92691356741798</v>
      </c>
      <c r="CF36" s="197">
        <v>247.52000175456729</v>
      </c>
      <c r="CG36" s="197">
        <v>258.47107914785784</v>
      </c>
      <c r="CH36" s="197">
        <v>261.74863495068473</v>
      </c>
      <c r="CI36" s="21"/>
      <c r="CJ36" s="21"/>
      <c r="CK36" s="21"/>
      <c r="CL36" s="21"/>
      <c r="CM36" s="21"/>
      <c r="CN36" s="21"/>
    </row>
    <row r="37" spans="1:92" x14ac:dyDescent="0.2">
      <c r="A37" s="8" t="str">
        <f t="shared" si="0"/>
        <v>EFHt_QU_10</v>
      </c>
      <c r="B37" s="7" t="s">
        <v>3660</v>
      </c>
      <c r="C37" s="7" t="s">
        <v>654</v>
      </c>
      <c r="D37" s="7">
        <v>10</v>
      </c>
      <c r="E37" s="7">
        <v>100</v>
      </c>
      <c r="F37" s="9">
        <v>100.21699015284736</v>
      </c>
      <c r="G37" s="9">
        <v>102.98879382030948</v>
      </c>
      <c r="H37" s="9">
        <v>104.58342624651893</v>
      </c>
      <c r="I37" s="9">
        <v>107.83106527363526</v>
      </c>
      <c r="J37" s="9">
        <v>106.87839812640667</v>
      </c>
      <c r="K37" s="9">
        <v>108.0947673617987</v>
      </c>
      <c r="L37" s="9">
        <v>107.56585793192728</v>
      </c>
      <c r="M37" s="9">
        <v>105.64222943766769</v>
      </c>
      <c r="N37" s="9">
        <v>102.38698367473766</v>
      </c>
      <c r="O37" s="9">
        <v>102.78342437614276</v>
      </c>
      <c r="P37" s="9">
        <v>101.99289905430263</v>
      </c>
      <c r="Q37" s="9">
        <v>103.01244253781117</v>
      </c>
      <c r="R37" s="9">
        <v>103.95574782552703</v>
      </c>
      <c r="S37" s="9">
        <v>104.02701411614561</v>
      </c>
      <c r="T37" s="9">
        <v>102.83572559080957</v>
      </c>
      <c r="U37" s="9">
        <v>103.44774093535494</v>
      </c>
      <c r="V37" s="9">
        <v>104.92532333321742</v>
      </c>
      <c r="W37" s="9">
        <v>107.32434632404848</v>
      </c>
      <c r="X37" s="9">
        <v>109.59475750179908</v>
      </c>
      <c r="Y37" s="9">
        <v>112.61057319121971</v>
      </c>
      <c r="Z37" s="9">
        <v>116.62396791379214</v>
      </c>
      <c r="AA37" s="9">
        <v>120.55683374024831</v>
      </c>
      <c r="AB37" s="9">
        <v>121.64921180719335</v>
      </c>
      <c r="AC37" s="9">
        <v>124.28160342008086</v>
      </c>
      <c r="AD37" s="9">
        <v>125.19176281349806</v>
      </c>
      <c r="AE37" s="9">
        <v>126.83287913520265</v>
      </c>
      <c r="AF37" s="9">
        <v>128.6802577261293</v>
      </c>
      <c r="AG37" s="9">
        <v>130.23364968568126</v>
      </c>
      <c r="AH37" s="9">
        <v>129.68661258929183</v>
      </c>
      <c r="AI37" s="9">
        <v>126.43973269483266</v>
      </c>
      <c r="AJ37" s="9">
        <v>126.66315303974487</v>
      </c>
      <c r="AK37" s="9">
        <v>128.1973837433639</v>
      </c>
      <c r="AL37" s="9">
        <v>130.55890578354686</v>
      </c>
      <c r="AM37" s="9">
        <v>133.11342882079563</v>
      </c>
      <c r="AN37" s="9">
        <v>135.17400510204226</v>
      </c>
      <c r="AO37" s="9">
        <v>137.20227337473722</v>
      </c>
      <c r="AP37" s="9">
        <v>136.03993391437385</v>
      </c>
      <c r="AQ37" s="9">
        <v>134.5180686978874</v>
      </c>
      <c r="AR37" s="9">
        <v>138.28962465345654</v>
      </c>
      <c r="AS37" s="9">
        <v>139.5804352569846</v>
      </c>
      <c r="AT37" s="9">
        <v>142.98770719423254</v>
      </c>
      <c r="AU37" s="9">
        <v>150.43702476301945</v>
      </c>
      <c r="AV37" s="9">
        <v>146.8817830233919</v>
      </c>
      <c r="AW37" s="9">
        <v>151.32620699854706</v>
      </c>
      <c r="AX37" s="9">
        <v>150.93975714700488</v>
      </c>
      <c r="AY37" s="9">
        <v>152.40247981509506</v>
      </c>
      <c r="AZ37" s="9">
        <v>152.27744819954376</v>
      </c>
      <c r="BA37" s="9">
        <v>156.09295268490351</v>
      </c>
      <c r="BB37" s="9">
        <v>160.04722747275227</v>
      </c>
      <c r="BC37" s="9">
        <v>163.9163786643222</v>
      </c>
      <c r="BD37" s="9">
        <v>164.01626428365012</v>
      </c>
      <c r="BE37" s="9">
        <v>173.1924545179748</v>
      </c>
      <c r="BF37" s="9">
        <v>172.80929074158661</v>
      </c>
      <c r="BG37" s="9">
        <v>175.45054002070259</v>
      </c>
      <c r="BH37" s="9">
        <v>181.13369618278517</v>
      </c>
      <c r="BI37" s="9">
        <v>176.98891621520966</v>
      </c>
      <c r="BJ37" s="9">
        <v>181.07128937261524</v>
      </c>
      <c r="BK37" s="9">
        <v>175.91443475718901</v>
      </c>
      <c r="BL37" s="9">
        <v>179.06195113780294</v>
      </c>
      <c r="BM37" s="21">
        <v>174.5430362324237</v>
      </c>
      <c r="BN37" s="21">
        <v>178.98397697660417</v>
      </c>
      <c r="BO37" s="21">
        <v>179.39758311506361</v>
      </c>
      <c r="BP37" s="21">
        <v>180.15437371605313</v>
      </c>
      <c r="BQ37" s="21">
        <v>180.28939257999815</v>
      </c>
      <c r="BR37" s="21">
        <v>181.38502335034909</v>
      </c>
      <c r="BS37" s="21">
        <v>176.66931808717536</v>
      </c>
      <c r="BT37" s="21">
        <v>178.32166558559177</v>
      </c>
      <c r="BU37" s="21">
        <v>171.92375200971782</v>
      </c>
      <c r="BV37" s="21">
        <v>174.78971188757086</v>
      </c>
      <c r="BW37" s="21">
        <v>179.39985906490011</v>
      </c>
      <c r="BX37" s="21">
        <v>172.97582352454737</v>
      </c>
      <c r="BY37" s="21">
        <v>177.52464745436339</v>
      </c>
      <c r="BZ37" s="21">
        <v>171.31448770746306</v>
      </c>
      <c r="CA37" s="21">
        <v>176.56964216618292</v>
      </c>
      <c r="CB37" s="21">
        <v>179.46172754227337</v>
      </c>
      <c r="CC37" s="21">
        <v>185.31001906349221</v>
      </c>
      <c r="CD37" s="21">
        <v>184.36055016028868</v>
      </c>
      <c r="CE37" s="21">
        <v>182.63886760446334</v>
      </c>
      <c r="CF37" s="197">
        <v>182.2348351244525</v>
      </c>
      <c r="CG37" s="197">
        <v>186.36911858322168</v>
      </c>
      <c r="CH37" s="197">
        <v>187.2804112647874</v>
      </c>
      <c r="CI37" s="21"/>
      <c r="CJ37" s="21"/>
      <c r="CK37" s="21"/>
      <c r="CL37" s="21"/>
      <c r="CM37" s="21"/>
      <c r="CN37" s="21"/>
    </row>
    <row r="38" spans="1:92" x14ac:dyDescent="0.2">
      <c r="A38" s="8" t="str">
        <f t="shared" si="0"/>
        <v>EFHt_QU_11</v>
      </c>
      <c r="B38" s="7" t="s">
        <v>3660</v>
      </c>
      <c r="C38" s="7" t="s">
        <v>654</v>
      </c>
      <c r="D38" s="7">
        <v>11</v>
      </c>
      <c r="E38" s="7">
        <v>100</v>
      </c>
      <c r="F38" s="9">
        <v>99.819204536431812</v>
      </c>
      <c r="G38" s="9">
        <v>101.63203824260469</v>
      </c>
      <c r="H38" s="9">
        <v>101.58666827861514</v>
      </c>
      <c r="I38" s="9">
        <v>103.8257717009474</v>
      </c>
      <c r="J38" s="9">
        <v>102.25843500907739</v>
      </c>
      <c r="K38" s="9">
        <v>103.43309052231895</v>
      </c>
      <c r="L38" s="9">
        <v>103.45004564156348</v>
      </c>
      <c r="M38" s="9">
        <v>102.59453698737386</v>
      </c>
      <c r="N38" s="9">
        <v>99.820761289060187</v>
      </c>
      <c r="O38" s="9">
        <v>99.834681311712529</v>
      </c>
      <c r="P38" s="9">
        <v>98.57288215415582</v>
      </c>
      <c r="Q38" s="9">
        <v>100.14229790285147</v>
      </c>
      <c r="R38" s="9">
        <v>100.62377122700286</v>
      </c>
      <c r="S38" s="9">
        <v>101.25031358880103</v>
      </c>
      <c r="T38" s="9">
        <v>99.637722979116489</v>
      </c>
      <c r="U38" s="9">
        <v>98.926077432038724</v>
      </c>
      <c r="V38" s="9">
        <v>99.840822177425196</v>
      </c>
      <c r="W38" s="9">
        <v>101.94968500157999</v>
      </c>
      <c r="X38" s="9">
        <v>102.0293209397869</v>
      </c>
      <c r="Y38" s="9">
        <v>105.6600253144863</v>
      </c>
      <c r="Z38" s="9">
        <v>109.64464096047293</v>
      </c>
      <c r="AA38" s="9">
        <v>110.49050782320016</v>
      </c>
      <c r="AB38" s="9">
        <v>111.36715404951632</v>
      </c>
      <c r="AC38" s="9">
        <v>113.62869593784029</v>
      </c>
      <c r="AD38" s="9">
        <v>113.88706840709033</v>
      </c>
      <c r="AE38" s="9">
        <v>114.74835559428894</v>
      </c>
      <c r="AF38" s="9">
        <v>116.39695344040422</v>
      </c>
      <c r="AG38" s="9">
        <v>117.25898867033769</v>
      </c>
      <c r="AH38" s="9">
        <v>116.83156805784624</v>
      </c>
      <c r="AI38" s="9">
        <v>114.42103248227716</v>
      </c>
      <c r="AJ38" s="9">
        <v>113.22597395096503</v>
      </c>
      <c r="AK38" s="9">
        <v>113.92098193780879</v>
      </c>
      <c r="AL38" s="9">
        <v>114.47980585825823</v>
      </c>
      <c r="AM38" s="9">
        <v>115.55228728331892</v>
      </c>
      <c r="AN38" s="9">
        <v>119.21373013682242</v>
      </c>
      <c r="AO38" s="9">
        <v>119.46287035894068</v>
      </c>
      <c r="AP38" s="9">
        <v>119.22082075683231</v>
      </c>
      <c r="AQ38" s="9">
        <v>117.65167809627164</v>
      </c>
      <c r="AR38" s="9">
        <v>116.30434932277545</v>
      </c>
      <c r="AS38" s="9">
        <v>121.44317614610051</v>
      </c>
      <c r="AT38" s="9">
        <v>124.3401155973652</v>
      </c>
      <c r="AU38" s="9">
        <v>126.87010485239641</v>
      </c>
      <c r="AV38" s="9">
        <v>124.85114851460459</v>
      </c>
      <c r="AW38" s="9">
        <v>129.20169949291443</v>
      </c>
      <c r="AX38" s="9">
        <v>129.37541265537135</v>
      </c>
      <c r="AY38" s="9">
        <v>127.88121363624253</v>
      </c>
      <c r="AZ38" s="9">
        <v>129.31479584086571</v>
      </c>
      <c r="BA38" s="9">
        <v>130.95756250769904</v>
      </c>
      <c r="BB38" s="9">
        <v>131.35539051090117</v>
      </c>
      <c r="BC38" s="9">
        <v>136.92456011419958</v>
      </c>
      <c r="BD38" s="9">
        <v>134.76892099038056</v>
      </c>
      <c r="BE38" s="9">
        <v>144.45589444861</v>
      </c>
      <c r="BF38" s="9">
        <v>141.47315793955508</v>
      </c>
      <c r="BG38" s="9">
        <v>144.49136251145737</v>
      </c>
      <c r="BH38" s="9">
        <v>149.31722425077342</v>
      </c>
      <c r="BI38" s="9">
        <v>142.9640295963535</v>
      </c>
      <c r="BJ38" s="9">
        <v>146.51385148417378</v>
      </c>
      <c r="BK38" s="9">
        <v>143.73297166940847</v>
      </c>
      <c r="BL38" s="9">
        <v>143.56367283458974</v>
      </c>
      <c r="BM38" s="21">
        <v>139.48731718639314</v>
      </c>
      <c r="BN38" s="21">
        <v>142.62959442699312</v>
      </c>
      <c r="BO38" s="21">
        <v>144.10232407169181</v>
      </c>
      <c r="BP38" s="21">
        <v>144.04941652349081</v>
      </c>
      <c r="BQ38" s="21">
        <v>144.76281744970763</v>
      </c>
      <c r="BR38" s="21">
        <v>149.09019976814139</v>
      </c>
      <c r="BS38" s="21">
        <v>145.9342688376274</v>
      </c>
      <c r="BT38" s="21">
        <v>146.94653011102113</v>
      </c>
      <c r="BU38" s="21">
        <v>140.28352364667279</v>
      </c>
      <c r="BV38" s="21">
        <v>142.58697733020423</v>
      </c>
      <c r="BW38" s="21">
        <v>143.70394300429652</v>
      </c>
      <c r="BX38" s="21">
        <v>141.35567669150296</v>
      </c>
      <c r="BY38" s="21">
        <v>142.25177499722409</v>
      </c>
      <c r="BZ38" s="21">
        <v>139.35022943744332</v>
      </c>
      <c r="CA38" s="21">
        <v>144.03607538966961</v>
      </c>
      <c r="CB38" s="21">
        <v>147.87644726109571</v>
      </c>
      <c r="CC38" s="21">
        <v>152.08773631152107</v>
      </c>
      <c r="CD38" s="21">
        <v>148.04347409102849</v>
      </c>
      <c r="CE38" s="21">
        <v>147.52305717268914</v>
      </c>
      <c r="CF38" s="197">
        <v>146.52444433160582</v>
      </c>
      <c r="CG38" s="197">
        <v>152.64710868136652</v>
      </c>
      <c r="CH38" s="197">
        <v>152.75884853714913</v>
      </c>
      <c r="CI38" s="21"/>
      <c r="CJ38" s="21"/>
      <c r="CK38" s="21"/>
      <c r="CL38" s="21"/>
      <c r="CM38" s="21"/>
      <c r="CN38" s="21"/>
    </row>
    <row r="39" spans="1:92" x14ac:dyDescent="0.2">
      <c r="A39" s="8" t="str">
        <f t="shared" si="0"/>
        <v>EFHt_QU_12</v>
      </c>
      <c r="B39" s="7" t="s">
        <v>3660</v>
      </c>
      <c r="C39" s="7" t="s">
        <v>654</v>
      </c>
      <c r="D39" s="7">
        <v>12</v>
      </c>
      <c r="E39" s="7">
        <v>100</v>
      </c>
      <c r="F39" s="9">
        <v>99.035224606293383</v>
      </c>
      <c r="G39" s="9">
        <v>100.26995030356073</v>
      </c>
      <c r="H39" s="9">
        <v>100.5816625457242</v>
      </c>
      <c r="I39" s="9">
        <v>105.33108801265716</v>
      </c>
      <c r="J39" s="9">
        <v>103.53257196884107</v>
      </c>
      <c r="K39" s="9">
        <v>105.23556041753386</v>
      </c>
      <c r="L39" s="9">
        <v>105.39516951087813</v>
      </c>
      <c r="M39" s="9">
        <v>105.47529841629384</v>
      </c>
      <c r="N39" s="9">
        <v>103.36977163739635</v>
      </c>
      <c r="O39" s="9">
        <v>104.5394569264197</v>
      </c>
      <c r="P39" s="9">
        <v>103.82725511438903</v>
      </c>
      <c r="Q39" s="9">
        <v>107.54777334769454</v>
      </c>
      <c r="R39" s="9">
        <v>108.37498413133405</v>
      </c>
      <c r="S39" s="9">
        <v>108.8844144949971</v>
      </c>
      <c r="T39" s="9">
        <v>107.05586133156571</v>
      </c>
      <c r="U39" s="9">
        <v>110.45851691826346</v>
      </c>
      <c r="V39" s="9">
        <v>112.3542827528175</v>
      </c>
      <c r="W39" s="9">
        <v>114.06408766607446</v>
      </c>
      <c r="X39" s="9">
        <v>114.93812209501309</v>
      </c>
      <c r="Y39" s="9">
        <v>118.92514774969231</v>
      </c>
      <c r="Z39" s="9">
        <v>122.67145113775769</v>
      </c>
      <c r="AA39" s="9">
        <v>126.17505235373707</v>
      </c>
      <c r="AB39" s="9">
        <v>127.76639144364373</v>
      </c>
      <c r="AC39" s="9">
        <v>136.41512902187503</v>
      </c>
      <c r="AD39" s="9">
        <v>137.51402359836004</v>
      </c>
      <c r="AE39" s="9">
        <v>138.97221593895563</v>
      </c>
      <c r="AF39" s="9">
        <v>136.19065270391718</v>
      </c>
      <c r="AG39" s="9">
        <v>139.51916912903545</v>
      </c>
      <c r="AH39" s="9">
        <v>141.65563569686032</v>
      </c>
      <c r="AI39" s="9">
        <v>140.58183706771911</v>
      </c>
      <c r="AJ39" s="9">
        <v>139.54756095446626</v>
      </c>
      <c r="AK39" s="9">
        <v>142.2601283478287</v>
      </c>
      <c r="AL39" s="9">
        <v>145.46657738011078</v>
      </c>
      <c r="AM39" s="9">
        <v>147.00142073382881</v>
      </c>
      <c r="AN39" s="9">
        <v>151.30224052335711</v>
      </c>
      <c r="AO39" s="9">
        <v>150.46624778263981</v>
      </c>
      <c r="AP39" s="9">
        <v>147.309989467159</v>
      </c>
      <c r="AQ39" s="9">
        <v>147.57479191269346</v>
      </c>
      <c r="AR39" s="9">
        <v>149.08007320744431</v>
      </c>
      <c r="AS39" s="9">
        <v>161.82016082553315</v>
      </c>
      <c r="AT39" s="9">
        <v>162.71959435831329</v>
      </c>
      <c r="AU39" s="9">
        <v>172.1477206292609</v>
      </c>
      <c r="AV39" s="9">
        <v>164.55811768649161</v>
      </c>
      <c r="AW39" s="9">
        <v>169.75444090080282</v>
      </c>
      <c r="AX39" s="9">
        <v>165.36614814060741</v>
      </c>
      <c r="AY39" s="9">
        <v>165.26055046975227</v>
      </c>
      <c r="AZ39" s="9">
        <v>172.69580602512434</v>
      </c>
      <c r="BA39" s="9">
        <v>170.66720999897063</v>
      </c>
      <c r="BB39" s="9">
        <v>177.32770662945953</v>
      </c>
      <c r="BC39" s="9">
        <v>180.1829672119888</v>
      </c>
      <c r="BD39" s="9">
        <v>179.81687685410347</v>
      </c>
      <c r="BE39" s="9">
        <v>177.17368240705594</v>
      </c>
      <c r="BF39" s="9">
        <v>169.96140990013478</v>
      </c>
      <c r="BG39" s="9">
        <v>175.7013586901941</v>
      </c>
      <c r="BH39" s="9">
        <v>184.74152941484959</v>
      </c>
      <c r="BI39" s="9">
        <v>188.47781838402443</v>
      </c>
      <c r="BJ39" s="9">
        <v>192.58174234228298</v>
      </c>
      <c r="BK39" s="9">
        <v>186.77805616920585</v>
      </c>
      <c r="BL39" s="9">
        <v>197.83038334044781</v>
      </c>
      <c r="BM39" s="21">
        <v>199.84862907537678</v>
      </c>
      <c r="BN39" s="21">
        <v>205.36873949033279</v>
      </c>
      <c r="BO39" s="21">
        <v>209.58638985560879</v>
      </c>
      <c r="BP39" s="21">
        <v>202.37757157192681</v>
      </c>
      <c r="BQ39" s="21">
        <v>192.25838873027749</v>
      </c>
      <c r="BR39" s="21">
        <v>195.03067200586725</v>
      </c>
      <c r="BS39" s="21">
        <v>183.73652706112534</v>
      </c>
      <c r="BT39" s="21">
        <v>185.8943346397007</v>
      </c>
      <c r="BU39" s="21">
        <v>177.74982269323908</v>
      </c>
      <c r="BV39" s="21">
        <v>182.74122988054634</v>
      </c>
      <c r="BW39" s="21">
        <v>184.85566097484141</v>
      </c>
      <c r="BX39" s="21">
        <v>184.16398422233948</v>
      </c>
      <c r="BY39" s="21">
        <v>189.58477199486714</v>
      </c>
      <c r="BZ39" s="21">
        <v>181.17820981621969</v>
      </c>
      <c r="CA39" s="21">
        <v>190.96832117149566</v>
      </c>
      <c r="CB39" s="21">
        <v>199.23366060392431</v>
      </c>
      <c r="CC39" s="21">
        <v>197.33696716855403</v>
      </c>
      <c r="CD39" s="21">
        <v>205.47193683986671</v>
      </c>
      <c r="CE39" s="21">
        <v>215.01940374598388</v>
      </c>
      <c r="CF39" s="197">
        <v>225.69528509192716</v>
      </c>
      <c r="CG39" s="197">
        <v>215.69922060927138</v>
      </c>
      <c r="CH39" s="197">
        <v>219.06717396856999</v>
      </c>
      <c r="CI39" s="21"/>
      <c r="CJ39" s="21"/>
      <c r="CK39" s="21"/>
      <c r="CL39" s="21"/>
      <c r="CM39" s="21"/>
      <c r="CN39" s="21"/>
    </row>
    <row r="40" spans="1:92" x14ac:dyDescent="0.2">
      <c r="A40" s="8" t="str">
        <f t="shared" si="0"/>
        <v>EFHt_QU_13</v>
      </c>
      <c r="B40" s="7" t="s">
        <v>3660</v>
      </c>
      <c r="C40" s="7" t="s">
        <v>654</v>
      </c>
      <c r="D40" s="7">
        <v>13</v>
      </c>
      <c r="E40" s="7">
        <v>100</v>
      </c>
      <c r="F40" s="9">
        <v>99.328159569048196</v>
      </c>
      <c r="G40" s="9">
        <v>101.0734719438632</v>
      </c>
      <c r="H40" s="9">
        <v>100.69694636608997</v>
      </c>
      <c r="I40" s="9">
        <v>102.77202396059621</v>
      </c>
      <c r="J40" s="9">
        <v>102.62700637612929</v>
      </c>
      <c r="K40" s="9">
        <v>104.80911757940714</v>
      </c>
      <c r="L40" s="9">
        <v>105.35488188275255</v>
      </c>
      <c r="M40" s="9">
        <v>102.79707930115703</v>
      </c>
      <c r="N40" s="9">
        <v>100.24216373094228</v>
      </c>
      <c r="O40" s="9">
        <v>100.84081067164745</v>
      </c>
      <c r="P40" s="9">
        <v>99.470305186069126</v>
      </c>
      <c r="Q40" s="9">
        <v>99.990081648120025</v>
      </c>
      <c r="R40" s="9">
        <v>102.6482907864452</v>
      </c>
      <c r="S40" s="9">
        <v>103.79450321179537</v>
      </c>
      <c r="T40" s="9">
        <v>102.38773119037683</v>
      </c>
      <c r="U40" s="9">
        <v>104.64090559267818</v>
      </c>
      <c r="V40" s="9">
        <v>102.45776178774221</v>
      </c>
      <c r="W40" s="9">
        <v>104.95258421117538</v>
      </c>
      <c r="X40" s="9">
        <v>105.11921645638371</v>
      </c>
      <c r="Y40" s="9">
        <v>107.50267664109391</v>
      </c>
      <c r="Z40" s="9">
        <v>110.28607949429087</v>
      </c>
      <c r="AA40" s="9">
        <v>115.57956402136821</v>
      </c>
      <c r="AB40" s="9">
        <v>116.72280464990956</v>
      </c>
      <c r="AC40" s="9">
        <v>119.38569958727004</v>
      </c>
      <c r="AD40" s="9">
        <v>116.63531115662136</v>
      </c>
      <c r="AE40" s="9">
        <v>118.98098116913458</v>
      </c>
      <c r="AF40" s="9">
        <v>120.72300382915853</v>
      </c>
      <c r="AG40" s="9">
        <v>126.33439216968083</v>
      </c>
      <c r="AH40" s="9">
        <v>127.49645809777105</v>
      </c>
      <c r="AI40" s="9">
        <v>124.13609696775383</v>
      </c>
      <c r="AJ40" s="9">
        <v>125.21556255599258</v>
      </c>
      <c r="AK40" s="9">
        <v>128.22697687781138</v>
      </c>
      <c r="AL40" s="9">
        <v>124.09504538147644</v>
      </c>
      <c r="AM40" s="9">
        <v>125.85286842813601</v>
      </c>
      <c r="AN40" s="9">
        <v>126.59198295925869</v>
      </c>
      <c r="AO40" s="9">
        <v>125.26561994648719</v>
      </c>
      <c r="AP40" s="9">
        <v>128.49062360191417</v>
      </c>
      <c r="AQ40" s="9">
        <v>124.74153930621191</v>
      </c>
      <c r="AR40" s="9">
        <v>126.55739205792678</v>
      </c>
      <c r="AS40" s="9">
        <v>130.21538615569551</v>
      </c>
      <c r="AT40" s="9">
        <v>136.0310202773521</v>
      </c>
      <c r="AU40" s="9">
        <v>136.25863334426629</v>
      </c>
      <c r="AV40" s="9">
        <v>133.29328451248165</v>
      </c>
      <c r="AW40" s="9">
        <v>140.22414311319375</v>
      </c>
      <c r="AX40" s="9">
        <v>138.95377112108392</v>
      </c>
      <c r="AY40" s="9">
        <v>139.38741919444152</v>
      </c>
      <c r="AZ40" s="9">
        <v>137.2764004118188</v>
      </c>
      <c r="BA40" s="9">
        <v>139.02313928129252</v>
      </c>
      <c r="BB40" s="9">
        <v>144.89588887771481</v>
      </c>
      <c r="BC40" s="9">
        <v>147.8284739378949</v>
      </c>
      <c r="BD40" s="9">
        <v>145.31802633939745</v>
      </c>
      <c r="BE40" s="9">
        <v>150.81529532280123</v>
      </c>
      <c r="BF40" s="9">
        <v>146.81768937950443</v>
      </c>
      <c r="BG40" s="9">
        <v>153.44890553791461</v>
      </c>
      <c r="BH40" s="9">
        <v>151.79525426042042</v>
      </c>
      <c r="BI40" s="9">
        <v>152.0487614156406</v>
      </c>
      <c r="BJ40" s="9">
        <v>153.45205405413159</v>
      </c>
      <c r="BK40" s="9">
        <v>153.16313348954924</v>
      </c>
      <c r="BL40" s="9">
        <v>156.31742146941775</v>
      </c>
      <c r="BM40" s="21">
        <v>153.84625166141848</v>
      </c>
      <c r="BN40" s="21">
        <v>155.90979972764436</v>
      </c>
      <c r="BO40" s="21">
        <v>156.37074279450843</v>
      </c>
      <c r="BP40" s="21">
        <v>152.7581983850464</v>
      </c>
      <c r="BQ40" s="21">
        <v>154.6442776655486</v>
      </c>
      <c r="BR40" s="21">
        <v>158.90526344489822</v>
      </c>
      <c r="BS40" s="21">
        <v>153.9289459428515</v>
      </c>
      <c r="BT40" s="21">
        <v>159.05789741943087</v>
      </c>
      <c r="BU40" s="21">
        <v>151.67401000309525</v>
      </c>
      <c r="BV40" s="21">
        <v>152.99461240539131</v>
      </c>
      <c r="BW40" s="21">
        <v>155.18887245736013</v>
      </c>
      <c r="BX40" s="21">
        <v>152.51461090897681</v>
      </c>
      <c r="BY40" s="21">
        <v>156.72416915771271</v>
      </c>
      <c r="BZ40" s="21">
        <v>156.78750592608381</v>
      </c>
      <c r="CA40" s="21">
        <v>160.19308042074672</v>
      </c>
      <c r="CB40" s="21">
        <v>162.19187602543445</v>
      </c>
      <c r="CC40" s="21">
        <v>165.01822093363697</v>
      </c>
      <c r="CD40" s="21">
        <v>165.84551612753324</v>
      </c>
      <c r="CE40" s="21">
        <v>163.24001986624268</v>
      </c>
      <c r="CF40" s="197">
        <v>163.77417983220536</v>
      </c>
      <c r="CG40" s="197">
        <v>166.31254941906727</v>
      </c>
      <c r="CH40" s="197">
        <v>167.10943238273742</v>
      </c>
      <c r="CI40" s="21"/>
      <c r="CJ40" s="21"/>
      <c r="CK40" s="21"/>
      <c r="CL40" s="21"/>
      <c r="CM40" s="21"/>
      <c r="CN40" s="21"/>
    </row>
    <row r="41" spans="1:92" x14ac:dyDescent="0.2">
      <c r="A41" s="8" t="str">
        <f t="shared" si="0"/>
        <v>EFHt_QU_14</v>
      </c>
      <c r="B41" s="7" t="s">
        <v>3660</v>
      </c>
      <c r="C41" s="7" t="s">
        <v>654</v>
      </c>
      <c r="D41" s="7">
        <v>14</v>
      </c>
      <c r="E41" s="7">
        <v>100</v>
      </c>
      <c r="F41" s="9">
        <v>100.38221594324277</v>
      </c>
      <c r="G41" s="9">
        <v>102.33030860009436</v>
      </c>
      <c r="H41" s="9">
        <v>102.50028559290234</v>
      </c>
      <c r="I41" s="9">
        <v>104.0250492759549</v>
      </c>
      <c r="J41" s="9">
        <v>102.21644272064869</v>
      </c>
      <c r="K41" s="9">
        <v>102.13165590392579</v>
      </c>
      <c r="L41" s="9">
        <v>103.45083447637514</v>
      </c>
      <c r="M41" s="9">
        <v>101.16534641622673</v>
      </c>
      <c r="N41" s="9">
        <v>98.442436250355271</v>
      </c>
      <c r="O41" s="9">
        <v>98.64491265884709</v>
      </c>
      <c r="P41" s="9">
        <v>97.663830762753463</v>
      </c>
      <c r="Q41" s="9">
        <v>98.961595067704735</v>
      </c>
      <c r="R41" s="9">
        <v>100.04635590267821</v>
      </c>
      <c r="S41" s="9">
        <v>100.41652688272424</v>
      </c>
      <c r="T41" s="9">
        <v>99.510025998351253</v>
      </c>
      <c r="U41" s="9">
        <v>100.28835061771444</v>
      </c>
      <c r="V41" s="9">
        <v>101.08618552394522</v>
      </c>
      <c r="W41" s="9">
        <v>105.18711497089004</v>
      </c>
      <c r="X41" s="9">
        <v>103.4942590036876</v>
      </c>
      <c r="Y41" s="9">
        <v>107.10468397973516</v>
      </c>
      <c r="Z41" s="9">
        <v>107.49548770665425</v>
      </c>
      <c r="AA41" s="9">
        <v>110.46583285572528</v>
      </c>
      <c r="AB41" s="9">
        <v>110.92998275905255</v>
      </c>
      <c r="AC41" s="9">
        <v>113.74766697186595</v>
      </c>
      <c r="AD41" s="9">
        <v>114.63142991202955</v>
      </c>
      <c r="AE41" s="9">
        <v>116.20284601750362</v>
      </c>
      <c r="AF41" s="9">
        <v>116.65270822485749</v>
      </c>
      <c r="AG41" s="9">
        <v>119.70191944359595</v>
      </c>
      <c r="AH41" s="9">
        <v>122.26536277116608</v>
      </c>
      <c r="AI41" s="9">
        <v>119.01476157569402</v>
      </c>
      <c r="AJ41" s="9">
        <v>118.03075823124219</v>
      </c>
      <c r="AK41" s="9">
        <v>117.14005288045459</v>
      </c>
      <c r="AL41" s="9">
        <v>118.20007785753015</v>
      </c>
      <c r="AM41" s="9">
        <v>117.30935520412689</v>
      </c>
      <c r="AN41" s="9">
        <v>121.59600004090922</v>
      </c>
      <c r="AO41" s="9">
        <v>122.39145286000553</v>
      </c>
      <c r="AP41" s="9">
        <v>121.44238847611388</v>
      </c>
      <c r="AQ41" s="9">
        <v>123.73775304870185</v>
      </c>
      <c r="AR41" s="9">
        <v>120.22122523853869</v>
      </c>
      <c r="AS41" s="9">
        <v>125.07980280400861</v>
      </c>
      <c r="AT41" s="9">
        <v>135.95360648152837</v>
      </c>
      <c r="AU41" s="9">
        <v>131.99900309817434</v>
      </c>
      <c r="AV41" s="9">
        <v>129.15006462854325</v>
      </c>
      <c r="AW41" s="9">
        <v>129.24993009251887</v>
      </c>
      <c r="AX41" s="9">
        <v>129.13017635468421</v>
      </c>
      <c r="AY41" s="9">
        <v>128.70265648505955</v>
      </c>
      <c r="AZ41" s="9">
        <v>130.00983050577096</v>
      </c>
      <c r="BA41" s="9">
        <v>131.57764444804226</v>
      </c>
      <c r="BB41" s="9">
        <v>139.81258512401348</v>
      </c>
      <c r="BC41" s="9">
        <v>142.40226797660236</v>
      </c>
      <c r="BD41" s="9">
        <v>140.7524815086897</v>
      </c>
      <c r="BE41" s="9">
        <v>151.19046625082586</v>
      </c>
      <c r="BF41" s="9">
        <v>146.20655788227603</v>
      </c>
      <c r="BG41" s="9">
        <v>150.6671756729865</v>
      </c>
      <c r="BH41" s="9">
        <v>148.45369673400887</v>
      </c>
      <c r="BI41" s="9">
        <v>151.46912616989692</v>
      </c>
      <c r="BJ41" s="9">
        <v>161.04109360452966</v>
      </c>
      <c r="BK41" s="9">
        <v>146.85196568064316</v>
      </c>
      <c r="BL41" s="9">
        <v>150.14220131134968</v>
      </c>
      <c r="BM41" s="21">
        <v>153.81599176028891</v>
      </c>
      <c r="BN41" s="21">
        <v>152.84218768348873</v>
      </c>
      <c r="BO41" s="21">
        <v>153.30040680344914</v>
      </c>
      <c r="BP41" s="21">
        <v>155.56339195230905</v>
      </c>
      <c r="BQ41" s="21">
        <v>160.6803558700189</v>
      </c>
      <c r="BR41" s="21">
        <v>165.44559850658629</v>
      </c>
      <c r="BS41" s="21">
        <v>156.59903314331959</v>
      </c>
      <c r="BT41" s="21">
        <v>159.51784920769626</v>
      </c>
      <c r="BU41" s="21">
        <v>152.23722826857119</v>
      </c>
      <c r="BV41" s="21">
        <v>156.18365845380154</v>
      </c>
      <c r="BW41" s="21">
        <v>160.38256154148345</v>
      </c>
      <c r="BX41" s="21">
        <v>157.11326483361898</v>
      </c>
      <c r="BY41" s="21">
        <v>160.99925234019616</v>
      </c>
      <c r="BZ41" s="21">
        <v>153.4111298433624</v>
      </c>
      <c r="CA41" s="21">
        <v>153.57810200530758</v>
      </c>
      <c r="CB41" s="21">
        <v>157.3248721289265</v>
      </c>
      <c r="CC41" s="21">
        <v>161.31148137347728</v>
      </c>
      <c r="CD41" s="21">
        <v>165.57175382123827</v>
      </c>
      <c r="CE41" s="21">
        <v>166.07923900678804</v>
      </c>
      <c r="CF41" s="197">
        <v>165.2280619409257</v>
      </c>
      <c r="CG41" s="197">
        <v>165.13111110152738</v>
      </c>
      <c r="CH41" s="197">
        <v>165.50521945051642</v>
      </c>
      <c r="CI41" s="21"/>
      <c r="CJ41" s="21"/>
      <c r="CK41" s="21"/>
      <c r="CL41" s="21"/>
      <c r="CM41" s="21"/>
      <c r="CN41" s="21"/>
    </row>
    <row r="42" spans="1:92" x14ac:dyDescent="0.2">
      <c r="A42" s="8" t="str">
        <f t="shared" si="0"/>
        <v>EFHt_QU_15</v>
      </c>
      <c r="B42" s="7" t="s">
        <v>3660</v>
      </c>
      <c r="C42" s="7" t="s">
        <v>654</v>
      </c>
      <c r="D42" s="7">
        <v>15</v>
      </c>
      <c r="E42" s="7">
        <v>100</v>
      </c>
      <c r="F42" s="9">
        <v>100.63765566058956</v>
      </c>
      <c r="G42" s="9">
        <v>102.78529831857503</v>
      </c>
      <c r="H42" s="9">
        <v>102.99216512042383</v>
      </c>
      <c r="I42" s="9">
        <v>104.49363579100081</v>
      </c>
      <c r="J42" s="9">
        <v>102.60056968125562</v>
      </c>
      <c r="K42" s="9">
        <v>103.54565849155577</v>
      </c>
      <c r="L42" s="9">
        <v>103.46568826312054</v>
      </c>
      <c r="M42" s="9">
        <v>99.141700934120962</v>
      </c>
      <c r="N42" s="9">
        <v>96.220048899973989</v>
      </c>
      <c r="O42" s="9">
        <v>96.429715164416834</v>
      </c>
      <c r="P42" s="9">
        <v>95.407104774576325</v>
      </c>
      <c r="Q42" s="9">
        <v>96.494144572687929</v>
      </c>
      <c r="R42" s="9">
        <v>97.149237750952111</v>
      </c>
      <c r="S42" s="9">
        <v>96.885337660418784</v>
      </c>
      <c r="T42" s="9">
        <v>95.770902612198938</v>
      </c>
      <c r="U42" s="9">
        <v>95.281835132403458</v>
      </c>
      <c r="V42" s="9">
        <v>96.00283638128542</v>
      </c>
      <c r="W42" s="9">
        <v>97.078617814494706</v>
      </c>
      <c r="X42" s="9">
        <v>97.688472405868239</v>
      </c>
      <c r="Y42" s="9">
        <v>99.980224478718327</v>
      </c>
      <c r="Z42" s="9">
        <v>102.56008133087253</v>
      </c>
      <c r="AA42" s="9">
        <v>106.33550954835576</v>
      </c>
      <c r="AB42" s="9">
        <v>111.04445598656778</v>
      </c>
      <c r="AC42" s="9">
        <v>107.73173488607439</v>
      </c>
      <c r="AD42" s="9">
        <v>107.22003793201532</v>
      </c>
      <c r="AE42" s="9">
        <v>113.55005618611634</v>
      </c>
      <c r="AF42" s="9">
        <v>113.44813897478116</v>
      </c>
      <c r="AG42" s="9">
        <v>118.79760318758888</v>
      </c>
      <c r="AH42" s="9">
        <v>114.64865851830726</v>
      </c>
      <c r="AI42" s="9">
        <v>115.97794715650529</v>
      </c>
      <c r="AJ42" s="9">
        <v>110.8225080434422</v>
      </c>
      <c r="AK42" s="9">
        <v>111.69837374170011</v>
      </c>
      <c r="AL42" s="9">
        <v>112.32355776538134</v>
      </c>
      <c r="AM42" s="9">
        <v>114.22332613345321</v>
      </c>
      <c r="AN42" s="9">
        <v>114.72107853947774</v>
      </c>
      <c r="AO42" s="9">
        <v>116.58394638184899</v>
      </c>
      <c r="AP42" s="9">
        <v>117.68676180530122</v>
      </c>
      <c r="AQ42" s="9">
        <v>116.97000210409306</v>
      </c>
      <c r="AR42" s="9">
        <v>119.23280676706602</v>
      </c>
      <c r="AS42" s="9">
        <v>125.9950621562474</v>
      </c>
      <c r="AT42" s="9">
        <v>129.51665743711362</v>
      </c>
      <c r="AU42" s="9">
        <v>127.23378738238185</v>
      </c>
      <c r="AV42" s="9">
        <v>126.48950478141352</v>
      </c>
      <c r="AW42" s="9">
        <v>133.85805229596971</v>
      </c>
      <c r="AX42" s="9">
        <v>140.53354197183032</v>
      </c>
      <c r="AY42" s="9">
        <v>131.8577035839586</v>
      </c>
      <c r="AZ42" s="9">
        <v>132.26591948163761</v>
      </c>
      <c r="BA42" s="9">
        <v>140.93442365048153</v>
      </c>
      <c r="BB42" s="9">
        <v>137.42613425940743</v>
      </c>
      <c r="BC42" s="9">
        <v>141.29966471896148</v>
      </c>
      <c r="BD42" s="9">
        <v>143.43888732506221</v>
      </c>
      <c r="BE42" s="9">
        <v>142.92586694697573</v>
      </c>
      <c r="BF42" s="9">
        <v>145.39265386097659</v>
      </c>
      <c r="BG42" s="9">
        <v>143.65515775032046</v>
      </c>
      <c r="BH42" s="9">
        <v>151.9288424543341</v>
      </c>
      <c r="BI42" s="9">
        <v>155.10166656941689</v>
      </c>
      <c r="BJ42" s="9">
        <v>154.27213578297864</v>
      </c>
      <c r="BK42" s="9">
        <v>149.7839548785611</v>
      </c>
      <c r="BL42" s="9">
        <v>157.30553127982012</v>
      </c>
      <c r="BM42" s="21">
        <v>160.02389684822614</v>
      </c>
      <c r="BN42" s="21">
        <v>159.90137007686934</v>
      </c>
      <c r="BO42" s="21">
        <v>158.21769346678502</v>
      </c>
      <c r="BP42" s="21">
        <v>158.40466436722446</v>
      </c>
      <c r="BQ42" s="21">
        <v>161.49722143062007</v>
      </c>
      <c r="BR42" s="21">
        <v>164.17771400452358</v>
      </c>
      <c r="BS42" s="21">
        <v>158.23807901952756</v>
      </c>
      <c r="BT42" s="21">
        <v>161.1446846873788</v>
      </c>
      <c r="BU42" s="21">
        <v>153.71361575159327</v>
      </c>
      <c r="BV42" s="21">
        <v>158.40182008687356</v>
      </c>
      <c r="BW42" s="21">
        <v>160.57542440054553</v>
      </c>
      <c r="BX42" s="21">
        <v>159.63626946416321</v>
      </c>
      <c r="BY42" s="21">
        <v>159.10844604989208</v>
      </c>
      <c r="BZ42" s="21">
        <v>153.19127956194927</v>
      </c>
      <c r="CA42" s="21">
        <v>153.76899119651267</v>
      </c>
      <c r="CB42" s="21">
        <v>157.58441627727822</v>
      </c>
      <c r="CC42" s="21">
        <v>163.78480183399188</v>
      </c>
      <c r="CD42" s="21">
        <v>165.49038351281578</v>
      </c>
      <c r="CE42" s="21">
        <v>161.94870729585497</v>
      </c>
      <c r="CF42" s="197">
        <v>164.94458456698834</v>
      </c>
      <c r="CG42" s="197">
        <v>166.89184224564443</v>
      </c>
      <c r="CH42" s="197">
        <v>168.05528025306469</v>
      </c>
      <c r="CI42" s="21"/>
      <c r="CJ42" s="21"/>
      <c r="CK42" s="21"/>
      <c r="CL42" s="21"/>
      <c r="CM42" s="21"/>
      <c r="CN42" s="21"/>
    </row>
    <row r="43" spans="1:92" x14ac:dyDescent="0.2">
      <c r="A43" s="8" t="str">
        <f t="shared" si="0"/>
        <v>EFHt_QU_16</v>
      </c>
      <c r="B43" s="7" t="s">
        <v>3660</v>
      </c>
      <c r="C43" s="7" t="s">
        <v>654</v>
      </c>
      <c r="D43" s="7">
        <v>16</v>
      </c>
      <c r="E43" s="7">
        <v>100</v>
      </c>
      <c r="F43" s="9">
        <v>100.52068725997549</v>
      </c>
      <c r="G43" s="9">
        <v>102.55570948630159</v>
      </c>
      <c r="H43" s="9">
        <v>102.5788458955502</v>
      </c>
      <c r="I43" s="9">
        <v>104.40246611700499</v>
      </c>
      <c r="J43" s="9">
        <v>102.2765457363171</v>
      </c>
      <c r="K43" s="9">
        <v>103.06535335220393</v>
      </c>
      <c r="L43" s="9">
        <v>103.07361861394129</v>
      </c>
      <c r="M43" s="9">
        <v>100.78691219744881</v>
      </c>
      <c r="N43" s="9">
        <v>97.961393567608994</v>
      </c>
      <c r="O43" s="9">
        <v>98.385923584395556</v>
      </c>
      <c r="P43" s="9">
        <v>97.551317916190655</v>
      </c>
      <c r="Q43" s="9">
        <v>103.11636124488854</v>
      </c>
      <c r="R43" s="9">
        <v>103.96781163934396</v>
      </c>
      <c r="S43" s="9">
        <v>103.54751648090988</v>
      </c>
      <c r="T43" s="9">
        <v>102.28831237576144</v>
      </c>
      <c r="U43" s="9">
        <v>103.90214413926353</v>
      </c>
      <c r="V43" s="9">
        <v>104.53559277668928</v>
      </c>
      <c r="W43" s="9">
        <v>105.50401543295327</v>
      </c>
      <c r="X43" s="9">
        <v>106.46575655894404</v>
      </c>
      <c r="Y43" s="9">
        <v>108.94176098770518</v>
      </c>
      <c r="Z43" s="9">
        <v>111.98707674195427</v>
      </c>
      <c r="AA43" s="9">
        <v>115.77972028814594</v>
      </c>
      <c r="AB43" s="9">
        <v>118.14761654029546</v>
      </c>
      <c r="AC43" s="9">
        <v>117.55080050858237</v>
      </c>
      <c r="AD43" s="9">
        <v>117.79125307679841</v>
      </c>
      <c r="AE43" s="9">
        <v>120.93715654834544</v>
      </c>
      <c r="AF43" s="9">
        <v>122.7898822793954</v>
      </c>
      <c r="AG43" s="9">
        <v>124.26470779422112</v>
      </c>
      <c r="AH43" s="9">
        <v>123.86126804192557</v>
      </c>
      <c r="AI43" s="9">
        <v>123.80129870632915</v>
      </c>
      <c r="AJ43" s="9">
        <v>123.18451719270504</v>
      </c>
      <c r="AK43" s="9">
        <v>123.81064020006309</v>
      </c>
      <c r="AL43" s="9">
        <v>121.46443706934807</v>
      </c>
      <c r="AM43" s="9">
        <v>123.04111883325355</v>
      </c>
      <c r="AN43" s="9">
        <v>121.82646489532817</v>
      </c>
      <c r="AO43" s="9">
        <v>122.44996096784399</v>
      </c>
      <c r="AP43" s="9">
        <v>121.4165913344587</v>
      </c>
      <c r="AQ43" s="9">
        <v>118.30414684764673</v>
      </c>
      <c r="AR43" s="9">
        <v>121.02379675051115</v>
      </c>
      <c r="AS43" s="9">
        <v>127.53512263608002</v>
      </c>
      <c r="AT43" s="9">
        <v>131.15110609892804</v>
      </c>
      <c r="AU43" s="9">
        <v>135.60273486527282</v>
      </c>
      <c r="AV43" s="9">
        <v>132.40753670847292</v>
      </c>
      <c r="AW43" s="9">
        <v>137.71989369197007</v>
      </c>
      <c r="AX43" s="9">
        <v>139.66594369902921</v>
      </c>
      <c r="AY43" s="9">
        <v>135.70306039502532</v>
      </c>
      <c r="AZ43" s="9">
        <v>136.72606745749712</v>
      </c>
      <c r="BA43" s="9">
        <v>140.03221559402414</v>
      </c>
      <c r="BB43" s="9">
        <v>141.25515618617436</v>
      </c>
      <c r="BC43" s="9">
        <v>146.81658925070113</v>
      </c>
      <c r="BD43" s="9">
        <v>149.82167793195757</v>
      </c>
      <c r="BE43" s="9">
        <v>154.13085105588939</v>
      </c>
      <c r="BF43" s="9">
        <v>151.41095138775381</v>
      </c>
      <c r="BG43" s="9">
        <v>152.09360769321302</v>
      </c>
      <c r="BH43" s="9">
        <v>162.59427948169304</v>
      </c>
      <c r="BI43" s="9">
        <v>166.16381785321786</v>
      </c>
      <c r="BJ43" s="9">
        <v>169.69605558669642</v>
      </c>
      <c r="BK43" s="9">
        <v>163.49395020679219</v>
      </c>
      <c r="BL43" s="9">
        <v>169.57294172437744</v>
      </c>
      <c r="BM43" s="21">
        <v>174.31099253772197</v>
      </c>
      <c r="BN43" s="21">
        <v>178.14538931832854</v>
      </c>
      <c r="BO43" s="21">
        <v>177.94480724322267</v>
      </c>
      <c r="BP43" s="21">
        <v>177.86462047839365</v>
      </c>
      <c r="BQ43" s="21">
        <v>181.18331875691237</v>
      </c>
      <c r="BR43" s="21">
        <v>182.60612787657681</v>
      </c>
      <c r="BS43" s="21">
        <v>177.00713785247731</v>
      </c>
      <c r="BT43" s="21">
        <v>180.74460142169647</v>
      </c>
      <c r="BU43" s="21">
        <v>174.76369755605671</v>
      </c>
      <c r="BV43" s="21">
        <v>179.71012033349928</v>
      </c>
      <c r="BW43" s="21">
        <v>182.0952580383136</v>
      </c>
      <c r="BX43" s="21">
        <v>171.98885305754945</v>
      </c>
      <c r="BY43" s="21">
        <v>170.49452077291832</v>
      </c>
      <c r="BZ43" s="21">
        <v>162.34782940688137</v>
      </c>
      <c r="CA43" s="21">
        <v>165.28546115853345</v>
      </c>
      <c r="CB43" s="21">
        <v>169.05075692284632</v>
      </c>
      <c r="CC43" s="21">
        <v>170.0171015330464</v>
      </c>
      <c r="CD43" s="21">
        <v>174.32427463633613</v>
      </c>
      <c r="CE43" s="21">
        <v>174.55760417590753</v>
      </c>
      <c r="CF43" s="197">
        <v>177.81891408710484</v>
      </c>
      <c r="CG43" s="197">
        <v>183.98244576444816</v>
      </c>
      <c r="CH43" s="197">
        <v>185.45144498848407</v>
      </c>
      <c r="CI43" s="21"/>
      <c r="CJ43" s="21"/>
      <c r="CK43" s="21"/>
      <c r="CL43" s="21"/>
      <c r="CM43" s="21"/>
      <c r="CN43" s="21"/>
    </row>
    <row r="44" spans="1:92" x14ac:dyDescent="0.2">
      <c r="A44" s="8" t="str">
        <f t="shared" si="0"/>
        <v>EFHt_QU_17</v>
      </c>
      <c r="B44" s="7" t="s">
        <v>3660</v>
      </c>
      <c r="C44" s="7" t="s">
        <v>654</v>
      </c>
      <c r="D44" s="7">
        <v>17</v>
      </c>
      <c r="E44" s="7">
        <v>100</v>
      </c>
      <c r="F44" s="9">
        <v>100.4327045830143</v>
      </c>
      <c r="G44" s="9">
        <v>102.39185371942906</v>
      </c>
      <c r="H44" s="9">
        <v>102.67645137329211</v>
      </c>
      <c r="I44" s="9">
        <v>105.85503463427526</v>
      </c>
      <c r="J44" s="9">
        <v>104.18549305027049</v>
      </c>
      <c r="K44" s="9">
        <v>105.35947315272279</v>
      </c>
      <c r="L44" s="9">
        <v>105.48099142993431</v>
      </c>
      <c r="M44" s="9">
        <v>104.01900435090117</v>
      </c>
      <c r="N44" s="9">
        <v>101.12159549198128</v>
      </c>
      <c r="O44" s="9">
        <v>101.21556972418927</v>
      </c>
      <c r="P44" s="9">
        <v>99.919594477061892</v>
      </c>
      <c r="Q44" s="9">
        <v>101.01917154314306</v>
      </c>
      <c r="R44" s="9">
        <v>101.76613613532297</v>
      </c>
      <c r="S44" s="9">
        <v>101.56167850717179</v>
      </c>
      <c r="T44" s="9">
        <v>100.26247395276249</v>
      </c>
      <c r="U44" s="9">
        <v>100.52346729143109</v>
      </c>
      <c r="V44" s="9">
        <v>101.33179030921349</v>
      </c>
      <c r="W44" s="9">
        <v>102.51598569696637</v>
      </c>
      <c r="X44" s="9">
        <v>104.0884506536099</v>
      </c>
      <c r="Y44" s="9">
        <v>105.12458274868955</v>
      </c>
      <c r="Z44" s="9">
        <v>108.98937408122207</v>
      </c>
      <c r="AA44" s="9">
        <v>111.45297209885064</v>
      </c>
      <c r="AB44" s="9">
        <v>113.90682468201916</v>
      </c>
      <c r="AC44" s="9">
        <v>113.73318818496259</v>
      </c>
      <c r="AD44" s="9">
        <v>114.54707664789152</v>
      </c>
      <c r="AE44" s="9">
        <v>117.88464283254744</v>
      </c>
      <c r="AF44" s="9">
        <v>119.71895085672037</v>
      </c>
      <c r="AG44" s="9">
        <v>122.69713697503461</v>
      </c>
      <c r="AH44" s="9">
        <v>121.31637219131355</v>
      </c>
      <c r="AI44" s="9">
        <v>121.10387595625266</v>
      </c>
      <c r="AJ44" s="9">
        <v>120.46724173446101</v>
      </c>
      <c r="AK44" s="9">
        <v>119.91106164363896</v>
      </c>
      <c r="AL44" s="9">
        <v>120.85583393268762</v>
      </c>
      <c r="AM44" s="9">
        <v>120.44419519524878</v>
      </c>
      <c r="AN44" s="9">
        <v>121.66557875704005</v>
      </c>
      <c r="AO44" s="9">
        <v>120.68580723810727</v>
      </c>
      <c r="AP44" s="9">
        <v>122.59032150334575</v>
      </c>
      <c r="AQ44" s="9">
        <v>123.70050474120956</v>
      </c>
      <c r="AR44" s="9">
        <v>121.79829619899098</v>
      </c>
      <c r="AS44" s="9">
        <v>124.74460227788045</v>
      </c>
      <c r="AT44" s="9">
        <v>129.25084188448065</v>
      </c>
      <c r="AU44" s="9">
        <v>133.33936004861619</v>
      </c>
      <c r="AV44" s="9">
        <v>132.2181713553021</v>
      </c>
      <c r="AW44" s="9">
        <v>135.22221146340254</v>
      </c>
      <c r="AX44" s="9">
        <v>136.55272312784325</v>
      </c>
      <c r="AY44" s="9">
        <v>135.23012335626728</v>
      </c>
      <c r="AZ44" s="9">
        <v>136.65948192023319</v>
      </c>
      <c r="BA44" s="9">
        <v>141.07025144631564</v>
      </c>
      <c r="BB44" s="9">
        <v>142.96026664794496</v>
      </c>
      <c r="BC44" s="9">
        <v>147.81172391865923</v>
      </c>
      <c r="BD44" s="9">
        <v>145.87951506736221</v>
      </c>
      <c r="BE44" s="9">
        <v>152.194352509765</v>
      </c>
      <c r="BF44" s="9">
        <v>151.14804320440268</v>
      </c>
      <c r="BG44" s="9">
        <v>155.0164739151289</v>
      </c>
      <c r="BH44" s="9">
        <v>158.21189261650437</v>
      </c>
      <c r="BI44" s="9">
        <v>156.24404929069701</v>
      </c>
      <c r="BJ44" s="9">
        <v>161.36613457064516</v>
      </c>
      <c r="BK44" s="9">
        <v>158.52145201169145</v>
      </c>
      <c r="BL44" s="9">
        <v>164.19535835528703</v>
      </c>
      <c r="BM44" s="21">
        <v>163.0949601241737</v>
      </c>
      <c r="BN44" s="21">
        <v>166.01869762350518</v>
      </c>
      <c r="BO44" s="21">
        <v>164.51459975613957</v>
      </c>
      <c r="BP44" s="21">
        <v>163.37945766676879</v>
      </c>
      <c r="BQ44" s="21">
        <v>166.55882464205291</v>
      </c>
      <c r="BR44" s="21">
        <v>169.02316655085241</v>
      </c>
      <c r="BS44" s="21">
        <v>164.99493987796805</v>
      </c>
      <c r="BT44" s="21">
        <v>167.43590321174071</v>
      </c>
      <c r="BU44" s="21">
        <v>162.69926605687499</v>
      </c>
      <c r="BV44" s="21">
        <v>166.85234159268649</v>
      </c>
      <c r="BW44" s="21">
        <v>173.4642233353963</v>
      </c>
      <c r="BX44" s="21">
        <v>167.8452650012361</v>
      </c>
      <c r="BY44" s="21">
        <v>170.56940056711366</v>
      </c>
      <c r="BZ44" s="21">
        <v>164.61108655857882</v>
      </c>
      <c r="CA44" s="21">
        <v>167.31766890791832</v>
      </c>
      <c r="CB44" s="21">
        <v>171.22997647718665</v>
      </c>
      <c r="CC44" s="21">
        <v>173.12620600639269</v>
      </c>
      <c r="CD44" s="21">
        <v>173.13429282365732</v>
      </c>
      <c r="CE44" s="21">
        <v>173.3896464911702</v>
      </c>
      <c r="CF44" s="197">
        <v>175.39802755314949</v>
      </c>
      <c r="CG44" s="197">
        <v>180.45904819680706</v>
      </c>
      <c r="CH44" s="197">
        <v>181.26106929660202</v>
      </c>
      <c r="CI44" s="21"/>
      <c r="CJ44" s="21"/>
      <c r="CK44" s="21"/>
      <c r="CL44" s="21"/>
      <c r="CM44" s="21"/>
      <c r="CN44" s="21"/>
    </row>
    <row r="45" spans="1:92" x14ac:dyDescent="0.2">
      <c r="A45" s="8" t="str">
        <f t="shared" si="0"/>
        <v>EFHt_QU_18</v>
      </c>
      <c r="B45" s="7" t="s">
        <v>3660</v>
      </c>
      <c r="C45" s="7" t="s">
        <v>654</v>
      </c>
      <c r="D45" s="7">
        <v>18</v>
      </c>
      <c r="E45" s="7">
        <v>100</v>
      </c>
      <c r="F45" s="9">
        <v>97.826270974327542</v>
      </c>
      <c r="G45" s="9">
        <v>97.689824210335416</v>
      </c>
      <c r="H45" s="9">
        <v>93.732757234684783</v>
      </c>
      <c r="I45" s="9">
        <v>96.527704603763041</v>
      </c>
      <c r="J45" s="9">
        <v>94.595185246558771</v>
      </c>
      <c r="K45" s="9">
        <v>96.175653430857025</v>
      </c>
      <c r="L45" s="9">
        <v>97.647712691117206</v>
      </c>
      <c r="M45" s="9">
        <v>100.1333561527</v>
      </c>
      <c r="N45" s="9">
        <v>98.107023539667381</v>
      </c>
      <c r="O45" s="9">
        <v>97.075841645371469</v>
      </c>
      <c r="P45" s="9">
        <v>95.254348199412931</v>
      </c>
      <c r="Q45" s="9">
        <v>101.26289756720288</v>
      </c>
      <c r="R45" s="9">
        <v>102.75884225225585</v>
      </c>
      <c r="S45" s="9">
        <v>103.70194758239828</v>
      </c>
      <c r="T45" s="9">
        <v>103.2888386258912</v>
      </c>
      <c r="U45" s="9">
        <v>102.47651287098239</v>
      </c>
      <c r="V45" s="9">
        <v>104.07774711075288</v>
      </c>
      <c r="W45" s="9">
        <v>105.02890239653205</v>
      </c>
      <c r="X45" s="9">
        <v>105.42240397718663</v>
      </c>
      <c r="Y45" s="9">
        <v>108.90975209418687</v>
      </c>
      <c r="Z45" s="9">
        <v>112.20937346833419</v>
      </c>
      <c r="AA45" s="9">
        <v>116.10564033405035</v>
      </c>
      <c r="AB45" s="9">
        <v>118.71133180852289</v>
      </c>
      <c r="AC45" s="9">
        <v>124.2546261075852</v>
      </c>
      <c r="AD45" s="9">
        <v>125.73387361884166</v>
      </c>
      <c r="AE45" s="9">
        <v>126.73331510144425</v>
      </c>
      <c r="AF45" s="9">
        <v>131.51917346464916</v>
      </c>
      <c r="AG45" s="9">
        <v>133.41057941337507</v>
      </c>
      <c r="AH45" s="9">
        <v>133.76819392394182</v>
      </c>
      <c r="AI45" s="9">
        <v>131.6733261579985</v>
      </c>
      <c r="AJ45" s="9">
        <v>131.99152669310368</v>
      </c>
      <c r="AK45" s="9">
        <v>134.74018650360892</v>
      </c>
      <c r="AL45" s="9">
        <v>133.10590780487041</v>
      </c>
      <c r="AM45" s="9">
        <v>131.95088154050035</v>
      </c>
      <c r="AN45" s="9">
        <v>125.606230065807</v>
      </c>
      <c r="AO45" s="9">
        <v>126.47532520237041</v>
      </c>
      <c r="AP45" s="9">
        <v>126.98324277376025</v>
      </c>
      <c r="AQ45" s="9">
        <v>125.31846662131308</v>
      </c>
      <c r="AR45" s="9">
        <v>125.64554283038431</v>
      </c>
      <c r="AS45" s="9">
        <v>129.12103053434609</v>
      </c>
      <c r="AT45" s="9">
        <v>137.20843745707757</v>
      </c>
      <c r="AU45" s="9">
        <v>142.72803502576022</v>
      </c>
      <c r="AV45" s="9">
        <v>138.46519988965895</v>
      </c>
      <c r="AW45" s="9">
        <v>141.86349128950047</v>
      </c>
      <c r="AX45" s="9">
        <v>141.39102081053736</v>
      </c>
      <c r="AY45" s="9">
        <v>139.97802270223286</v>
      </c>
      <c r="AZ45" s="9">
        <v>139.42329563972538</v>
      </c>
      <c r="BA45" s="9">
        <v>139.94880053838452</v>
      </c>
      <c r="BB45" s="9">
        <v>141.68910324662539</v>
      </c>
      <c r="BC45" s="9">
        <v>144.62678588722494</v>
      </c>
      <c r="BD45" s="9">
        <v>140.54834106501005</v>
      </c>
      <c r="BE45" s="9">
        <v>146.50500213532897</v>
      </c>
      <c r="BF45" s="9">
        <v>147.10267221570453</v>
      </c>
      <c r="BG45" s="9">
        <v>152.67798301138657</v>
      </c>
      <c r="BH45" s="9">
        <v>160.48327062777435</v>
      </c>
      <c r="BI45" s="9">
        <v>160.15879506544488</v>
      </c>
      <c r="BJ45" s="9">
        <v>167.77779275029852</v>
      </c>
      <c r="BK45" s="9">
        <v>162.05998455881601</v>
      </c>
      <c r="BL45" s="9">
        <v>166.99441757299655</v>
      </c>
      <c r="BM45" s="21">
        <v>161.74473311413666</v>
      </c>
      <c r="BN45" s="21">
        <v>164.62527364687199</v>
      </c>
      <c r="BO45" s="21">
        <v>164.79884715584356</v>
      </c>
      <c r="BP45" s="21">
        <v>165.47868465394271</v>
      </c>
      <c r="BQ45" s="21">
        <v>173.73482063799796</v>
      </c>
      <c r="BR45" s="21">
        <v>168.91981794415426</v>
      </c>
      <c r="BS45" s="21">
        <v>161.02705081295895</v>
      </c>
      <c r="BT45" s="21">
        <v>157.67307415524525</v>
      </c>
      <c r="BU45" s="21">
        <v>151.88121531581353</v>
      </c>
      <c r="BV45" s="21">
        <v>149.71215889160101</v>
      </c>
      <c r="BW45" s="21">
        <v>150.1120732712462</v>
      </c>
      <c r="BX45" s="21">
        <v>149.91603872597418</v>
      </c>
      <c r="BY45" s="21">
        <v>153.81708569433667</v>
      </c>
      <c r="BZ45" s="21">
        <v>150.54180759280445</v>
      </c>
      <c r="CA45" s="21">
        <v>149.76629988529618</v>
      </c>
      <c r="CB45" s="21">
        <v>154.5024446726971</v>
      </c>
      <c r="CC45" s="21">
        <v>156.07762518633461</v>
      </c>
      <c r="CD45" s="21">
        <v>156.64591772789169</v>
      </c>
      <c r="CE45" s="21">
        <v>156.35593654805157</v>
      </c>
      <c r="CF45" s="197">
        <v>156.00834790256184</v>
      </c>
      <c r="CG45" s="197">
        <v>161.32506706405121</v>
      </c>
      <c r="CH45" s="197">
        <v>156.24385439581536</v>
      </c>
      <c r="CI45" s="21"/>
      <c r="CJ45" s="21"/>
      <c r="CK45" s="21"/>
      <c r="CL45" s="21"/>
      <c r="CM45" s="21"/>
      <c r="CN45" s="21"/>
    </row>
    <row r="46" spans="1:92" x14ac:dyDescent="0.2">
      <c r="A46" s="8" t="str">
        <f t="shared" si="0"/>
        <v>EFHt_QU_19</v>
      </c>
      <c r="B46" s="7" t="s">
        <v>3660</v>
      </c>
      <c r="C46" s="7" t="s">
        <v>654</v>
      </c>
      <c r="D46" s="7">
        <v>19</v>
      </c>
      <c r="E46" s="7">
        <v>100</v>
      </c>
      <c r="F46" s="9">
        <v>99.618433660419484</v>
      </c>
      <c r="G46" s="9">
        <v>101.13508287322037</v>
      </c>
      <c r="H46" s="9">
        <v>101.08455912120516</v>
      </c>
      <c r="I46" s="9">
        <v>104.19717326037079</v>
      </c>
      <c r="J46" s="9">
        <v>102.39395035198497</v>
      </c>
      <c r="K46" s="9">
        <v>103.28888100102773</v>
      </c>
      <c r="L46" s="9">
        <v>103.40130364060668</v>
      </c>
      <c r="M46" s="9">
        <v>102.6546317267232</v>
      </c>
      <c r="N46" s="9">
        <v>100.45184882577078</v>
      </c>
      <c r="O46" s="9">
        <v>101.19447376591661</v>
      </c>
      <c r="P46" s="9">
        <v>100.57496952347861</v>
      </c>
      <c r="Q46" s="9">
        <v>99.922743870649214</v>
      </c>
      <c r="R46" s="9">
        <v>101.93339468377842</v>
      </c>
      <c r="S46" s="9">
        <v>101.04908320862312</v>
      </c>
      <c r="T46" s="9">
        <v>101.20188679746143</v>
      </c>
      <c r="U46" s="9">
        <v>100.74579270453444</v>
      </c>
      <c r="V46" s="9">
        <v>101.94013964054535</v>
      </c>
      <c r="W46" s="9">
        <v>101.86214503457404</v>
      </c>
      <c r="X46" s="9">
        <v>104.20175242777832</v>
      </c>
      <c r="Y46" s="9">
        <v>106.90477580514251</v>
      </c>
      <c r="Z46" s="9">
        <v>108.93930398983791</v>
      </c>
      <c r="AA46" s="9">
        <v>112.25678175179313</v>
      </c>
      <c r="AB46" s="9">
        <v>112.50089542906242</v>
      </c>
      <c r="AC46" s="9">
        <v>114.54792533846523</v>
      </c>
      <c r="AD46" s="9">
        <v>115.16789952809046</v>
      </c>
      <c r="AE46" s="9">
        <v>115.38894531669848</v>
      </c>
      <c r="AF46" s="9">
        <v>115.92474770704253</v>
      </c>
      <c r="AG46" s="9">
        <v>119.99197919762803</v>
      </c>
      <c r="AH46" s="9">
        <v>120.92791802374619</v>
      </c>
      <c r="AI46" s="9">
        <v>119.6208738500399</v>
      </c>
      <c r="AJ46" s="9">
        <v>120.59985974473759</v>
      </c>
      <c r="AK46" s="9">
        <v>119.83832250672938</v>
      </c>
      <c r="AL46" s="9">
        <v>119.36935137785174</v>
      </c>
      <c r="AM46" s="9">
        <v>118.52581736101308</v>
      </c>
      <c r="AN46" s="9">
        <v>118.96290460054068</v>
      </c>
      <c r="AO46" s="9">
        <v>120.95702810919823</v>
      </c>
      <c r="AP46" s="9">
        <v>119.72115867529381</v>
      </c>
      <c r="AQ46" s="9">
        <v>121.02377989177775</v>
      </c>
      <c r="AR46" s="9">
        <v>119.47997486033783</v>
      </c>
      <c r="AS46" s="9">
        <v>124.22265850883389</v>
      </c>
      <c r="AT46" s="9">
        <v>128.69583746377765</v>
      </c>
      <c r="AU46" s="9">
        <v>133.54866830381775</v>
      </c>
      <c r="AV46" s="9">
        <v>129.57014544476749</v>
      </c>
      <c r="AW46" s="9">
        <v>132.80618147070183</v>
      </c>
      <c r="AX46" s="9">
        <v>133.0042169397787</v>
      </c>
      <c r="AY46" s="9">
        <v>132.72971601633051</v>
      </c>
      <c r="AZ46" s="9">
        <v>133.49120480251199</v>
      </c>
      <c r="BA46" s="9">
        <v>133.35177125563257</v>
      </c>
      <c r="BB46" s="9">
        <v>136.85668348885596</v>
      </c>
      <c r="BC46" s="9">
        <v>141.35338753035339</v>
      </c>
      <c r="BD46" s="9">
        <v>141.53110771197424</v>
      </c>
      <c r="BE46" s="9">
        <v>149.82746205409398</v>
      </c>
      <c r="BF46" s="9">
        <v>147.06914966698548</v>
      </c>
      <c r="BG46" s="9">
        <v>147.73257349174318</v>
      </c>
      <c r="BH46" s="9">
        <v>151.48958369391764</v>
      </c>
      <c r="BI46" s="9">
        <v>150.47662653973964</v>
      </c>
      <c r="BJ46" s="9">
        <v>151.96657877040602</v>
      </c>
      <c r="BK46" s="9">
        <v>147.8759033309685</v>
      </c>
      <c r="BL46" s="9">
        <v>154.34597918809183</v>
      </c>
      <c r="BM46" s="21">
        <v>152.09771349114908</v>
      </c>
      <c r="BN46" s="21">
        <v>155.62281032809008</v>
      </c>
      <c r="BO46" s="21">
        <v>155.86743061285603</v>
      </c>
      <c r="BP46" s="21">
        <v>156.97639999463317</v>
      </c>
      <c r="BQ46" s="21">
        <v>156.42197861866376</v>
      </c>
      <c r="BR46" s="21">
        <v>159.32541114498281</v>
      </c>
      <c r="BS46" s="21">
        <v>152.78324140852146</v>
      </c>
      <c r="BT46" s="21">
        <v>153.8786872743843</v>
      </c>
      <c r="BU46" s="21">
        <v>146.72592013115343</v>
      </c>
      <c r="BV46" s="21">
        <v>150.3154661651044</v>
      </c>
      <c r="BW46" s="21">
        <v>156.45179841076782</v>
      </c>
      <c r="BX46" s="21">
        <v>151.37996497487237</v>
      </c>
      <c r="BY46" s="21">
        <v>155.02305883897253</v>
      </c>
      <c r="BZ46" s="21">
        <v>150.79714976068595</v>
      </c>
      <c r="CA46" s="21">
        <v>153.21709105507836</v>
      </c>
      <c r="CB46" s="21">
        <v>153.65121997086337</v>
      </c>
      <c r="CC46" s="21">
        <v>155.60381994056232</v>
      </c>
      <c r="CD46" s="21">
        <v>157.75239848423678</v>
      </c>
      <c r="CE46" s="21">
        <v>155.46658742862775</v>
      </c>
      <c r="CF46" s="197">
        <v>160.21007618039263</v>
      </c>
      <c r="CG46" s="197">
        <v>165.64774438369975</v>
      </c>
      <c r="CH46" s="197">
        <v>169.12071533179278</v>
      </c>
      <c r="CI46" s="21"/>
      <c r="CJ46" s="21"/>
      <c r="CK46" s="21"/>
      <c r="CL46" s="21"/>
      <c r="CM46" s="21"/>
      <c r="CN46" s="21"/>
    </row>
    <row r="47" spans="1:92" x14ac:dyDescent="0.2">
      <c r="A47" s="8" t="str">
        <f t="shared" si="0"/>
        <v>EFHt_QU_20</v>
      </c>
      <c r="B47" s="7" t="s">
        <v>3660</v>
      </c>
      <c r="C47" s="7" t="s">
        <v>654</v>
      </c>
      <c r="D47" s="7">
        <v>20</v>
      </c>
      <c r="E47" s="7">
        <v>100</v>
      </c>
      <c r="F47" s="9">
        <v>100.43735545862937</v>
      </c>
      <c r="G47" s="9">
        <v>102.36979050239204</v>
      </c>
      <c r="H47" s="9">
        <v>102.50948152446171</v>
      </c>
      <c r="I47" s="9">
        <v>104.57446277071618</v>
      </c>
      <c r="J47" s="9">
        <v>102.65428308688651</v>
      </c>
      <c r="K47" s="9">
        <v>103.57758170483757</v>
      </c>
      <c r="L47" s="9">
        <v>103.70255921656606</v>
      </c>
      <c r="M47" s="9">
        <v>101.3805034810413</v>
      </c>
      <c r="N47" s="9">
        <v>98.591093696975321</v>
      </c>
      <c r="O47" s="9">
        <v>98.971725383766412</v>
      </c>
      <c r="P47" s="9">
        <v>98.093659542263822</v>
      </c>
      <c r="Q47" s="9">
        <v>99.422504475960395</v>
      </c>
      <c r="R47" s="9">
        <v>99.509280869488293</v>
      </c>
      <c r="S47" s="9">
        <v>101.43110039922902</v>
      </c>
      <c r="T47" s="9">
        <v>99.169506579813969</v>
      </c>
      <c r="U47" s="9">
        <v>99.475229489051486</v>
      </c>
      <c r="V47" s="9">
        <v>99.976440652327653</v>
      </c>
      <c r="W47" s="9">
        <v>99.769643040708189</v>
      </c>
      <c r="X47" s="9">
        <v>102.17514909796132</v>
      </c>
      <c r="Y47" s="9">
        <v>104.34366446652361</v>
      </c>
      <c r="Z47" s="9">
        <v>108.67738550758095</v>
      </c>
      <c r="AA47" s="9">
        <v>109.97920375790866</v>
      </c>
      <c r="AB47" s="9">
        <v>110.99354110050091</v>
      </c>
      <c r="AC47" s="9">
        <v>115.68564407020791</v>
      </c>
      <c r="AD47" s="9">
        <v>116.42271488674749</v>
      </c>
      <c r="AE47" s="9">
        <v>118.53799048221323</v>
      </c>
      <c r="AF47" s="9">
        <v>117.75301540053729</v>
      </c>
      <c r="AG47" s="9">
        <v>122.21223415903728</v>
      </c>
      <c r="AH47" s="9">
        <v>120.78327128025836</v>
      </c>
      <c r="AI47" s="9">
        <v>120.80402788552543</v>
      </c>
      <c r="AJ47" s="9">
        <v>120.62553070423957</v>
      </c>
      <c r="AK47" s="9">
        <v>120.78695967970943</v>
      </c>
      <c r="AL47" s="9">
        <v>120.67769155585735</v>
      </c>
      <c r="AM47" s="9">
        <v>120.07821797205294</v>
      </c>
      <c r="AN47" s="9">
        <v>119.72112088881583</v>
      </c>
      <c r="AO47" s="9">
        <v>121.89718420560287</v>
      </c>
      <c r="AP47" s="9">
        <v>121.07942487973979</v>
      </c>
      <c r="AQ47" s="9">
        <v>116.03530527680759</v>
      </c>
      <c r="AR47" s="9">
        <v>118.35669246256369</v>
      </c>
      <c r="AS47" s="9">
        <v>122.02786123226272</v>
      </c>
      <c r="AT47" s="9">
        <v>127.37556788293965</v>
      </c>
      <c r="AU47" s="9">
        <v>129.73330069145405</v>
      </c>
      <c r="AV47" s="9">
        <v>127.68152175561846</v>
      </c>
      <c r="AW47" s="9">
        <v>129.49682220314281</v>
      </c>
      <c r="AX47" s="9">
        <v>130.1561447564529</v>
      </c>
      <c r="AY47" s="9">
        <v>129.99044123031919</v>
      </c>
      <c r="AZ47" s="9">
        <v>129.79258949116712</v>
      </c>
      <c r="BA47" s="9">
        <v>131.8452234885066</v>
      </c>
      <c r="BB47" s="9">
        <v>137.39730810810184</v>
      </c>
      <c r="BC47" s="9">
        <v>140.34966116457827</v>
      </c>
      <c r="BD47" s="9">
        <v>139.10001206009991</v>
      </c>
      <c r="BE47" s="9">
        <v>148.8459949957271</v>
      </c>
      <c r="BF47" s="9">
        <v>144.42632945198432</v>
      </c>
      <c r="BG47" s="9">
        <v>150.42747604217428</v>
      </c>
      <c r="BH47" s="9">
        <v>155.05222362937309</v>
      </c>
      <c r="BI47" s="9">
        <v>154.63031765236371</v>
      </c>
      <c r="BJ47" s="9">
        <v>159.39344356327885</v>
      </c>
      <c r="BK47" s="9">
        <v>153.59238682866473</v>
      </c>
      <c r="BL47" s="9">
        <v>156.34947292588902</v>
      </c>
      <c r="BM47" s="21">
        <v>157.31615648566256</v>
      </c>
      <c r="BN47" s="21">
        <v>160.54995737792075</v>
      </c>
      <c r="BO47" s="21">
        <v>157.65061719967687</v>
      </c>
      <c r="BP47" s="21">
        <v>158.97380605518333</v>
      </c>
      <c r="BQ47" s="21">
        <v>160.69747273579736</v>
      </c>
      <c r="BR47" s="21">
        <v>164.92420183670302</v>
      </c>
      <c r="BS47" s="21">
        <v>160.74123210253194</v>
      </c>
      <c r="BT47" s="21">
        <v>161.23614110279593</v>
      </c>
      <c r="BU47" s="21">
        <v>154.96321589897298</v>
      </c>
      <c r="BV47" s="21">
        <v>159.2458508034052</v>
      </c>
      <c r="BW47" s="21">
        <v>164.84460618010871</v>
      </c>
      <c r="BX47" s="21">
        <v>162.9226137174814</v>
      </c>
      <c r="BY47" s="21">
        <v>163.85468932928751</v>
      </c>
      <c r="BZ47" s="21">
        <v>157.93758255628171</v>
      </c>
      <c r="CA47" s="21">
        <v>162.73031237967243</v>
      </c>
      <c r="CB47" s="21">
        <v>168.66820707447835</v>
      </c>
      <c r="CC47" s="21">
        <v>172.47825714767663</v>
      </c>
      <c r="CD47" s="21">
        <v>174.25863858065216</v>
      </c>
      <c r="CE47" s="21">
        <v>168.4909442215077</v>
      </c>
      <c r="CF47" s="197">
        <v>169.76412442986165</v>
      </c>
      <c r="CG47" s="197">
        <v>173.46956012968539</v>
      </c>
      <c r="CH47" s="197">
        <v>172.45176307925314</v>
      </c>
      <c r="CI47" s="21"/>
      <c r="CJ47" s="21"/>
      <c r="CK47" s="21"/>
      <c r="CL47" s="21"/>
      <c r="CM47" s="21"/>
      <c r="CN47" s="21"/>
    </row>
    <row r="48" spans="1:92" x14ac:dyDescent="0.2">
      <c r="A48" s="8" t="str">
        <f t="shared" si="0"/>
        <v>EFHt_QU_21</v>
      </c>
      <c r="B48" s="7" t="s">
        <v>3660</v>
      </c>
      <c r="C48" s="7" t="s">
        <v>654</v>
      </c>
      <c r="D48" s="7">
        <v>21</v>
      </c>
      <c r="E48" s="7">
        <v>100</v>
      </c>
      <c r="F48" s="9">
        <v>97.577729486856839</v>
      </c>
      <c r="G48" s="9">
        <v>96.875134728102395</v>
      </c>
      <c r="H48" s="9">
        <v>94.277207150761882</v>
      </c>
      <c r="I48" s="9">
        <v>95.938422839010357</v>
      </c>
      <c r="J48" s="9">
        <v>95.098018356829598</v>
      </c>
      <c r="K48" s="9">
        <v>97.109798638717677</v>
      </c>
      <c r="L48" s="9">
        <v>98.182134286437616</v>
      </c>
      <c r="M48" s="9">
        <v>98.388769660045043</v>
      </c>
      <c r="N48" s="9">
        <v>96.129735300266745</v>
      </c>
      <c r="O48" s="9">
        <v>94.189925483890306</v>
      </c>
      <c r="P48" s="9">
        <v>95.108375946251172</v>
      </c>
      <c r="Q48" s="9">
        <v>97.318435487006937</v>
      </c>
      <c r="R48" s="9">
        <v>97.602063194322213</v>
      </c>
      <c r="S48" s="9">
        <v>102.52292287598237</v>
      </c>
      <c r="T48" s="9">
        <v>95.379297511129309</v>
      </c>
      <c r="U48" s="9">
        <v>99.384259456651293</v>
      </c>
      <c r="V48" s="9">
        <v>99.944230773038484</v>
      </c>
      <c r="W48" s="9">
        <v>102.2119017257009</v>
      </c>
      <c r="X48" s="9">
        <v>103.76863452132508</v>
      </c>
      <c r="Y48" s="9">
        <v>104.26752516411275</v>
      </c>
      <c r="Z48" s="9">
        <v>108.35602213961855</v>
      </c>
      <c r="AA48" s="9">
        <v>110.60962638255928</v>
      </c>
      <c r="AB48" s="9">
        <v>112.69282235558438</v>
      </c>
      <c r="AC48" s="9">
        <v>114.05574972137316</v>
      </c>
      <c r="AD48" s="9">
        <v>116.60047588531219</v>
      </c>
      <c r="AE48" s="9">
        <v>117.66828864634091</v>
      </c>
      <c r="AF48" s="9">
        <v>120.01368402374094</v>
      </c>
      <c r="AG48" s="9">
        <v>120.06988804172359</v>
      </c>
      <c r="AH48" s="9">
        <v>122.86865139789033</v>
      </c>
      <c r="AI48" s="9">
        <v>121.8923267401871</v>
      </c>
      <c r="AJ48" s="9">
        <v>121.5365695098219</v>
      </c>
      <c r="AK48" s="9">
        <v>124.15088258465312</v>
      </c>
      <c r="AL48" s="9">
        <v>124.54843806190196</v>
      </c>
      <c r="AM48" s="9">
        <v>125.09199313230017</v>
      </c>
      <c r="AN48" s="9">
        <v>126.88741158635652</v>
      </c>
      <c r="AO48" s="9">
        <v>127.47198648358081</v>
      </c>
      <c r="AP48" s="9">
        <v>126.00879577560956</v>
      </c>
      <c r="AQ48" s="9">
        <v>126.03236320790887</v>
      </c>
      <c r="AR48" s="9">
        <v>127.66802117537621</v>
      </c>
      <c r="AS48" s="9">
        <v>128.88311220807236</v>
      </c>
      <c r="AT48" s="9">
        <v>136.69867203726861</v>
      </c>
      <c r="AU48" s="9">
        <v>143.02673195487512</v>
      </c>
      <c r="AV48" s="9">
        <v>143.09963349349849</v>
      </c>
      <c r="AW48" s="9">
        <v>147.04746229820921</v>
      </c>
      <c r="AX48" s="9">
        <v>145.83607599435516</v>
      </c>
      <c r="AY48" s="9">
        <v>141.93482928338628</v>
      </c>
      <c r="AZ48" s="9">
        <v>141.58793120665055</v>
      </c>
      <c r="BA48" s="9">
        <v>142.31266594634334</v>
      </c>
      <c r="BB48" s="9">
        <v>146.1465430412365</v>
      </c>
      <c r="BC48" s="9">
        <v>154.23947713330023</v>
      </c>
      <c r="BD48" s="9">
        <v>151.14574890615461</v>
      </c>
      <c r="BE48" s="9">
        <v>166.17900345299117</v>
      </c>
      <c r="BF48" s="9">
        <v>164.01257282682661</v>
      </c>
      <c r="BG48" s="9">
        <v>164.49963263786589</v>
      </c>
      <c r="BH48" s="9">
        <v>165.52756602761264</v>
      </c>
      <c r="BI48" s="9">
        <v>159.75516529948996</v>
      </c>
      <c r="BJ48" s="9">
        <v>165.50223692829184</v>
      </c>
      <c r="BK48" s="9">
        <v>160.75033031483878</v>
      </c>
      <c r="BL48" s="9">
        <v>162.65774253097794</v>
      </c>
      <c r="BM48" s="21">
        <v>165.06209776203704</v>
      </c>
      <c r="BN48" s="21">
        <v>168.39880005691333</v>
      </c>
      <c r="BO48" s="21">
        <v>164.96860765294426</v>
      </c>
      <c r="BP48" s="21">
        <v>164.45052277057221</v>
      </c>
      <c r="BQ48" s="21">
        <v>166.4304040935653</v>
      </c>
      <c r="BR48" s="21">
        <v>166.04544854338567</v>
      </c>
      <c r="BS48" s="21">
        <v>158.46727318161987</v>
      </c>
      <c r="BT48" s="21">
        <v>161.71179038946275</v>
      </c>
      <c r="BU48" s="21">
        <v>153.9220043665097</v>
      </c>
      <c r="BV48" s="21">
        <v>157.9384637176486</v>
      </c>
      <c r="BW48" s="21">
        <v>165.07458711038132</v>
      </c>
      <c r="BX48" s="21">
        <v>160.01274531869794</v>
      </c>
      <c r="BY48" s="21">
        <v>164.98881379213799</v>
      </c>
      <c r="BZ48" s="21">
        <v>154.61237863874175</v>
      </c>
      <c r="CA48" s="21">
        <v>161.41209795611582</v>
      </c>
      <c r="CB48" s="21">
        <v>164.31919336741657</v>
      </c>
      <c r="CC48" s="21">
        <v>168.70882594873297</v>
      </c>
      <c r="CD48" s="21">
        <v>165.30616660752946</v>
      </c>
      <c r="CE48" s="21">
        <v>160.48547724362433</v>
      </c>
      <c r="CF48" s="197">
        <v>159.58919140495286</v>
      </c>
      <c r="CG48" s="197">
        <v>159.76308952644987</v>
      </c>
      <c r="CH48" s="197">
        <v>158.1567025024496</v>
      </c>
      <c r="CI48" s="21"/>
      <c r="CJ48" s="21"/>
      <c r="CK48" s="21"/>
      <c r="CL48" s="21"/>
      <c r="CM48" s="21"/>
      <c r="CN48" s="21"/>
    </row>
    <row r="49" spans="1:92" x14ac:dyDescent="0.2">
      <c r="A49" s="8" t="str">
        <f t="shared" si="0"/>
        <v>EFHt_QU_22</v>
      </c>
      <c r="B49" s="7" t="s">
        <v>3660</v>
      </c>
      <c r="C49" s="7" t="s">
        <v>654</v>
      </c>
      <c r="D49" s="7">
        <v>22</v>
      </c>
      <c r="E49" s="7">
        <v>100</v>
      </c>
      <c r="F49" s="9">
        <v>101.87289173745417</v>
      </c>
      <c r="G49" s="9">
        <v>106.33139396935312</v>
      </c>
      <c r="H49" s="9">
        <v>107.86137186614685</v>
      </c>
      <c r="I49" s="9">
        <v>109.05397978716324</v>
      </c>
      <c r="J49" s="9">
        <v>111.76797734481416</v>
      </c>
      <c r="K49" s="9">
        <v>112.2112131190643</v>
      </c>
      <c r="L49" s="9">
        <v>114.22277332463663</v>
      </c>
      <c r="M49" s="9">
        <v>110.4471214849946</v>
      </c>
      <c r="N49" s="9">
        <v>109.95395879102352</v>
      </c>
      <c r="O49" s="9">
        <v>110.98829582119036</v>
      </c>
      <c r="P49" s="9">
        <v>110.38003410279818</v>
      </c>
      <c r="Q49" s="9">
        <v>114.8881698189234</v>
      </c>
      <c r="R49" s="9">
        <v>110.25450132548065</v>
      </c>
      <c r="S49" s="9">
        <v>109.9221229628355</v>
      </c>
      <c r="T49" s="9">
        <v>111.48219268973503</v>
      </c>
      <c r="U49" s="9">
        <v>111.6807848811771</v>
      </c>
      <c r="V49" s="9">
        <v>112.46897990538042</v>
      </c>
      <c r="W49" s="9">
        <v>119.06848710404316</v>
      </c>
      <c r="X49" s="9">
        <v>121.22649986620253</v>
      </c>
      <c r="Y49" s="9">
        <v>127.43990729316185</v>
      </c>
      <c r="Z49" s="9">
        <v>132.00660184556153</v>
      </c>
      <c r="AA49" s="9">
        <v>139.03571695506471</v>
      </c>
      <c r="AB49" s="9">
        <v>140.36748345711786</v>
      </c>
      <c r="AC49" s="9">
        <v>142.82988404340452</v>
      </c>
      <c r="AD49" s="9">
        <v>144.84342073290628</v>
      </c>
      <c r="AE49" s="9">
        <v>151.47579184181376</v>
      </c>
      <c r="AF49" s="9">
        <v>152.75672998603793</v>
      </c>
      <c r="AG49" s="9">
        <v>154.11230207516869</v>
      </c>
      <c r="AH49" s="9">
        <v>156.77660312044773</v>
      </c>
      <c r="AI49" s="9">
        <v>159.10621580658821</v>
      </c>
      <c r="AJ49" s="9">
        <v>159.5053315051625</v>
      </c>
      <c r="AK49" s="9">
        <v>163.64141513626137</v>
      </c>
      <c r="AL49" s="9">
        <v>167.84782855360598</v>
      </c>
      <c r="AM49" s="9">
        <v>173.61357814702069</v>
      </c>
      <c r="AN49" s="9">
        <v>175.98621632875339</v>
      </c>
      <c r="AO49" s="9">
        <v>176.47700702956527</v>
      </c>
      <c r="AP49" s="9">
        <v>174.80466850556923</v>
      </c>
      <c r="AQ49" s="9">
        <v>173.31147660602136</v>
      </c>
      <c r="AR49" s="9">
        <v>173.9639620707851</v>
      </c>
      <c r="AS49" s="9">
        <v>181.60773345732753</v>
      </c>
      <c r="AT49" s="9">
        <v>187.61673746439132</v>
      </c>
      <c r="AU49" s="9">
        <v>196.37416908264359</v>
      </c>
      <c r="AV49" s="9">
        <v>194.6061239929962</v>
      </c>
      <c r="AW49" s="9">
        <v>202.36037702173073</v>
      </c>
      <c r="AX49" s="9">
        <v>203.14399441261699</v>
      </c>
      <c r="AY49" s="9">
        <v>206.66017797040311</v>
      </c>
      <c r="AZ49" s="9">
        <v>209.82271714476178</v>
      </c>
      <c r="BA49" s="9">
        <v>211.87365207629568</v>
      </c>
      <c r="BB49" s="9">
        <v>215.1897263202649</v>
      </c>
      <c r="BC49" s="9">
        <v>224.41250329412418</v>
      </c>
      <c r="BD49" s="9">
        <v>219.47350462964562</v>
      </c>
      <c r="BE49" s="9">
        <v>229.29310786000681</v>
      </c>
      <c r="BF49" s="9">
        <v>230.2177388274003</v>
      </c>
      <c r="BG49" s="9">
        <v>231.64953774398236</v>
      </c>
      <c r="BH49" s="9">
        <v>234.83106488580816</v>
      </c>
      <c r="BI49" s="9">
        <v>234.21813441612102</v>
      </c>
      <c r="BJ49" s="9">
        <v>227.96012591828091</v>
      </c>
      <c r="BK49" s="9">
        <v>224.047672129532</v>
      </c>
      <c r="BL49" s="9">
        <v>225.41557994498561</v>
      </c>
      <c r="BM49" s="21">
        <v>221.36958358865928</v>
      </c>
      <c r="BN49" s="21">
        <v>226.6275699099736</v>
      </c>
      <c r="BO49" s="21">
        <v>228.29213608841471</v>
      </c>
      <c r="BP49" s="21">
        <v>226.24087318299394</v>
      </c>
      <c r="BQ49" s="21">
        <v>224.44499551889123</v>
      </c>
      <c r="BR49" s="21">
        <v>225.42410086277127</v>
      </c>
      <c r="BS49" s="21">
        <v>212.26843467580684</v>
      </c>
      <c r="BT49" s="21">
        <v>213.06868000545811</v>
      </c>
      <c r="BU49" s="21">
        <v>206.32551868215731</v>
      </c>
      <c r="BV49" s="21">
        <v>208.82559725064374</v>
      </c>
      <c r="BW49" s="21">
        <v>215.50751138188562</v>
      </c>
      <c r="BX49" s="21">
        <v>211.88907767371833</v>
      </c>
      <c r="BY49" s="21">
        <v>214.07991877468285</v>
      </c>
      <c r="BZ49" s="21">
        <v>206.26099040481716</v>
      </c>
      <c r="CA49" s="21">
        <v>210.54983661182573</v>
      </c>
      <c r="CB49" s="21">
        <v>214.20231321119095</v>
      </c>
      <c r="CC49" s="21">
        <v>218.78713599228576</v>
      </c>
      <c r="CD49" s="21">
        <v>220.45699212943327</v>
      </c>
      <c r="CE49" s="21">
        <v>216.37168178211635</v>
      </c>
      <c r="CF49" s="197">
        <v>219.81510773679412</v>
      </c>
      <c r="CG49" s="197">
        <v>226.17271124973391</v>
      </c>
      <c r="CH49" s="197">
        <v>224.65998015395701</v>
      </c>
      <c r="CI49" s="21"/>
      <c r="CJ49" s="21"/>
      <c r="CK49" s="21"/>
      <c r="CL49" s="21"/>
      <c r="CM49" s="21"/>
      <c r="CN49" s="21"/>
    </row>
    <row r="50" spans="1:92" x14ac:dyDescent="0.2">
      <c r="A50" s="8" t="str">
        <f t="shared" si="0"/>
        <v>EFHt_QU_23</v>
      </c>
      <c r="B50" s="7" t="s">
        <v>3660</v>
      </c>
      <c r="C50" s="7" t="s">
        <v>654</v>
      </c>
      <c r="D50" s="7">
        <v>23</v>
      </c>
      <c r="E50" s="7">
        <v>100</v>
      </c>
      <c r="F50" s="9">
        <v>98.316848391041134</v>
      </c>
      <c r="G50" s="9">
        <v>99.895224011120547</v>
      </c>
      <c r="H50" s="9">
        <v>100.08236133027337</v>
      </c>
      <c r="I50" s="9">
        <v>104.04315416682155</v>
      </c>
      <c r="J50" s="9">
        <v>102.54372547184316</v>
      </c>
      <c r="K50" s="9">
        <v>103.62503544434858</v>
      </c>
      <c r="L50" s="9">
        <v>103.5190849415242</v>
      </c>
      <c r="M50" s="9">
        <v>103.79156921829522</v>
      </c>
      <c r="N50" s="9">
        <v>100.96482186417984</v>
      </c>
      <c r="O50" s="9">
        <v>101.01842615124075</v>
      </c>
      <c r="P50" s="9">
        <v>99.903296943330417</v>
      </c>
      <c r="Q50" s="9">
        <v>100.69544493204916</v>
      </c>
      <c r="R50" s="9">
        <v>101.77943673733816</v>
      </c>
      <c r="S50" s="9">
        <v>102.8072214445334</v>
      </c>
      <c r="T50" s="9">
        <v>102.35888877407592</v>
      </c>
      <c r="U50" s="9">
        <v>103.22102426773189</v>
      </c>
      <c r="V50" s="9">
        <v>104.96993222181203</v>
      </c>
      <c r="W50" s="9">
        <v>106.67130709963723</v>
      </c>
      <c r="X50" s="9">
        <v>108.11128286896702</v>
      </c>
      <c r="Y50" s="9">
        <v>110.92592576544067</v>
      </c>
      <c r="Z50" s="9">
        <v>114.06750861496747</v>
      </c>
      <c r="AA50" s="9">
        <v>117.20887300807796</v>
      </c>
      <c r="AB50" s="9">
        <v>119.34273041832417</v>
      </c>
      <c r="AC50" s="9">
        <v>124.18953200441246</v>
      </c>
      <c r="AD50" s="9">
        <v>126.66944501091733</v>
      </c>
      <c r="AE50" s="9">
        <v>130.21356649788578</v>
      </c>
      <c r="AF50" s="9">
        <v>129.18076079109409</v>
      </c>
      <c r="AG50" s="9">
        <v>132.52252667748573</v>
      </c>
      <c r="AH50" s="9">
        <v>135.05361205765573</v>
      </c>
      <c r="AI50" s="9">
        <v>134.43568316932931</v>
      </c>
      <c r="AJ50" s="9">
        <v>135.60232975678804</v>
      </c>
      <c r="AK50" s="9">
        <v>139.13450579774528</v>
      </c>
      <c r="AL50" s="9">
        <v>140.44345394363356</v>
      </c>
      <c r="AM50" s="9">
        <v>141.64984589630109</v>
      </c>
      <c r="AN50" s="9">
        <v>144.31266880032524</v>
      </c>
      <c r="AO50" s="9">
        <v>144.43548451083751</v>
      </c>
      <c r="AP50" s="9">
        <v>142.23072675695036</v>
      </c>
      <c r="AQ50" s="9">
        <v>140.86636258461178</v>
      </c>
      <c r="AR50" s="9">
        <v>142.26187819754801</v>
      </c>
      <c r="AS50" s="9">
        <v>149.41810821209498</v>
      </c>
      <c r="AT50" s="9">
        <v>155.37814823036695</v>
      </c>
      <c r="AU50" s="9">
        <v>162.22706961396085</v>
      </c>
      <c r="AV50" s="9">
        <v>162.15399891028906</v>
      </c>
      <c r="AW50" s="9">
        <v>170.89276714885764</v>
      </c>
      <c r="AX50" s="9">
        <v>171.79288933815241</v>
      </c>
      <c r="AY50" s="9">
        <v>168.43787990314925</v>
      </c>
      <c r="AZ50" s="9">
        <v>173.14611908873897</v>
      </c>
      <c r="BA50" s="9">
        <v>176.77729686755228</v>
      </c>
      <c r="BB50" s="9">
        <v>177.25633822156604</v>
      </c>
      <c r="BC50" s="9">
        <v>182.19009561253364</v>
      </c>
      <c r="BD50" s="9">
        <v>177.64560766459218</v>
      </c>
      <c r="BE50" s="9">
        <v>191.44067933778624</v>
      </c>
      <c r="BF50" s="9">
        <v>190.0656859328368</v>
      </c>
      <c r="BG50" s="9">
        <v>190.83503598880341</v>
      </c>
      <c r="BH50" s="9">
        <v>194.36373117229721</v>
      </c>
      <c r="BI50" s="9">
        <v>190.89332682479318</v>
      </c>
      <c r="BJ50" s="9">
        <v>196.13474343730525</v>
      </c>
      <c r="BK50" s="9">
        <v>186.07873542654286</v>
      </c>
      <c r="BL50" s="9">
        <v>192.46048201622403</v>
      </c>
      <c r="BM50" s="21">
        <v>190.53880893791381</v>
      </c>
      <c r="BN50" s="21">
        <v>190.17628221383157</v>
      </c>
      <c r="BO50" s="21">
        <v>188.69965635186816</v>
      </c>
      <c r="BP50" s="21">
        <v>187.8632434362822</v>
      </c>
      <c r="BQ50" s="21">
        <v>192.29102128155239</v>
      </c>
      <c r="BR50" s="21">
        <v>196.59725259581725</v>
      </c>
      <c r="BS50" s="21">
        <v>185.55253568454822</v>
      </c>
      <c r="BT50" s="21">
        <v>186.00757292274582</v>
      </c>
      <c r="BU50" s="21">
        <v>181.27342447919511</v>
      </c>
      <c r="BV50" s="21">
        <v>183.00271555894921</v>
      </c>
      <c r="BW50" s="21">
        <v>187.78631877428259</v>
      </c>
      <c r="BX50" s="21">
        <v>180.98653834067255</v>
      </c>
      <c r="BY50" s="21">
        <v>179.07741443772508</v>
      </c>
      <c r="BZ50" s="21">
        <v>170.86355085930992</v>
      </c>
      <c r="CA50" s="21">
        <v>169.12036596043345</v>
      </c>
      <c r="CB50" s="21">
        <v>175.66867242264769</v>
      </c>
      <c r="CC50" s="21">
        <v>179.17860134367237</v>
      </c>
      <c r="CD50" s="21">
        <v>179.51868404839709</v>
      </c>
      <c r="CE50" s="21">
        <v>178.98693745889642</v>
      </c>
      <c r="CF50" s="197">
        <v>181.38157392777714</v>
      </c>
      <c r="CG50" s="197">
        <v>190.71606562398827</v>
      </c>
      <c r="CH50" s="197">
        <v>194.86109393067946</v>
      </c>
      <c r="CI50" s="21"/>
      <c r="CJ50" s="21"/>
      <c r="CK50" s="21"/>
      <c r="CL50" s="21"/>
      <c r="CM50" s="21"/>
      <c r="CN50" s="21"/>
    </row>
    <row r="51" spans="1:92" x14ac:dyDescent="0.2">
      <c r="A51" s="8" t="str">
        <f t="shared" si="0"/>
        <v>EFHt_QU_24</v>
      </c>
      <c r="B51" s="7" t="s">
        <v>3660</v>
      </c>
      <c r="C51" s="7" t="s">
        <v>654</v>
      </c>
      <c r="D51" s="7">
        <v>24</v>
      </c>
      <c r="E51" s="7">
        <v>100</v>
      </c>
      <c r="F51" s="9">
        <v>100.01761706062003</v>
      </c>
      <c r="G51" s="9">
        <v>102.70724974756229</v>
      </c>
      <c r="H51" s="9">
        <v>104.18697418830646</v>
      </c>
      <c r="I51" s="9">
        <v>108.40449540641237</v>
      </c>
      <c r="J51" s="9">
        <v>107.37892545581775</v>
      </c>
      <c r="K51" s="9">
        <v>109.71094076750634</v>
      </c>
      <c r="L51" s="9">
        <v>108.4817454531386</v>
      </c>
      <c r="M51" s="9">
        <v>106.70087076039272</v>
      </c>
      <c r="N51" s="9">
        <v>103.75217749924614</v>
      </c>
      <c r="O51" s="9">
        <v>104.34431509593108</v>
      </c>
      <c r="P51" s="9">
        <v>103.32173481746607</v>
      </c>
      <c r="Q51" s="9">
        <v>105.18908304030623</v>
      </c>
      <c r="R51" s="9">
        <v>106.18963382979859</v>
      </c>
      <c r="S51" s="9">
        <v>106.82483327764101</v>
      </c>
      <c r="T51" s="9">
        <v>105.05739750127788</v>
      </c>
      <c r="U51" s="9">
        <v>108.0516934854348</v>
      </c>
      <c r="V51" s="9">
        <v>109.96839892995412</v>
      </c>
      <c r="W51" s="9">
        <v>112.62439716838992</v>
      </c>
      <c r="X51" s="9">
        <v>118.03316964333774</v>
      </c>
      <c r="Y51" s="9">
        <v>119.63276369334343</v>
      </c>
      <c r="Z51" s="9">
        <v>124.37730460282224</v>
      </c>
      <c r="AA51" s="9">
        <v>128.37398441148719</v>
      </c>
      <c r="AB51" s="9">
        <v>129.61265047938056</v>
      </c>
      <c r="AC51" s="9">
        <v>130.65428604145274</v>
      </c>
      <c r="AD51" s="9">
        <v>131.57475666267325</v>
      </c>
      <c r="AE51" s="9">
        <v>133.23967222390894</v>
      </c>
      <c r="AF51" s="9">
        <v>131.472810044428</v>
      </c>
      <c r="AG51" s="9">
        <v>134.79745781979983</v>
      </c>
      <c r="AH51" s="9">
        <v>135.52025360201921</v>
      </c>
      <c r="AI51" s="9">
        <v>133.25835919551716</v>
      </c>
      <c r="AJ51" s="9">
        <v>132.78922340928949</v>
      </c>
      <c r="AK51" s="9">
        <v>136.14940243578977</v>
      </c>
      <c r="AL51" s="9">
        <v>136.30065301836311</v>
      </c>
      <c r="AM51" s="9">
        <v>136.29680993984405</v>
      </c>
      <c r="AN51" s="9">
        <v>139.13498224778624</v>
      </c>
      <c r="AO51" s="9">
        <v>140.33032548520339</v>
      </c>
      <c r="AP51" s="9">
        <v>138.57032292635913</v>
      </c>
      <c r="AQ51" s="9">
        <v>135.31785345797766</v>
      </c>
      <c r="AR51" s="9">
        <v>134.04849617747055</v>
      </c>
      <c r="AS51" s="9">
        <v>139.34501189547882</v>
      </c>
      <c r="AT51" s="9">
        <v>148.45355683455927</v>
      </c>
      <c r="AU51" s="9">
        <v>156.13560769764885</v>
      </c>
      <c r="AV51" s="9">
        <v>153.8961213178471</v>
      </c>
      <c r="AW51" s="9">
        <v>157.4142717174866</v>
      </c>
      <c r="AX51" s="9">
        <v>158.45327332392387</v>
      </c>
      <c r="AY51" s="9">
        <v>158.48300933271528</v>
      </c>
      <c r="AZ51" s="9">
        <v>160.30498615689558</v>
      </c>
      <c r="BA51" s="9">
        <v>165.07590489640856</v>
      </c>
      <c r="BB51" s="9">
        <v>165.63071697635087</v>
      </c>
      <c r="BC51" s="9">
        <v>170.23450975340907</v>
      </c>
      <c r="BD51" s="9">
        <v>167.08878405205857</v>
      </c>
      <c r="BE51" s="9">
        <v>174.19761531191656</v>
      </c>
      <c r="BF51" s="9">
        <v>175.12675331239441</v>
      </c>
      <c r="BG51" s="9">
        <v>174.81751932747872</v>
      </c>
      <c r="BH51" s="9">
        <v>183.54629694662981</v>
      </c>
      <c r="BI51" s="9">
        <v>181.32922734272356</v>
      </c>
      <c r="BJ51" s="9">
        <v>180.92086820548656</v>
      </c>
      <c r="BK51" s="9">
        <v>175.84280600462046</v>
      </c>
      <c r="BL51" s="9">
        <v>179.94539301396111</v>
      </c>
      <c r="BM51" s="21">
        <v>184.25829657886078</v>
      </c>
      <c r="BN51" s="21">
        <v>186.89781839525457</v>
      </c>
      <c r="BO51" s="21">
        <v>189.35453455292847</v>
      </c>
      <c r="BP51" s="21">
        <v>186.53591768541781</v>
      </c>
      <c r="BQ51" s="21">
        <v>187.89060743736431</v>
      </c>
      <c r="BR51" s="21">
        <v>184.40758063456101</v>
      </c>
      <c r="BS51" s="21">
        <v>177.88115886248957</v>
      </c>
      <c r="BT51" s="21">
        <v>182.33178830431592</v>
      </c>
      <c r="BU51" s="21">
        <v>177.0841806783323</v>
      </c>
      <c r="BV51" s="21">
        <v>182.07708619579398</v>
      </c>
      <c r="BW51" s="21">
        <v>187.09688776774288</v>
      </c>
      <c r="BX51" s="21">
        <v>181.98851622115174</v>
      </c>
      <c r="BY51" s="21">
        <v>185.20806530424579</v>
      </c>
      <c r="BZ51" s="21">
        <v>174.43788166003398</v>
      </c>
      <c r="CA51" s="21">
        <v>178.83373175329811</v>
      </c>
      <c r="CB51" s="21">
        <v>184.17456634760046</v>
      </c>
      <c r="CC51" s="21">
        <v>192.52050979993726</v>
      </c>
      <c r="CD51" s="21">
        <v>192.83768596794761</v>
      </c>
      <c r="CE51" s="21">
        <v>189.33384177032707</v>
      </c>
      <c r="CF51" s="197">
        <v>187.35416881597405</v>
      </c>
      <c r="CG51" s="197">
        <v>192.58379393261799</v>
      </c>
      <c r="CH51" s="197">
        <v>189.10705166525062</v>
      </c>
      <c r="CI51" s="21"/>
      <c r="CJ51" s="21"/>
      <c r="CK51" s="21"/>
      <c r="CL51" s="21"/>
      <c r="CM51" s="21"/>
      <c r="CN51" s="21"/>
    </row>
    <row r="52" spans="1:92" x14ac:dyDescent="0.2">
      <c r="A52" s="8" t="str">
        <f t="shared" si="0"/>
        <v>EFHt_QU_25</v>
      </c>
      <c r="B52" s="7" t="s">
        <v>3660</v>
      </c>
      <c r="C52" s="7" t="s">
        <v>654</v>
      </c>
      <c r="D52" s="7">
        <v>25</v>
      </c>
      <c r="E52" s="7">
        <v>100</v>
      </c>
      <c r="F52" s="9">
        <v>100.39831791506082</v>
      </c>
      <c r="G52" s="9">
        <v>104.79567790500673</v>
      </c>
      <c r="H52" s="9">
        <v>103.53339000852857</v>
      </c>
      <c r="I52" s="9">
        <v>105.75334678780757</v>
      </c>
      <c r="J52" s="9">
        <v>109.92649003980148</v>
      </c>
      <c r="K52" s="9">
        <v>112.52361487833478</v>
      </c>
      <c r="L52" s="9">
        <v>114.01338783726655</v>
      </c>
      <c r="M52" s="9">
        <v>113.76911325563175</v>
      </c>
      <c r="N52" s="9">
        <v>117.81372857842804</v>
      </c>
      <c r="O52" s="9">
        <v>113.45228709829991</v>
      </c>
      <c r="P52" s="9">
        <v>116.36052578150186</v>
      </c>
      <c r="Q52" s="9">
        <v>116.27728162752706</v>
      </c>
      <c r="R52" s="9">
        <v>122.92617610264087</v>
      </c>
      <c r="S52" s="9">
        <v>126.20900089324422</v>
      </c>
      <c r="T52" s="9">
        <v>127.11133682487652</v>
      </c>
      <c r="U52" s="9">
        <v>128.24175042177419</v>
      </c>
      <c r="V52" s="9">
        <v>126.91551747051189</v>
      </c>
      <c r="W52" s="9">
        <v>131.64909145918696</v>
      </c>
      <c r="X52" s="9">
        <v>136.31111289819543</v>
      </c>
      <c r="Y52" s="9">
        <v>140.5989051459072</v>
      </c>
      <c r="Z52" s="9">
        <v>146.89730345574745</v>
      </c>
      <c r="AA52" s="9">
        <v>156.34917123204039</v>
      </c>
      <c r="AB52" s="9">
        <v>160.21927173623106</v>
      </c>
      <c r="AC52" s="9">
        <v>165.56779590021955</v>
      </c>
      <c r="AD52" s="9">
        <v>171.47225782839902</v>
      </c>
      <c r="AE52" s="9">
        <v>178.643385509794</v>
      </c>
      <c r="AF52" s="9">
        <v>172.45087019040122</v>
      </c>
      <c r="AG52" s="9">
        <v>197.18453113431516</v>
      </c>
      <c r="AH52" s="9">
        <v>197.09335177946593</v>
      </c>
      <c r="AI52" s="9">
        <v>191.37951613886645</v>
      </c>
      <c r="AJ52" s="9">
        <v>197.52860270373782</v>
      </c>
      <c r="AK52" s="9">
        <v>200.03418748450659</v>
      </c>
      <c r="AL52" s="9">
        <v>212.91486741499534</v>
      </c>
      <c r="AM52" s="9">
        <v>218.47567032416572</v>
      </c>
      <c r="AN52" s="9">
        <v>227.36519774393113</v>
      </c>
      <c r="AO52" s="9">
        <v>212.14557569121416</v>
      </c>
      <c r="AP52" s="9">
        <v>213.39943199707548</v>
      </c>
      <c r="AQ52" s="9">
        <v>202.82858343480714</v>
      </c>
      <c r="AR52" s="9">
        <v>207.3473598357869</v>
      </c>
      <c r="AS52" s="9">
        <v>226.5291180235692</v>
      </c>
      <c r="AT52" s="9">
        <v>241.23366014866394</v>
      </c>
      <c r="AU52" s="9">
        <v>244.21616148399607</v>
      </c>
      <c r="AV52" s="9">
        <v>251.34838015169171</v>
      </c>
      <c r="AW52" s="9">
        <v>251.52685682463249</v>
      </c>
      <c r="AX52" s="9">
        <v>270.47840762549498</v>
      </c>
      <c r="AY52" s="9">
        <v>271.71311117805715</v>
      </c>
      <c r="AZ52" s="9">
        <v>260.12512920945733</v>
      </c>
      <c r="BA52" s="9">
        <v>260.36721744840798</v>
      </c>
      <c r="BB52" s="9">
        <v>267.63250021735126</v>
      </c>
      <c r="BC52" s="9">
        <v>276.67497331853036</v>
      </c>
      <c r="BD52" s="9">
        <v>258.97362186104777</v>
      </c>
      <c r="BE52" s="9">
        <v>284.60480878640175</v>
      </c>
      <c r="BF52" s="9">
        <v>281.91839506441704</v>
      </c>
      <c r="BG52" s="9">
        <v>275.89012286877335</v>
      </c>
      <c r="BH52" s="9">
        <v>264.57390654851321</v>
      </c>
      <c r="BI52" s="9">
        <v>274.39928897909431</v>
      </c>
      <c r="BJ52" s="9">
        <v>262.44471624609861</v>
      </c>
      <c r="BK52" s="9">
        <v>244.89807827221185</v>
      </c>
      <c r="BL52" s="9">
        <v>255.60905104497675</v>
      </c>
      <c r="BM52" s="21">
        <v>261.02266676242022</v>
      </c>
      <c r="BN52" s="21">
        <v>253.07431222769389</v>
      </c>
      <c r="BO52" s="21">
        <v>259.21271580447961</v>
      </c>
      <c r="BP52" s="21">
        <v>243.63459308385382</v>
      </c>
      <c r="BQ52" s="21">
        <v>253.23330374997255</v>
      </c>
      <c r="BR52" s="21">
        <v>245.62640577107234</v>
      </c>
      <c r="BS52" s="21">
        <v>238.51137998453308</v>
      </c>
      <c r="BT52" s="21">
        <v>235.66154753433807</v>
      </c>
      <c r="BU52" s="21">
        <v>225.0410293418862</v>
      </c>
      <c r="BV52" s="21">
        <v>233.72436788879375</v>
      </c>
      <c r="BW52" s="21">
        <v>236.40504483402088</v>
      </c>
      <c r="BX52" s="21">
        <v>234.79329409523464</v>
      </c>
      <c r="BY52" s="21">
        <v>234.70554150592039</v>
      </c>
      <c r="BZ52" s="21">
        <v>224.09131391979395</v>
      </c>
      <c r="CA52" s="21">
        <v>237.27234058559691</v>
      </c>
      <c r="CB52" s="21">
        <v>243.78687514070211</v>
      </c>
      <c r="CC52" s="21">
        <v>241.98409055062436</v>
      </c>
      <c r="CD52" s="21">
        <v>248.65413103193453</v>
      </c>
      <c r="CE52" s="21">
        <v>239.5453577615977</v>
      </c>
      <c r="CF52" s="197">
        <v>251.60586533408545</v>
      </c>
      <c r="CG52" s="197">
        <v>259.77568164671669</v>
      </c>
      <c r="CH52" s="197">
        <v>259.54113838861724</v>
      </c>
      <c r="CI52" s="21"/>
      <c r="CJ52" s="21"/>
      <c r="CK52" s="21"/>
      <c r="CL52" s="21"/>
      <c r="CM52" s="21"/>
      <c r="CN52" s="21"/>
    </row>
    <row r="53" spans="1:92" x14ac:dyDescent="0.2">
      <c r="A53" s="8" t="str">
        <f t="shared" si="0"/>
        <v>EFHt_QU_26</v>
      </c>
      <c r="B53" s="7" t="s">
        <v>3660</v>
      </c>
      <c r="C53" s="7" t="s">
        <v>654</v>
      </c>
      <c r="D53" s="7">
        <v>26</v>
      </c>
      <c r="E53" s="7">
        <v>100</v>
      </c>
      <c r="F53" s="9">
        <v>100.66266084131597</v>
      </c>
      <c r="G53" s="9">
        <v>104.25417203398035</v>
      </c>
      <c r="H53" s="9">
        <v>106.74953514160651</v>
      </c>
      <c r="I53" s="9">
        <v>107.2680439949016</v>
      </c>
      <c r="J53" s="9">
        <v>106.22642654937586</v>
      </c>
      <c r="K53" s="9">
        <v>106.94927679769131</v>
      </c>
      <c r="L53" s="9">
        <v>105.95377466299385</v>
      </c>
      <c r="M53" s="9">
        <v>103.03336304261799</v>
      </c>
      <c r="N53" s="9">
        <v>99.852510223316614</v>
      </c>
      <c r="O53" s="9">
        <v>101.03171593047344</v>
      </c>
      <c r="P53" s="9">
        <v>100.6980107156608</v>
      </c>
      <c r="Q53" s="9">
        <v>100.96236719441973</v>
      </c>
      <c r="R53" s="9">
        <v>101.93591842175198</v>
      </c>
      <c r="S53" s="9">
        <v>102.95434463722506</v>
      </c>
      <c r="T53" s="9">
        <v>101.1086360139831</v>
      </c>
      <c r="U53" s="9">
        <v>101.45487349743141</v>
      </c>
      <c r="V53" s="9">
        <v>102.78038197753945</v>
      </c>
      <c r="W53" s="9">
        <v>105.50658007723415</v>
      </c>
      <c r="X53" s="9">
        <v>107.30396391005723</v>
      </c>
      <c r="Y53" s="9">
        <v>107.3503196553598</v>
      </c>
      <c r="Z53" s="9">
        <v>111.7944993399426</v>
      </c>
      <c r="AA53" s="9">
        <v>116.45219911159973</v>
      </c>
      <c r="AB53" s="9">
        <v>118.59869981830042</v>
      </c>
      <c r="AC53" s="9">
        <v>122.08435761069497</v>
      </c>
      <c r="AD53" s="9">
        <v>122.99565052633876</v>
      </c>
      <c r="AE53" s="9">
        <v>124.9088395204268</v>
      </c>
      <c r="AF53" s="9">
        <v>133.73970129995786</v>
      </c>
      <c r="AG53" s="9">
        <v>130.14577715318563</v>
      </c>
      <c r="AH53" s="9">
        <v>126.58886227220312</v>
      </c>
      <c r="AI53" s="9">
        <v>122.78962425498601</v>
      </c>
      <c r="AJ53" s="9">
        <v>120.36974746621389</v>
      </c>
      <c r="AK53" s="9">
        <v>122.53483989217078</v>
      </c>
      <c r="AL53" s="9">
        <v>124.78425667053963</v>
      </c>
      <c r="AM53" s="9">
        <v>124.07733388642832</v>
      </c>
      <c r="AN53" s="9">
        <v>123.25699630900185</v>
      </c>
      <c r="AO53" s="9">
        <v>123.89953158202707</v>
      </c>
      <c r="AP53" s="9">
        <v>121.7209184751334</v>
      </c>
      <c r="AQ53" s="9">
        <v>119.07908012686752</v>
      </c>
      <c r="AR53" s="9">
        <v>114.90948058128257</v>
      </c>
      <c r="AS53" s="9">
        <v>121.97982050143041</v>
      </c>
      <c r="AT53" s="9">
        <v>124.13900337789971</v>
      </c>
      <c r="AU53" s="9">
        <v>127.94092149475249</v>
      </c>
      <c r="AV53" s="9">
        <v>117.06313628715243</v>
      </c>
      <c r="AW53" s="9">
        <v>133.87902663467128</v>
      </c>
      <c r="AX53" s="9">
        <v>132.68705299613063</v>
      </c>
      <c r="AY53" s="9">
        <v>134.59610930310811</v>
      </c>
      <c r="AZ53" s="9">
        <v>134.59656510389345</v>
      </c>
      <c r="BA53" s="9">
        <v>137.26594131626669</v>
      </c>
      <c r="BB53" s="9">
        <v>141.54293030591737</v>
      </c>
      <c r="BC53" s="9">
        <v>142.91979350510957</v>
      </c>
      <c r="BD53" s="9">
        <v>139.95589402739267</v>
      </c>
      <c r="BE53" s="9">
        <v>143.14719457684777</v>
      </c>
      <c r="BF53" s="9">
        <v>142.57067437518231</v>
      </c>
      <c r="BG53" s="9">
        <v>146.13313031314792</v>
      </c>
      <c r="BH53" s="9">
        <v>151.13364007138091</v>
      </c>
      <c r="BI53" s="9">
        <v>150.15435219855794</v>
      </c>
      <c r="BJ53" s="9">
        <v>155.48386623297768</v>
      </c>
      <c r="BK53" s="9">
        <v>147.23364541654468</v>
      </c>
      <c r="BL53" s="9">
        <v>149.68306596341992</v>
      </c>
      <c r="BM53" s="21">
        <v>150.00992642715522</v>
      </c>
      <c r="BN53" s="21">
        <v>147.94482152499887</v>
      </c>
      <c r="BO53" s="21">
        <v>143.74021792505633</v>
      </c>
      <c r="BP53" s="21">
        <v>147.59254509246969</v>
      </c>
      <c r="BQ53" s="21">
        <v>148.33909973943588</v>
      </c>
      <c r="BR53" s="21">
        <v>147.50657861823692</v>
      </c>
      <c r="BS53" s="21">
        <v>143.77662273512371</v>
      </c>
      <c r="BT53" s="21">
        <v>142.92868396828894</v>
      </c>
      <c r="BU53" s="21">
        <v>139.57882797393762</v>
      </c>
      <c r="BV53" s="21">
        <v>145.26585219160845</v>
      </c>
      <c r="BW53" s="21">
        <v>142.21188384500886</v>
      </c>
      <c r="BX53" s="21">
        <v>134.33191175908496</v>
      </c>
      <c r="BY53" s="21">
        <v>129.89683442190469</v>
      </c>
      <c r="BZ53" s="21">
        <v>126.89013762440766</v>
      </c>
      <c r="CA53" s="21">
        <v>130.23518687844202</v>
      </c>
      <c r="CB53" s="21">
        <v>135.15086978822848</v>
      </c>
      <c r="CC53" s="21">
        <v>141.42186277830052</v>
      </c>
      <c r="CD53" s="21">
        <v>138.76109254454678</v>
      </c>
      <c r="CE53" s="21">
        <v>135.55225377884574</v>
      </c>
      <c r="CF53" s="197">
        <v>134.16950669657081</v>
      </c>
      <c r="CG53" s="197">
        <v>138.90297492950418</v>
      </c>
      <c r="CH53" s="197">
        <v>141.747743212015</v>
      </c>
      <c r="CI53" s="21"/>
      <c r="CJ53" s="21"/>
      <c r="CK53" s="21"/>
      <c r="CL53" s="21"/>
      <c r="CM53" s="21"/>
      <c r="CN53" s="21"/>
    </row>
    <row r="54" spans="1:92" x14ac:dyDescent="0.2">
      <c r="A54" s="8" t="str">
        <f t="shared" si="0"/>
        <v>EFHm_QU_1</v>
      </c>
      <c r="B54" s="7" t="s">
        <v>252</v>
      </c>
      <c r="C54" s="7" t="s">
        <v>654</v>
      </c>
      <c r="D54" s="7">
        <v>1</v>
      </c>
      <c r="E54" s="7">
        <v>100</v>
      </c>
      <c r="F54" s="9">
        <v>99.542547534316597</v>
      </c>
      <c r="G54" s="9">
        <v>100.66732741694663</v>
      </c>
      <c r="H54" s="9">
        <v>100.59662873737577</v>
      </c>
      <c r="I54" s="9">
        <v>103.75741501972844</v>
      </c>
      <c r="J54" s="9">
        <v>103.38783643173993</v>
      </c>
      <c r="K54" s="9">
        <v>104.40893531925957</v>
      </c>
      <c r="L54" s="9">
        <v>104.0548261223224</v>
      </c>
      <c r="M54" s="9">
        <v>105.01553713566835</v>
      </c>
      <c r="N54" s="9">
        <v>102.6489191145741</v>
      </c>
      <c r="O54" s="9">
        <v>103.90360798267938</v>
      </c>
      <c r="P54" s="9">
        <v>103.0435070000965</v>
      </c>
      <c r="Q54" s="9">
        <v>106.39693681665972</v>
      </c>
      <c r="R54" s="9">
        <v>106.58289405845196</v>
      </c>
      <c r="S54" s="9">
        <v>107.71540826481379</v>
      </c>
      <c r="T54" s="9">
        <v>105.72793599445592</v>
      </c>
      <c r="U54" s="9">
        <v>105.43635999679273</v>
      </c>
      <c r="V54" s="9">
        <v>103.65020242386196</v>
      </c>
      <c r="W54" s="9">
        <v>106.98032012633713</v>
      </c>
      <c r="X54" s="9">
        <v>106.58789146688797</v>
      </c>
      <c r="Y54" s="9">
        <v>107.67443809308446</v>
      </c>
      <c r="Z54" s="9">
        <v>110.64742769839202</v>
      </c>
      <c r="AA54" s="9">
        <v>111.02277814324715</v>
      </c>
      <c r="AB54" s="9">
        <v>112.27075665434614</v>
      </c>
      <c r="AC54" s="9">
        <v>115.21264034309586</v>
      </c>
      <c r="AD54" s="9">
        <v>115.45126163117997</v>
      </c>
      <c r="AE54" s="9">
        <v>115.78095564538971</v>
      </c>
      <c r="AF54" s="9">
        <v>116.86334550370871</v>
      </c>
      <c r="AG54" s="9">
        <v>121.83933061753274</v>
      </c>
      <c r="AH54" s="9">
        <v>125.03162571116908</v>
      </c>
      <c r="AI54" s="9">
        <v>125.53297918224722</v>
      </c>
      <c r="AJ54" s="9">
        <v>127.53488934287314</v>
      </c>
      <c r="AK54" s="9">
        <v>130.3504112857197</v>
      </c>
      <c r="AL54" s="9">
        <v>130.81765528154844</v>
      </c>
      <c r="AM54" s="9">
        <v>133.58359655480467</v>
      </c>
      <c r="AN54" s="9">
        <v>134.02117553439547</v>
      </c>
      <c r="AO54" s="9">
        <v>134.95178502630256</v>
      </c>
      <c r="AP54" s="9">
        <v>136.32690313235437</v>
      </c>
      <c r="AQ54" s="9">
        <v>135.35074272380697</v>
      </c>
      <c r="AR54" s="9">
        <v>138.62923970140875</v>
      </c>
      <c r="AS54" s="9">
        <v>144.15358220873424</v>
      </c>
      <c r="AT54" s="9">
        <v>150.28717132988325</v>
      </c>
      <c r="AU54" s="9">
        <v>154.94592067010583</v>
      </c>
      <c r="AV54" s="9">
        <v>151.50170655048649</v>
      </c>
      <c r="AW54" s="9">
        <v>157.30487330504758</v>
      </c>
      <c r="AX54" s="9">
        <v>156.03536597975005</v>
      </c>
      <c r="AY54" s="9">
        <v>155.8165846150271</v>
      </c>
      <c r="AZ54" s="9">
        <v>157.16182670255751</v>
      </c>
      <c r="BA54" s="9">
        <v>160.66464187062903</v>
      </c>
      <c r="BB54" s="9">
        <v>161.58183810365705</v>
      </c>
      <c r="BC54" s="9">
        <v>163.18331455515479</v>
      </c>
      <c r="BD54" s="9">
        <v>164.89318860048769</v>
      </c>
      <c r="BE54" s="9">
        <v>174.62791770120538</v>
      </c>
      <c r="BF54" s="9">
        <v>173.67295208730624</v>
      </c>
      <c r="BG54" s="9">
        <v>170.51312414569159</v>
      </c>
      <c r="BH54" s="9">
        <v>174.92319546692576</v>
      </c>
      <c r="BI54" s="9">
        <v>178.69964325932591</v>
      </c>
      <c r="BJ54" s="9">
        <v>180.93043009378221</v>
      </c>
      <c r="BK54" s="9">
        <v>180.1080336215619</v>
      </c>
      <c r="BL54" s="9">
        <v>178.48429846463316</v>
      </c>
      <c r="BM54" s="21">
        <v>179.78045828392402</v>
      </c>
      <c r="BN54" s="21">
        <v>184.87515013674502</v>
      </c>
      <c r="BO54" s="21">
        <v>186.87807117385807</v>
      </c>
      <c r="BP54" s="21">
        <v>181.18639117758741</v>
      </c>
      <c r="BQ54" s="21">
        <v>180.55460951470565</v>
      </c>
      <c r="BR54" s="21">
        <v>185.07485825030221</v>
      </c>
      <c r="BS54" s="21">
        <v>182.01600223933065</v>
      </c>
      <c r="BT54" s="21">
        <v>189.97450125827112</v>
      </c>
      <c r="BU54" s="21">
        <v>178.07423026332211</v>
      </c>
      <c r="BV54" s="21">
        <v>178.64963160718483</v>
      </c>
      <c r="BW54" s="21">
        <v>181.56809172987488</v>
      </c>
      <c r="BX54" s="21">
        <v>181.90809425949828</v>
      </c>
      <c r="BY54" s="21">
        <v>188.29411176512707</v>
      </c>
      <c r="BZ54" s="21">
        <v>190.02512966687669</v>
      </c>
      <c r="CA54" s="21">
        <v>196.7459016490896</v>
      </c>
      <c r="CB54" s="21">
        <v>199.80355332853185</v>
      </c>
      <c r="CC54" s="21">
        <v>199.93038448712278</v>
      </c>
      <c r="CD54" s="21">
        <v>201.77561258069142</v>
      </c>
      <c r="CE54" s="21">
        <v>199.13764648259163</v>
      </c>
      <c r="CF54" s="197">
        <v>200.34377254305755</v>
      </c>
      <c r="CG54" s="197">
        <v>206.28902996208458</v>
      </c>
      <c r="CH54" s="197">
        <v>213.63707935985431</v>
      </c>
      <c r="CI54" s="21"/>
      <c r="CJ54" s="21"/>
      <c r="CK54" s="21"/>
      <c r="CL54" s="21"/>
      <c r="CM54" s="21"/>
      <c r="CN54" s="21"/>
    </row>
    <row r="55" spans="1:92" x14ac:dyDescent="0.2">
      <c r="A55" s="8" t="str">
        <f t="shared" si="0"/>
        <v>EFHm_QU_2</v>
      </c>
      <c r="B55" s="7" t="s">
        <v>252</v>
      </c>
      <c r="C55" s="7" t="s">
        <v>654</v>
      </c>
      <c r="D55" s="7">
        <v>2</v>
      </c>
      <c r="E55" s="7">
        <v>100</v>
      </c>
      <c r="F55" s="9">
        <v>100.443756626894</v>
      </c>
      <c r="G55" s="9">
        <v>101.84700711882412</v>
      </c>
      <c r="H55" s="9">
        <v>100.78584902888043</v>
      </c>
      <c r="I55" s="9">
        <v>104.22514985455491</v>
      </c>
      <c r="J55" s="9">
        <v>102.6898461275353</v>
      </c>
      <c r="K55" s="9">
        <v>103.80262536703087</v>
      </c>
      <c r="L55" s="9">
        <v>103.50247719842164</v>
      </c>
      <c r="M55" s="9">
        <v>102.70674775969661</v>
      </c>
      <c r="N55" s="9">
        <v>101.04318291491884</v>
      </c>
      <c r="O55" s="9">
        <v>102.64278524965577</v>
      </c>
      <c r="P55" s="9">
        <v>101.40908333140408</v>
      </c>
      <c r="Q55" s="9">
        <v>104.19595345229204</v>
      </c>
      <c r="R55" s="9">
        <v>104.15403719422966</v>
      </c>
      <c r="S55" s="9">
        <v>103.98964246662518</v>
      </c>
      <c r="T55" s="9">
        <v>103.52265690788862</v>
      </c>
      <c r="U55" s="9">
        <v>101.62594641765928</v>
      </c>
      <c r="V55" s="9">
        <v>102.51354820071377</v>
      </c>
      <c r="W55" s="9">
        <v>104.20463438308451</v>
      </c>
      <c r="X55" s="9">
        <v>104.13571133959343</v>
      </c>
      <c r="Y55" s="9">
        <v>104.73433544415572</v>
      </c>
      <c r="Z55" s="9">
        <v>105.36643766930136</v>
      </c>
      <c r="AA55" s="9">
        <v>106.33400009529083</v>
      </c>
      <c r="AB55" s="9">
        <v>105.93855470347691</v>
      </c>
      <c r="AC55" s="9">
        <v>107.68758559619722</v>
      </c>
      <c r="AD55" s="9">
        <v>107.22268889954472</v>
      </c>
      <c r="AE55" s="9">
        <v>109.42859862338142</v>
      </c>
      <c r="AF55" s="9">
        <v>108.74684403392037</v>
      </c>
      <c r="AG55" s="9">
        <v>112.60781790966612</v>
      </c>
      <c r="AH55" s="9">
        <v>114.21625903552588</v>
      </c>
      <c r="AI55" s="9">
        <v>114.06248976048036</v>
      </c>
      <c r="AJ55" s="9">
        <v>113.10515334422266</v>
      </c>
      <c r="AK55" s="9">
        <v>114.6778023278263</v>
      </c>
      <c r="AL55" s="9">
        <v>114.2340670477477</v>
      </c>
      <c r="AM55" s="9">
        <v>115.0266341128923</v>
      </c>
      <c r="AN55" s="9">
        <v>117.61812052874649</v>
      </c>
      <c r="AO55" s="9">
        <v>120.30868172233293</v>
      </c>
      <c r="AP55" s="9">
        <v>121.65951901712492</v>
      </c>
      <c r="AQ55" s="9">
        <v>120.02724799789635</v>
      </c>
      <c r="AR55" s="9">
        <v>121.74212553149579</v>
      </c>
      <c r="AS55" s="9">
        <v>125.82921974751977</v>
      </c>
      <c r="AT55" s="9">
        <v>130.46945231186297</v>
      </c>
      <c r="AU55" s="9">
        <v>132.66381576927145</v>
      </c>
      <c r="AV55" s="9">
        <v>130.57294085590942</v>
      </c>
      <c r="AW55" s="9">
        <v>134.53515436317497</v>
      </c>
      <c r="AX55" s="9">
        <v>133.30139377609481</v>
      </c>
      <c r="AY55" s="9">
        <v>131.05631704602615</v>
      </c>
      <c r="AZ55" s="9">
        <v>133.35656097862926</v>
      </c>
      <c r="BA55" s="9">
        <v>134.38345317407695</v>
      </c>
      <c r="BB55" s="9">
        <v>135.34006230141026</v>
      </c>
      <c r="BC55" s="9">
        <v>136.40669390027747</v>
      </c>
      <c r="BD55" s="9">
        <v>136.40061238312737</v>
      </c>
      <c r="BE55" s="9">
        <v>144.31729066979889</v>
      </c>
      <c r="BF55" s="9">
        <v>144.21110245939275</v>
      </c>
      <c r="BG55" s="9">
        <v>143.99592594713971</v>
      </c>
      <c r="BH55" s="9">
        <v>147.65037439781472</v>
      </c>
      <c r="BI55" s="9">
        <v>148.48420960960243</v>
      </c>
      <c r="BJ55" s="9">
        <v>150.38645519930765</v>
      </c>
      <c r="BK55" s="9">
        <v>149.24246487074689</v>
      </c>
      <c r="BL55" s="9">
        <v>150.10259023170025</v>
      </c>
      <c r="BM55" s="21">
        <v>151.4305819853279</v>
      </c>
      <c r="BN55" s="21">
        <v>155.41033626791989</v>
      </c>
      <c r="BO55" s="21">
        <v>157.43294690769946</v>
      </c>
      <c r="BP55" s="21">
        <v>154.33902414549956</v>
      </c>
      <c r="BQ55" s="21">
        <v>154.93580500617026</v>
      </c>
      <c r="BR55" s="21">
        <v>159.11825218734265</v>
      </c>
      <c r="BS55" s="21">
        <v>157.34826227921735</v>
      </c>
      <c r="BT55" s="21">
        <v>159.2223702157423</v>
      </c>
      <c r="BU55" s="21">
        <v>149.21418067675515</v>
      </c>
      <c r="BV55" s="21">
        <v>150.10523053235548</v>
      </c>
      <c r="BW55" s="21">
        <v>152.66088068583474</v>
      </c>
      <c r="BX55" s="21">
        <v>153.0300376561996</v>
      </c>
      <c r="BY55" s="21">
        <v>157.95320145909704</v>
      </c>
      <c r="BZ55" s="21">
        <v>160.10436943538707</v>
      </c>
      <c r="CA55" s="21">
        <v>163.42886630589226</v>
      </c>
      <c r="CB55" s="21">
        <v>167.30229884092392</v>
      </c>
      <c r="CC55" s="21">
        <v>169.06907107141006</v>
      </c>
      <c r="CD55" s="21">
        <v>169.80001295185875</v>
      </c>
      <c r="CE55" s="21">
        <v>165.30969887885126</v>
      </c>
      <c r="CF55" s="197">
        <v>165.94250622776721</v>
      </c>
      <c r="CG55" s="197">
        <v>169.21170092593903</v>
      </c>
      <c r="CH55" s="197">
        <v>174.7922696869901</v>
      </c>
      <c r="CI55" s="21"/>
      <c r="CJ55" s="21"/>
      <c r="CK55" s="21"/>
      <c r="CL55" s="21"/>
      <c r="CM55" s="21"/>
      <c r="CN55" s="21"/>
    </row>
    <row r="56" spans="1:92" x14ac:dyDescent="0.2">
      <c r="A56" s="8" t="str">
        <f t="shared" si="0"/>
        <v>EFHm_QU_3</v>
      </c>
      <c r="B56" s="7" t="s">
        <v>252</v>
      </c>
      <c r="C56" s="7" t="s">
        <v>654</v>
      </c>
      <c r="D56" s="7">
        <v>3</v>
      </c>
      <c r="E56" s="7">
        <v>100</v>
      </c>
      <c r="F56" s="9">
        <v>99.81169125244466</v>
      </c>
      <c r="G56" s="9">
        <v>100.88469824564108</v>
      </c>
      <c r="H56" s="9">
        <v>100.20187543993744</v>
      </c>
      <c r="I56" s="9">
        <v>101.90299441783455</v>
      </c>
      <c r="J56" s="9">
        <v>99.219429370779409</v>
      </c>
      <c r="K56" s="9">
        <v>99.481945969653538</v>
      </c>
      <c r="L56" s="9">
        <v>100.13386358913429</v>
      </c>
      <c r="M56" s="9">
        <v>100.34658335060405</v>
      </c>
      <c r="N56" s="9">
        <v>99.337301630625021</v>
      </c>
      <c r="O56" s="9">
        <v>100.50105550817862</v>
      </c>
      <c r="P56" s="9">
        <v>99.792710632271181</v>
      </c>
      <c r="Q56" s="9">
        <v>100.54140230229775</v>
      </c>
      <c r="R56" s="9">
        <v>101.15993912694832</v>
      </c>
      <c r="S56" s="9">
        <v>102.22007473849828</v>
      </c>
      <c r="T56" s="9">
        <v>101.25976123526772</v>
      </c>
      <c r="U56" s="9">
        <v>99.79233328393812</v>
      </c>
      <c r="V56" s="9">
        <v>100.7132603478854</v>
      </c>
      <c r="W56" s="9">
        <v>99.320252250307831</v>
      </c>
      <c r="X56" s="9">
        <v>100.04620836354047</v>
      </c>
      <c r="Y56" s="9">
        <v>100.60579840713307</v>
      </c>
      <c r="Z56" s="9">
        <v>101.86098711348808</v>
      </c>
      <c r="AA56" s="9">
        <v>104.05483495035728</v>
      </c>
      <c r="AB56" s="9">
        <v>104.11751166723104</v>
      </c>
      <c r="AC56" s="9">
        <v>104.30782368101204</v>
      </c>
      <c r="AD56" s="9">
        <v>104.19126236533106</v>
      </c>
      <c r="AE56" s="9">
        <v>105.18129880069542</v>
      </c>
      <c r="AF56" s="9">
        <v>104.59729006320342</v>
      </c>
      <c r="AG56" s="9">
        <v>108.48578757078657</v>
      </c>
      <c r="AH56" s="9">
        <v>109.06141948103512</v>
      </c>
      <c r="AI56" s="9">
        <v>112.68070025822507</v>
      </c>
      <c r="AJ56" s="9">
        <v>112.01564730902508</v>
      </c>
      <c r="AK56" s="9">
        <v>112.58435915721279</v>
      </c>
      <c r="AL56" s="9">
        <v>111.0864163020977</v>
      </c>
      <c r="AM56" s="9">
        <v>110.86369885665877</v>
      </c>
      <c r="AN56" s="9">
        <v>112.45792176455791</v>
      </c>
      <c r="AO56" s="9">
        <v>115.21625312706594</v>
      </c>
      <c r="AP56" s="9">
        <v>115.6810488024304</v>
      </c>
      <c r="AQ56" s="9">
        <v>113.99185125456776</v>
      </c>
      <c r="AR56" s="9">
        <v>116.3740534974137</v>
      </c>
      <c r="AS56" s="9">
        <v>120.30107013674014</v>
      </c>
      <c r="AT56" s="9">
        <v>130.82352809038426</v>
      </c>
      <c r="AU56" s="9">
        <v>130.29477966481596</v>
      </c>
      <c r="AV56" s="9">
        <v>130.08426520149385</v>
      </c>
      <c r="AW56" s="9">
        <v>134.15059337424444</v>
      </c>
      <c r="AX56" s="9">
        <v>132.61768059471706</v>
      </c>
      <c r="AY56" s="9">
        <v>132.12135067754375</v>
      </c>
      <c r="AZ56" s="9">
        <v>134.09446542656107</v>
      </c>
      <c r="BA56" s="9">
        <v>135.69613153435566</v>
      </c>
      <c r="BB56" s="9">
        <v>140.63427666304867</v>
      </c>
      <c r="BC56" s="9">
        <v>141.69592272355229</v>
      </c>
      <c r="BD56" s="9">
        <v>142.0658998715256</v>
      </c>
      <c r="BE56" s="9">
        <v>151.45437582904199</v>
      </c>
      <c r="BF56" s="9">
        <v>153.00747243486913</v>
      </c>
      <c r="BG56" s="9">
        <v>150.95739605950337</v>
      </c>
      <c r="BH56" s="9">
        <v>155.86049094547181</v>
      </c>
      <c r="BI56" s="9">
        <v>160.85950028466107</v>
      </c>
      <c r="BJ56" s="9">
        <v>164.29950680136037</v>
      </c>
      <c r="BK56" s="9">
        <v>159.74831404006824</v>
      </c>
      <c r="BL56" s="9">
        <v>158.87559423060191</v>
      </c>
      <c r="BM56" s="21">
        <v>161.3324017639124</v>
      </c>
      <c r="BN56" s="21">
        <v>165.05230173858209</v>
      </c>
      <c r="BO56" s="21">
        <v>168.61273251458354</v>
      </c>
      <c r="BP56" s="21">
        <v>165.34303333362095</v>
      </c>
      <c r="BQ56" s="21">
        <v>163.79569726983473</v>
      </c>
      <c r="BR56" s="21">
        <v>168.58761837993126</v>
      </c>
      <c r="BS56" s="21">
        <v>162.2103138030711</v>
      </c>
      <c r="BT56" s="21">
        <v>160.43700620083928</v>
      </c>
      <c r="BU56" s="21">
        <v>155.78739938060849</v>
      </c>
      <c r="BV56" s="21">
        <v>159.69817162460865</v>
      </c>
      <c r="BW56" s="21">
        <v>165.01149543456916</v>
      </c>
      <c r="BX56" s="21">
        <v>162.55675930228594</v>
      </c>
      <c r="BY56" s="21">
        <v>169.25686331441926</v>
      </c>
      <c r="BZ56" s="21">
        <v>171.94110090782812</v>
      </c>
      <c r="CA56" s="21">
        <v>176.64241932299126</v>
      </c>
      <c r="CB56" s="21">
        <v>176.26792265412632</v>
      </c>
      <c r="CC56" s="21">
        <v>172.44744431355281</v>
      </c>
      <c r="CD56" s="21">
        <v>174.34627453771932</v>
      </c>
      <c r="CE56" s="21">
        <v>172.36273105249074</v>
      </c>
      <c r="CF56" s="197">
        <v>177.3524310919193</v>
      </c>
      <c r="CG56" s="197">
        <v>184.87023695169881</v>
      </c>
      <c r="CH56" s="197">
        <v>188.699591329817</v>
      </c>
      <c r="CI56" s="21"/>
      <c r="CJ56" s="21"/>
      <c r="CK56" s="21"/>
      <c r="CL56" s="21"/>
      <c r="CM56" s="21"/>
      <c r="CN56" s="21"/>
    </row>
    <row r="57" spans="1:92" x14ac:dyDescent="0.2">
      <c r="A57" s="8" t="str">
        <f t="shared" si="0"/>
        <v>EFHm_QU_4</v>
      </c>
      <c r="B57" s="7" t="s">
        <v>252</v>
      </c>
      <c r="C57" s="7" t="s">
        <v>654</v>
      </c>
      <c r="D57" s="7">
        <v>4</v>
      </c>
      <c r="E57" s="7">
        <v>100</v>
      </c>
      <c r="F57" s="9">
        <v>98.021340670928197</v>
      </c>
      <c r="G57" s="9">
        <v>98.311107698067502</v>
      </c>
      <c r="H57" s="9">
        <v>96.471295546769426</v>
      </c>
      <c r="I57" s="9">
        <v>98.763619855228939</v>
      </c>
      <c r="J57" s="9">
        <v>96.300050100958913</v>
      </c>
      <c r="K57" s="9">
        <v>96.945428650920391</v>
      </c>
      <c r="L57" s="9">
        <v>98.09331154857162</v>
      </c>
      <c r="M57" s="9">
        <v>100.00006889693758</v>
      </c>
      <c r="N57" s="9">
        <v>98.969040539221041</v>
      </c>
      <c r="O57" s="9">
        <v>99.462536806018377</v>
      </c>
      <c r="P57" s="9">
        <v>98.258191490405977</v>
      </c>
      <c r="Q57" s="9">
        <v>101.10247689081389</v>
      </c>
      <c r="R57" s="9">
        <v>101.88704632057426</v>
      </c>
      <c r="S57" s="9">
        <v>102.7553854838828</v>
      </c>
      <c r="T57" s="9">
        <v>101.81819015367446</v>
      </c>
      <c r="U57" s="9">
        <v>101.75742982741849</v>
      </c>
      <c r="V57" s="9">
        <v>102.22274920568337</v>
      </c>
      <c r="W57" s="9">
        <v>103.12121460764014</v>
      </c>
      <c r="X57" s="9">
        <v>102.764596709572</v>
      </c>
      <c r="Y57" s="9">
        <v>103.04183961393633</v>
      </c>
      <c r="Z57" s="9">
        <v>103.78166285956516</v>
      </c>
      <c r="AA57" s="9">
        <v>105.38254363610031</v>
      </c>
      <c r="AB57" s="9">
        <v>106.24507083095594</v>
      </c>
      <c r="AC57" s="9">
        <v>101.42503575005661</v>
      </c>
      <c r="AD57" s="9">
        <v>102.0505613692537</v>
      </c>
      <c r="AE57" s="9">
        <v>103.61711891239811</v>
      </c>
      <c r="AF57" s="9">
        <v>97.16778089067563</v>
      </c>
      <c r="AG57" s="9">
        <v>103.5158332628743</v>
      </c>
      <c r="AH57" s="9">
        <v>106.89276171220222</v>
      </c>
      <c r="AI57" s="9">
        <v>107.84440595098866</v>
      </c>
      <c r="AJ57" s="9">
        <v>108.32247932356911</v>
      </c>
      <c r="AK57" s="9">
        <v>110.0424970593883</v>
      </c>
      <c r="AL57" s="9">
        <v>105.76272803506366</v>
      </c>
      <c r="AM57" s="9">
        <v>106.43658113631025</v>
      </c>
      <c r="AN57" s="9">
        <v>110.61142157655222</v>
      </c>
      <c r="AO57" s="9">
        <v>111.8788339278823</v>
      </c>
      <c r="AP57" s="9">
        <v>111.60650339955833</v>
      </c>
      <c r="AQ57" s="9">
        <v>109.00019680224533</v>
      </c>
      <c r="AR57" s="9">
        <v>110.65947502657298</v>
      </c>
      <c r="AS57" s="9">
        <v>113.43141164576684</v>
      </c>
      <c r="AT57" s="9">
        <v>121.13129466727514</v>
      </c>
      <c r="AU57" s="9">
        <v>122.2171145096377</v>
      </c>
      <c r="AV57" s="9">
        <v>123.65481218861028</v>
      </c>
      <c r="AW57" s="9">
        <v>130.49913970557768</v>
      </c>
      <c r="AX57" s="9">
        <v>126.57801541552196</v>
      </c>
      <c r="AY57" s="9">
        <v>114.96347140837111</v>
      </c>
      <c r="AZ57" s="9">
        <v>110.90466535325464</v>
      </c>
      <c r="BA57" s="9">
        <v>115.84308369403385</v>
      </c>
      <c r="BB57" s="9">
        <v>122.77820026152646</v>
      </c>
      <c r="BC57" s="9">
        <v>123.24779090684601</v>
      </c>
      <c r="BD57" s="9">
        <v>122.33515175800187</v>
      </c>
      <c r="BE57" s="9">
        <v>129.23984410403583</v>
      </c>
      <c r="BF57" s="9">
        <v>129.70119949005792</v>
      </c>
      <c r="BG57" s="9">
        <v>136.89114719732993</v>
      </c>
      <c r="BH57" s="9">
        <v>141.16258676549734</v>
      </c>
      <c r="BI57" s="9">
        <v>143.36057615871908</v>
      </c>
      <c r="BJ57" s="9">
        <v>149.24596508088644</v>
      </c>
      <c r="BK57" s="9">
        <v>145.31791621882365</v>
      </c>
      <c r="BL57" s="9">
        <v>144.29976971282687</v>
      </c>
      <c r="BM57" s="21">
        <v>142.85318345354267</v>
      </c>
      <c r="BN57" s="21">
        <v>147.62613522404621</v>
      </c>
      <c r="BO57" s="21">
        <v>150.17071969223613</v>
      </c>
      <c r="BP57" s="21">
        <v>149.36824127237475</v>
      </c>
      <c r="BQ57" s="21">
        <v>153.20489338014937</v>
      </c>
      <c r="BR57" s="21">
        <v>154.28593169774285</v>
      </c>
      <c r="BS57" s="21">
        <v>148.33763518289939</v>
      </c>
      <c r="BT57" s="21">
        <v>151.0821498586208</v>
      </c>
      <c r="BU57" s="21">
        <v>141.56543681780602</v>
      </c>
      <c r="BV57" s="21">
        <v>140.96035718046014</v>
      </c>
      <c r="BW57" s="21">
        <v>144.03716616771726</v>
      </c>
      <c r="BX57" s="21">
        <v>143.26330827267643</v>
      </c>
      <c r="BY57" s="21">
        <v>145.04516887822911</v>
      </c>
      <c r="BZ57" s="21">
        <v>147.30261100980286</v>
      </c>
      <c r="CA57" s="21">
        <v>150.68124322539336</v>
      </c>
      <c r="CB57" s="21">
        <v>153.54657602220456</v>
      </c>
      <c r="CC57" s="21">
        <v>156.19106715385888</v>
      </c>
      <c r="CD57" s="21">
        <v>158.19814678601173</v>
      </c>
      <c r="CE57" s="21">
        <v>163.68073273363842</v>
      </c>
      <c r="CF57" s="197">
        <v>164.76968603887897</v>
      </c>
      <c r="CG57" s="197">
        <v>169.73579939315911</v>
      </c>
      <c r="CH57" s="197">
        <v>169.12591907598912</v>
      </c>
      <c r="CI57" s="21"/>
      <c r="CJ57" s="21"/>
      <c r="CK57" s="21"/>
      <c r="CL57" s="21"/>
      <c r="CM57" s="21"/>
      <c r="CN57" s="21"/>
    </row>
    <row r="58" spans="1:92" x14ac:dyDescent="0.2">
      <c r="A58" s="8" t="str">
        <f t="shared" si="0"/>
        <v>EFHm_QU_5</v>
      </c>
      <c r="B58" s="7" t="s">
        <v>252</v>
      </c>
      <c r="C58" s="7" t="s">
        <v>654</v>
      </c>
      <c r="D58" s="7">
        <v>5</v>
      </c>
      <c r="E58" s="7">
        <v>100</v>
      </c>
      <c r="F58" s="9">
        <v>99.216131570193994</v>
      </c>
      <c r="G58" s="9">
        <v>99.964742546455525</v>
      </c>
      <c r="H58" s="9">
        <v>98.704826406678109</v>
      </c>
      <c r="I58" s="9">
        <v>101.82639326857969</v>
      </c>
      <c r="J58" s="9">
        <v>100.42671025682573</v>
      </c>
      <c r="K58" s="9">
        <v>102.20441673508655</v>
      </c>
      <c r="L58" s="9">
        <v>103.52925623528817</v>
      </c>
      <c r="M58" s="9">
        <v>104.43283827803789</v>
      </c>
      <c r="N58" s="9">
        <v>103.08969898172833</v>
      </c>
      <c r="O58" s="9">
        <v>103.6608856798827</v>
      </c>
      <c r="P58" s="9">
        <v>102.48024352631518</v>
      </c>
      <c r="Q58" s="9">
        <v>104.75615334133421</v>
      </c>
      <c r="R58" s="9">
        <v>105.50142362182832</v>
      </c>
      <c r="S58" s="9">
        <v>106.14894755724664</v>
      </c>
      <c r="T58" s="9">
        <v>104.65956154753886</v>
      </c>
      <c r="U58" s="9">
        <v>104.28026391940708</v>
      </c>
      <c r="V58" s="9">
        <v>104.46224208074017</v>
      </c>
      <c r="W58" s="9">
        <v>105.66964381572357</v>
      </c>
      <c r="X58" s="9">
        <v>105.60123857728831</v>
      </c>
      <c r="Y58" s="9">
        <v>107.25122624214394</v>
      </c>
      <c r="Z58" s="9">
        <v>108.42484385214861</v>
      </c>
      <c r="AA58" s="9">
        <v>109.86109716308682</v>
      </c>
      <c r="AB58" s="9">
        <v>110.10821970407483</v>
      </c>
      <c r="AC58" s="9">
        <v>111.87819121493217</v>
      </c>
      <c r="AD58" s="9">
        <v>112.28736024285327</v>
      </c>
      <c r="AE58" s="9">
        <v>113.99525727658049</v>
      </c>
      <c r="AF58" s="9">
        <v>115.77589068384509</v>
      </c>
      <c r="AG58" s="9">
        <v>119.29361179132303</v>
      </c>
      <c r="AH58" s="9">
        <v>119.89294401052561</v>
      </c>
      <c r="AI58" s="9">
        <v>119.14902527505555</v>
      </c>
      <c r="AJ58" s="9">
        <v>121.18423591126206</v>
      </c>
      <c r="AK58" s="9">
        <v>123.57003618147604</v>
      </c>
      <c r="AL58" s="9">
        <v>121.327922994053</v>
      </c>
      <c r="AM58" s="9">
        <v>122.75460533244444</v>
      </c>
      <c r="AN58" s="9">
        <v>124.45202101241092</v>
      </c>
      <c r="AO58" s="9">
        <v>129.82818775414259</v>
      </c>
      <c r="AP58" s="9">
        <v>129.36763063113992</v>
      </c>
      <c r="AQ58" s="9">
        <v>127.88097456793514</v>
      </c>
      <c r="AR58" s="9">
        <v>131.66576571233642</v>
      </c>
      <c r="AS58" s="9">
        <v>137.2792012487694</v>
      </c>
      <c r="AT58" s="9">
        <v>152.34306983719102</v>
      </c>
      <c r="AU58" s="9">
        <v>153.93004328429666</v>
      </c>
      <c r="AV58" s="9">
        <v>152.61385861452661</v>
      </c>
      <c r="AW58" s="9">
        <v>157.50580157172095</v>
      </c>
      <c r="AX58" s="9">
        <v>155.60844294901443</v>
      </c>
      <c r="AY58" s="9">
        <v>154.74413903875771</v>
      </c>
      <c r="AZ58" s="9">
        <v>159.14974252304896</v>
      </c>
      <c r="BA58" s="9">
        <v>164.82957929556085</v>
      </c>
      <c r="BB58" s="9">
        <v>167.0885275799167</v>
      </c>
      <c r="BC58" s="9">
        <v>168.95209450901126</v>
      </c>
      <c r="BD58" s="9">
        <v>169.76440951097356</v>
      </c>
      <c r="BE58" s="9">
        <v>186.50834794732879</v>
      </c>
      <c r="BF58" s="9">
        <v>190.28053954695906</v>
      </c>
      <c r="BG58" s="9">
        <v>183.89174247447636</v>
      </c>
      <c r="BH58" s="9">
        <v>187.62612939506354</v>
      </c>
      <c r="BI58" s="9">
        <v>189.05333475693709</v>
      </c>
      <c r="BJ58" s="9">
        <v>190.79637482992754</v>
      </c>
      <c r="BK58" s="9">
        <v>184.85461197992848</v>
      </c>
      <c r="BL58" s="9">
        <v>181.00987698283319</v>
      </c>
      <c r="BM58" s="21">
        <v>182.90385781710589</v>
      </c>
      <c r="BN58" s="21">
        <v>189.18924572478693</v>
      </c>
      <c r="BO58" s="21">
        <v>193.66007282445423</v>
      </c>
      <c r="BP58" s="21">
        <v>186.44445221245175</v>
      </c>
      <c r="BQ58" s="21">
        <v>188.43511327163426</v>
      </c>
      <c r="BR58" s="21">
        <v>187.39117812693888</v>
      </c>
      <c r="BS58" s="21">
        <v>181.68652864723515</v>
      </c>
      <c r="BT58" s="21">
        <v>181.61218164941059</v>
      </c>
      <c r="BU58" s="21">
        <v>170.35872885196332</v>
      </c>
      <c r="BV58" s="21">
        <v>173.79060791864464</v>
      </c>
      <c r="BW58" s="21">
        <v>176.83095016961281</v>
      </c>
      <c r="BX58" s="21">
        <v>174.88646632033169</v>
      </c>
      <c r="BY58" s="21">
        <v>182.61100327871699</v>
      </c>
      <c r="BZ58" s="21">
        <v>190.33037662571439</v>
      </c>
      <c r="CA58" s="21">
        <v>194.22716367269399</v>
      </c>
      <c r="CB58" s="21">
        <v>195.05136385573212</v>
      </c>
      <c r="CC58" s="21">
        <v>196.49132053784649</v>
      </c>
      <c r="CD58" s="21">
        <v>200.59209264926375</v>
      </c>
      <c r="CE58" s="21">
        <v>194.93749780107453</v>
      </c>
      <c r="CF58" s="197">
        <v>198.7266144305126</v>
      </c>
      <c r="CG58" s="197">
        <v>206.93247619825925</v>
      </c>
      <c r="CH58" s="197">
        <v>216.46494185303072</v>
      </c>
      <c r="CI58" s="21"/>
      <c r="CJ58" s="21"/>
      <c r="CK58" s="21"/>
      <c r="CL58" s="21"/>
      <c r="CM58" s="21"/>
      <c r="CN58" s="21"/>
    </row>
    <row r="59" spans="1:92" x14ac:dyDescent="0.2">
      <c r="A59" s="8" t="str">
        <f t="shared" si="0"/>
        <v>EFHm_QU_6</v>
      </c>
      <c r="B59" s="7" t="s">
        <v>252</v>
      </c>
      <c r="C59" s="7" t="s">
        <v>654</v>
      </c>
      <c r="D59" s="7">
        <v>6</v>
      </c>
      <c r="E59" s="7">
        <v>100</v>
      </c>
      <c r="F59" s="9">
        <v>99.032005575367137</v>
      </c>
      <c r="G59" s="9">
        <v>99.110294300272926</v>
      </c>
      <c r="H59" s="9">
        <v>96.47954072491639</v>
      </c>
      <c r="I59" s="9">
        <v>98.340935574072532</v>
      </c>
      <c r="J59" s="9">
        <v>95.854382943771014</v>
      </c>
      <c r="K59" s="9">
        <v>96.554624054418497</v>
      </c>
      <c r="L59" s="9">
        <v>97.572936885010449</v>
      </c>
      <c r="M59" s="9">
        <v>99.358724919018627</v>
      </c>
      <c r="N59" s="9">
        <v>98.340781194568834</v>
      </c>
      <c r="O59" s="9">
        <v>99.375662145719417</v>
      </c>
      <c r="P59" s="9">
        <v>98.52218617998129</v>
      </c>
      <c r="Q59" s="9">
        <v>100.86081156370994</v>
      </c>
      <c r="R59" s="9">
        <v>101.80296726913144</v>
      </c>
      <c r="S59" s="9">
        <v>102.50149188393208</v>
      </c>
      <c r="T59" s="9">
        <v>100.94088539170988</v>
      </c>
      <c r="U59" s="9">
        <v>100.2523085679055</v>
      </c>
      <c r="V59" s="9">
        <v>99.642328443464365</v>
      </c>
      <c r="W59" s="9">
        <v>100.2624332444063</v>
      </c>
      <c r="X59" s="9">
        <v>99.55867991204893</v>
      </c>
      <c r="Y59" s="9">
        <v>99.674808450543821</v>
      </c>
      <c r="Z59" s="9">
        <v>100.91271091203029</v>
      </c>
      <c r="AA59" s="9">
        <v>102.64693129445506</v>
      </c>
      <c r="AB59" s="9">
        <v>103.45100579600152</v>
      </c>
      <c r="AC59" s="9">
        <v>105.84960677922398</v>
      </c>
      <c r="AD59" s="9">
        <v>105.65997039297947</v>
      </c>
      <c r="AE59" s="9">
        <v>105.94849331423571</v>
      </c>
      <c r="AF59" s="9">
        <v>104.34740717172258</v>
      </c>
      <c r="AG59" s="9">
        <v>108.98805284109359</v>
      </c>
      <c r="AH59" s="9">
        <v>108.3983013373232</v>
      </c>
      <c r="AI59" s="9">
        <v>107.17366087674421</v>
      </c>
      <c r="AJ59" s="9">
        <v>107.26829750141731</v>
      </c>
      <c r="AK59" s="9">
        <v>108.89268386818129</v>
      </c>
      <c r="AL59" s="9">
        <v>108.67239217105009</v>
      </c>
      <c r="AM59" s="9">
        <v>109.33593464503018</v>
      </c>
      <c r="AN59" s="9">
        <v>113.37453472188079</v>
      </c>
      <c r="AO59" s="9">
        <v>115.77780221566651</v>
      </c>
      <c r="AP59" s="9">
        <v>115.94903714419522</v>
      </c>
      <c r="AQ59" s="9">
        <v>112.93601894180232</v>
      </c>
      <c r="AR59" s="9">
        <v>117.59832149298377</v>
      </c>
      <c r="AS59" s="9">
        <v>120.3335582278265</v>
      </c>
      <c r="AT59" s="9">
        <v>134.69641244951163</v>
      </c>
      <c r="AU59" s="9">
        <v>134.92481698073271</v>
      </c>
      <c r="AV59" s="9">
        <v>133.60193469361695</v>
      </c>
      <c r="AW59" s="9">
        <v>137.09870658274869</v>
      </c>
      <c r="AX59" s="9">
        <v>137.20660357661015</v>
      </c>
      <c r="AY59" s="9">
        <v>135.63061297587865</v>
      </c>
      <c r="AZ59" s="9">
        <v>137.67419321708758</v>
      </c>
      <c r="BA59" s="9">
        <v>137.30473697059185</v>
      </c>
      <c r="BB59" s="9">
        <v>143.14525795231134</v>
      </c>
      <c r="BC59" s="9">
        <v>143.01164461214478</v>
      </c>
      <c r="BD59" s="9">
        <v>146.0420887516475</v>
      </c>
      <c r="BE59" s="9">
        <v>150.72223734914454</v>
      </c>
      <c r="BF59" s="9">
        <v>150.57972383767097</v>
      </c>
      <c r="BG59" s="9">
        <v>146.47095348334568</v>
      </c>
      <c r="BH59" s="9">
        <v>148.44217500066551</v>
      </c>
      <c r="BI59" s="9">
        <v>150.44708068991778</v>
      </c>
      <c r="BJ59" s="9">
        <v>152.2549976844669</v>
      </c>
      <c r="BK59" s="9">
        <v>155.31888061270041</v>
      </c>
      <c r="BL59" s="9">
        <v>149.70317986475135</v>
      </c>
      <c r="BM59" s="21">
        <v>154.67546454391828</v>
      </c>
      <c r="BN59" s="21">
        <v>161.34269910066052</v>
      </c>
      <c r="BO59" s="21">
        <v>166.57004745369414</v>
      </c>
      <c r="BP59" s="21">
        <v>163.01778675810158</v>
      </c>
      <c r="BQ59" s="21">
        <v>165.20065627342979</v>
      </c>
      <c r="BR59" s="21">
        <v>166.8388416535025</v>
      </c>
      <c r="BS59" s="21">
        <v>161.57718229094792</v>
      </c>
      <c r="BT59" s="21">
        <v>167.42148772414885</v>
      </c>
      <c r="BU59" s="21">
        <v>158.56068387783654</v>
      </c>
      <c r="BV59" s="21">
        <v>162.591405138254</v>
      </c>
      <c r="BW59" s="21">
        <v>162.21402795784479</v>
      </c>
      <c r="BX59" s="21">
        <v>163.1123412284893</v>
      </c>
      <c r="BY59" s="21">
        <v>172.01259798902595</v>
      </c>
      <c r="BZ59" s="21">
        <v>178.90574035993021</v>
      </c>
      <c r="CA59" s="21">
        <v>182.66567108038385</v>
      </c>
      <c r="CB59" s="21">
        <v>183.74407165531235</v>
      </c>
      <c r="CC59" s="21">
        <v>182.66812210441128</v>
      </c>
      <c r="CD59" s="21">
        <v>185.11917064044957</v>
      </c>
      <c r="CE59" s="21">
        <v>186.39236145434145</v>
      </c>
      <c r="CF59" s="197">
        <v>190.46840034142724</v>
      </c>
      <c r="CG59" s="197">
        <v>198.18406278542281</v>
      </c>
      <c r="CH59" s="197">
        <v>193.98231255176839</v>
      </c>
      <c r="CI59" s="21"/>
      <c r="CJ59" s="21"/>
      <c r="CK59" s="21"/>
      <c r="CL59" s="21"/>
      <c r="CM59" s="21"/>
      <c r="CN59" s="21"/>
    </row>
    <row r="60" spans="1:92" x14ac:dyDescent="0.2">
      <c r="A60" s="8" t="str">
        <f t="shared" si="0"/>
        <v>EFHm_QU_7</v>
      </c>
      <c r="B60" s="7" t="s">
        <v>252</v>
      </c>
      <c r="C60" s="7" t="s">
        <v>654</v>
      </c>
      <c r="D60" s="7">
        <v>7</v>
      </c>
      <c r="E60" s="7">
        <v>100</v>
      </c>
      <c r="F60" s="9">
        <v>99.045755262349005</v>
      </c>
      <c r="G60" s="9">
        <v>99.754889478400216</v>
      </c>
      <c r="H60" s="9">
        <v>98.334765979479016</v>
      </c>
      <c r="I60" s="9">
        <v>100.47738999879093</v>
      </c>
      <c r="J60" s="9">
        <v>99.073229703163264</v>
      </c>
      <c r="K60" s="9">
        <v>100.82225485072462</v>
      </c>
      <c r="L60" s="9">
        <v>102.27538627443478</v>
      </c>
      <c r="M60" s="9">
        <v>105.40563062393929</v>
      </c>
      <c r="N60" s="9">
        <v>104.20245477074654</v>
      </c>
      <c r="O60" s="9">
        <v>104.50626535695086</v>
      </c>
      <c r="P60" s="9">
        <v>102.74391176523794</v>
      </c>
      <c r="Q60" s="9">
        <v>102.48888829928072</v>
      </c>
      <c r="R60" s="9">
        <v>102.8222822661742</v>
      </c>
      <c r="S60" s="9">
        <v>103.17224257010839</v>
      </c>
      <c r="T60" s="9">
        <v>101.77717351348505</v>
      </c>
      <c r="U60" s="9">
        <v>101.03146415434263</v>
      </c>
      <c r="V60" s="9">
        <v>100.92907424742477</v>
      </c>
      <c r="W60" s="9">
        <v>102.10250294866599</v>
      </c>
      <c r="X60" s="9">
        <v>102.04291808896171</v>
      </c>
      <c r="Y60" s="9">
        <v>101.66517893429491</v>
      </c>
      <c r="Z60" s="9">
        <v>102.60730451599625</v>
      </c>
      <c r="AA60" s="9">
        <v>104.17523075810044</v>
      </c>
      <c r="AB60" s="9">
        <v>104.32708242074527</v>
      </c>
      <c r="AC60" s="9">
        <v>109.42491197758937</v>
      </c>
      <c r="AD60" s="9">
        <v>109.62474722992607</v>
      </c>
      <c r="AE60" s="9">
        <v>111.3445838779523</v>
      </c>
      <c r="AF60" s="9">
        <v>115.21711927892471</v>
      </c>
      <c r="AG60" s="9">
        <v>123.70196333594417</v>
      </c>
      <c r="AH60" s="9">
        <v>120.76679677361881</v>
      </c>
      <c r="AI60" s="9">
        <v>122.03356057613466</v>
      </c>
      <c r="AJ60" s="9">
        <v>121.84186728302866</v>
      </c>
      <c r="AK60" s="9">
        <v>123.64151782555555</v>
      </c>
      <c r="AL60" s="9">
        <v>121.38800459264296</v>
      </c>
      <c r="AM60" s="9">
        <v>119.70462600945677</v>
      </c>
      <c r="AN60" s="9">
        <v>122.63256580739241</v>
      </c>
      <c r="AO60" s="9">
        <v>125.06743666730935</v>
      </c>
      <c r="AP60" s="9">
        <v>128.58105041513195</v>
      </c>
      <c r="AQ60" s="9">
        <v>127.0651441130538</v>
      </c>
      <c r="AR60" s="9">
        <v>130.14972381854977</v>
      </c>
      <c r="AS60" s="9">
        <v>134.51352699652307</v>
      </c>
      <c r="AT60" s="9">
        <v>139.14856117559694</v>
      </c>
      <c r="AU60" s="9">
        <v>145.43346990225186</v>
      </c>
      <c r="AV60" s="9">
        <v>142.09068330813318</v>
      </c>
      <c r="AW60" s="9">
        <v>148.53318401659592</v>
      </c>
      <c r="AX60" s="9">
        <v>144.1582614296791</v>
      </c>
      <c r="AY60" s="9">
        <v>142.79844752748369</v>
      </c>
      <c r="AZ60" s="9">
        <v>148.79012223496497</v>
      </c>
      <c r="BA60" s="9">
        <v>154.86471755262104</v>
      </c>
      <c r="BB60" s="9">
        <v>157.3804780579307</v>
      </c>
      <c r="BC60" s="9">
        <v>156.42776146639014</v>
      </c>
      <c r="BD60" s="9">
        <v>156.74714084720804</v>
      </c>
      <c r="BE60" s="9">
        <v>169.58176757924502</v>
      </c>
      <c r="BF60" s="9">
        <v>169.19066852833581</v>
      </c>
      <c r="BG60" s="9">
        <v>164.69150764145354</v>
      </c>
      <c r="BH60" s="9">
        <v>170.40596789246698</v>
      </c>
      <c r="BI60" s="9">
        <v>171.1039882424748</v>
      </c>
      <c r="BJ60" s="9">
        <v>169.31156152429264</v>
      </c>
      <c r="BK60" s="9">
        <v>166.29125393363816</v>
      </c>
      <c r="BL60" s="9">
        <v>164.60928203600349</v>
      </c>
      <c r="BM60" s="21">
        <v>170.2919183467061</v>
      </c>
      <c r="BN60" s="21">
        <v>175.93751687962563</v>
      </c>
      <c r="BO60" s="21">
        <v>176.75910686975666</v>
      </c>
      <c r="BP60" s="21">
        <v>168.39119427342706</v>
      </c>
      <c r="BQ60" s="21">
        <v>171.14360026203482</v>
      </c>
      <c r="BR60" s="21">
        <v>169.82284318560482</v>
      </c>
      <c r="BS60" s="21">
        <v>168.66247475987933</v>
      </c>
      <c r="BT60" s="21">
        <v>170.39020565483366</v>
      </c>
      <c r="BU60" s="21">
        <v>160.72704727867654</v>
      </c>
      <c r="BV60" s="21">
        <v>166.5336759569133</v>
      </c>
      <c r="BW60" s="21">
        <v>172.89624621931605</v>
      </c>
      <c r="BX60" s="21">
        <v>175.26809699637994</v>
      </c>
      <c r="BY60" s="21">
        <v>183.30148022332921</v>
      </c>
      <c r="BZ60" s="21">
        <v>188.2476301221032</v>
      </c>
      <c r="CA60" s="21">
        <v>189.99428033024429</v>
      </c>
      <c r="CB60" s="21">
        <v>194.55395912299704</v>
      </c>
      <c r="CC60" s="21">
        <v>199.13127139683053</v>
      </c>
      <c r="CD60" s="21">
        <v>200.76224361582155</v>
      </c>
      <c r="CE60" s="21">
        <v>192.10521411933189</v>
      </c>
      <c r="CF60" s="197">
        <v>198.8122686054684</v>
      </c>
      <c r="CG60" s="197">
        <v>204.94880384856668</v>
      </c>
      <c r="CH60" s="197">
        <v>212.05580699339325</v>
      </c>
      <c r="CI60" s="21"/>
      <c r="CJ60" s="21"/>
      <c r="CK60" s="21"/>
      <c r="CL60" s="21"/>
      <c r="CM60" s="21"/>
      <c r="CN60" s="21"/>
    </row>
    <row r="61" spans="1:92" x14ac:dyDescent="0.2">
      <c r="A61" s="8" t="str">
        <f t="shared" si="0"/>
        <v>EFHm_QU_8</v>
      </c>
      <c r="B61" s="7" t="s">
        <v>252</v>
      </c>
      <c r="C61" s="7" t="s">
        <v>654</v>
      </c>
      <c r="D61" s="7">
        <v>8</v>
      </c>
      <c r="E61" s="7">
        <v>100</v>
      </c>
      <c r="F61" s="9">
        <v>100.60593441559351</v>
      </c>
      <c r="G61" s="9">
        <v>102.03114505790178</v>
      </c>
      <c r="H61" s="9">
        <v>101.17543840645547</v>
      </c>
      <c r="I61" s="9">
        <v>103.39448544261964</v>
      </c>
      <c r="J61" s="9">
        <v>100.67931344818524</v>
      </c>
      <c r="K61" s="9">
        <v>101.19050533670639</v>
      </c>
      <c r="L61" s="9">
        <v>101.51972616810367</v>
      </c>
      <c r="M61" s="9">
        <v>101.01110039245307</v>
      </c>
      <c r="N61" s="9">
        <v>98.951159962816277</v>
      </c>
      <c r="O61" s="9">
        <v>99.789269338355908</v>
      </c>
      <c r="P61" s="9">
        <v>99.238012564389905</v>
      </c>
      <c r="Q61" s="9">
        <v>100.16843023440001</v>
      </c>
      <c r="R61" s="9">
        <v>100.77563694151533</v>
      </c>
      <c r="S61" s="9">
        <v>100.48347945910851</v>
      </c>
      <c r="T61" s="9">
        <v>99.169190716411791</v>
      </c>
      <c r="U61" s="9">
        <v>97.660507873745601</v>
      </c>
      <c r="V61" s="9">
        <v>97.283128558901154</v>
      </c>
      <c r="W61" s="9">
        <v>97.578234521609517</v>
      </c>
      <c r="X61" s="9">
        <v>97.340859918374207</v>
      </c>
      <c r="Y61" s="9">
        <v>96.70747594662123</v>
      </c>
      <c r="Z61" s="9">
        <v>97.334262337501627</v>
      </c>
      <c r="AA61" s="9">
        <v>99.171580791967401</v>
      </c>
      <c r="AB61" s="9">
        <v>99.393677209333816</v>
      </c>
      <c r="AC61" s="9">
        <v>101.53041421179496</v>
      </c>
      <c r="AD61" s="9">
        <v>101.79442338218199</v>
      </c>
      <c r="AE61" s="9">
        <v>102.95989165124335</v>
      </c>
      <c r="AF61" s="9">
        <v>105.90113783823827</v>
      </c>
      <c r="AG61" s="9">
        <v>105.84577028033553</v>
      </c>
      <c r="AH61" s="9">
        <v>102.75190683703173</v>
      </c>
      <c r="AI61" s="9">
        <v>102.58384963561977</v>
      </c>
      <c r="AJ61" s="9">
        <v>102.21778806018446</v>
      </c>
      <c r="AK61" s="9">
        <v>102.30061241229311</v>
      </c>
      <c r="AL61" s="9">
        <v>98.673668347431757</v>
      </c>
      <c r="AM61" s="9">
        <v>99.716700818231459</v>
      </c>
      <c r="AN61" s="9">
        <v>103.28945023538947</v>
      </c>
      <c r="AO61" s="9">
        <v>105.29554943734045</v>
      </c>
      <c r="AP61" s="9">
        <v>106.18531075969453</v>
      </c>
      <c r="AQ61" s="9">
        <v>103.72868268717819</v>
      </c>
      <c r="AR61" s="9">
        <v>105.38901999342647</v>
      </c>
      <c r="AS61" s="9">
        <v>110.48544217166358</v>
      </c>
      <c r="AT61" s="9">
        <v>113.30069263183171</v>
      </c>
      <c r="AU61" s="9">
        <v>115.39097727354057</v>
      </c>
      <c r="AV61" s="9">
        <v>113.6618318436467</v>
      </c>
      <c r="AW61" s="9">
        <v>117.00012275748475</v>
      </c>
      <c r="AX61" s="9">
        <v>114.55402970378292</v>
      </c>
      <c r="AY61" s="9">
        <v>112.43709588706147</v>
      </c>
      <c r="AZ61" s="9">
        <v>115.99110530861674</v>
      </c>
      <c r="BA61" s="9">
        <v>116.78085254656567</v>
      </c>
      <c r="BB61" s="9">
        <v>123.18257701704754</v>
      </c>
      <c r="BC61" s="9">
        <v>122.1146933199368</v>
      </c>
      <c r="BD61" s="9">
        <v>121.06351569376021</v>
      </c>
      <c r="BE61" s="9">
        <v>128.85967328544817</v>
      </c>
      <c r="BF61" s="9">
        <v>126.60372222642951</v>
      </c>
      <c r="BG61" s="9">
        <v>123.0805579370242</v>
      </c>
      <c r="BH61" s="9">
        <v>125.0721525729854</v>
      </c>
      <c r="BI61" s="9">
        <v>124.98553581188632</v>
      </c>
      <c r="BJ61" s="9">
        <v>128.9968582178748</v>
      </c>
      <c r="BK61" s="9">
        <v>126.06046290885114</v>
      </c>
      <c r="BL61" s="9">
        <v>126.52813144005424</v>
      </c>
      <c r="BM61" s="21">
        <v>130.62463099520639</v>
      </c>
      <c r="BN61" s="21">
        <v>134.10728857184904</v>
      </c>
      <c r="BO61" s="21">
        <v>134.77417882233249</v>
      </c>
      <c r="BP61" s="21">
        <v>131.03678573576659</v>
      </c>
      <c r="BQ61" s="21">
        <v>134.63817665197956</v>
      </c>
      <c r="BR61" s="21">
        <v>135.1652581937791</v>
      </c>
      <c r="BS61" s="21">
        <v>131.25876801979629</v>
      </c>
      <c r="BT61" s="21">
        <v>131.1487616555755</v>
      </c>
      <c r="BU61" s="21">
        <v>124.20696841391323</v>
      </c>
      <c r="BV61" s="21">
        <v>127.79519561864696</v>
      </c>
      <c r="BW61" s="21">
        <v>131.28035093090614</v>
      </c>
      <c r="BX61" s="21">
        <v>128.1772264214226</v>
      </c>
      <c r="BY61" s="21">
        <v>129.94598154724585</v>
      </c>
      <c r="BZ61" s="21">
        <v>135.16113913809497</v>
      </c>
      <c r="CA61" s="21">
        <v>139.24063007235316</v>
      </c>
      <c r="CB61" s="21">
        <v>143.53016652711</v>
      </c>
      <c r="CC61" s="21">
        <v>143.85152710535925</v>
      </c>
      <c r="CD61" s="21">
        <v>147.15367473011162</v>
      </c>
      <c r="CE61" s="21">
        <v>144.16396379447238</v>
      </c>
      <c r="CF61" s="197">
        <v>146.61031972331972</v>
      </c>
      <c r="CG61" s="197">
        <v>150.32869608329483</v>
      </c>
      <c r="CH61" s="197">
        <v>150.58491142989737</v>
      </c>
      <c r="CI61" s="21"/>
      <c r="CJ61" s="21"/>
      <c r="CK61" s="21"/>
      <c r="CL61" s="21"/>
      <c r="CM61" s="21"/>
      <c r="CN61" s="21"/>
    </row>
    <row r="62" spans="1:92" x14ac:dyDescent="0.2">
      <c r="A62" s="8" t="str">
        <f t="shared" si="0"/>
        <v>EFHm_QU_9</v>
      </c>
      <c r="B62" s="7" t="s">
        <v>252</v>
      </c>
      <c r="C62" s="7" t="s">
        <v>654</v>
      </c>
      <c r="D62" s="7">
        <v>9</v>
      </c>
      <c r="E62" s="7">
        <v>100</v>
      </c>
      <c r="F62" s="9">
        <v>100.45154093491753</v>
      </c>
      <c r="G62" s="9">
        <v>102.38550252164896</v>
      </c>
      <c r="H62" s="9">
        <v>103.85734975199814</v>
      </c>
      <c r="I62" s="9">
        <v>109.42183183493708</v>
      </c>
      <c r="J62" s="9">
        <v>108.09149736493262</v>
      </c>
      <c r="K62" s="9">
        <v>109.53624389837506</v>
      </c>
      <c r="L62" s="9">
        <v>110.06048479735391</v>
      </c>
      <c r="M62" s="9">
        <v>110.76152638048775</v>
      </c>
      <c r="N62" s="9">
        <v>109.85980447250645</v>
      </c>
      <c r="O62" s="9">
        <v>111.13257020995493</v>
      </c>
      <c r="P62" s="9">
        <v>110.08138267783619</v>
      </c>
      <c r="Q62" s="9">
        <v>114.05221486507094</v>
      </c>
      <c r="R62" s="9">
        <v>115.06647502766502</v>
      </c>
      <c r="S62" s="9">
        <v>115.61607964673428</v>
      </c>
      <c r="T62" s="9">
        <v>114.14657153743086</v>
      </c>
      <c r="U62" s="9">
        <v>112.33167770712879</v>
      </c>
      <c r="V62" s="9">
        <v>112.63288761834231</v>
      </c>
      <c r="W62" s="9">
        <v>113.61934678906167</v>
      </c>
      <c r="X62" s="9">
        <v>112.9700577443796</v>
      </c>
      <c r="Y62" s="9">
        <v>114.40944992346354</v>
      </c>
      <c r="Z62" s="9">
        <v>114.72829278248193</v>
      </c>
      <c r="AA62" s="9">
        <v>115.53361764371886</v>
      </c>
      <c r="AB62" s="9">
        <v>116.3458648967603</v>
      </c>
      <c r="AC62" s="9">
        <v>119.93038694468601</v>
      </c>
      <c r="AD62" s="9">
        <v>121.91355000224719</v>
      </c>
      <c r="AE62" s="9">
        <v>124.69317319710565</v>
      </c>
      <c r="AF62" s="9">
        <v>128.98295740474575</v>
      </c>
      <c r="AG62" s="9">
        <v>133.42915381984241</v>
      </c>
      <c r="AH62" s="9">
        <v>133.95184224458495</v>
      </c>
      <c r="AI62" s="9">
        <v>137.46534096547188</v>
      </c>
      <c r="AJ62" s="9">
        <v>139.61246555615551</v>
      </c>
      <c r="AK62" s="9">
        <v>143.65806961169693</v>
      </c>
      <c r="AL62" s="9">
        <v>144.45930056289316</v>
      </c>
      <c r="AM62" s="9">
        <v>146.7928298315999</v>
      </c>
      <c r="AN62" s="9">
        <v>152.92168290535523</v>
      </c>
      <c r="AO62" s="9">
        <v>157.03242524632071</v>
      </c>
      <c r="AP62" s="9">
        <v>155.87911560999078</v>
      </c>
      <c r="AQ62" s="9">
        <v>153.43367102974145</v>
      </c>
      <c r="AR62" s="9">
        <v>157.82566575856151</v>
      </c>
      <c r="AS62" s="9">
        <v>164.30449814801565</v>
      </c>
      <c r="AT62" s="9">
        <v>177.75539634301288</v>
      </c>
      <c r="AU62" s="9">
        <v>182.1445844379283</v>
      </c>
      <c r="AV62" s="9">
        <v>174.78384848261331</v>
      </c>
      <c r="AW62" s="9">
        <v>181.58103735356633</v>
      </c>
      <c r="AX62" s="9">
        <v>180.70030208309348</v>
      </c>
      <c r="AY62" s="9">
        <v>181.22035942629114</v>
      </c>
      <c r="AZ62" s="9">
        <v>184.49549878110398</v>
      </c>
      <c r="BA62" s="9">
        <v>188.1231501436973</v>
      </c>
      <c r="BB62" s="9">
        <v>195.76829033693636</v>
      </c>
      <c r="BC62" s="9">
        <v>190.38044107028333</v>
      </c>
      <c r="BD62" s="9">
        <v>194.80980969230313</v>
      </c>
      <c r="BE62" s="9">
        <v>211.09293595551611</v>
      </c>
      <c r="BF62" s="9">
        <v>210.88426496638871</v>
      </c>
      <c r="BG62" s="9">
        <v>207.54548486451907</v>
      </c>
      <c r="BH62" s="9">
        <v>207.58997275091801</v>
      </c>
      <c r="BI62" s="9">
        <v>210.98607872484129</v>
      </c>
      <c r="BJ62" s="9">
        <v>209.54808654622735</v>
      </c>
      <c r="BK62" s="9">
        <v>203.43345888069456</v>
      </c>
      <c r="BL62" s="9">
        <v>192.96929695567422</v>
      </c>
      <c r="BM62" s="21">
        <v>199.33489080087017</v>
      </c>
      <c r="BN62" s="21">
        <v>207.71979608195875</v>
      </c>
      <c r="BO62" s="21">
        <v>220.26666619227234</v>
      </c>
      <c r="BP62" s="21">
        <v>217.80860248834389</v>
      </c>
      <c r="BQ62" s="21">
        <v>217.4856691863115</v>
      </c>
      <c r="BR62" s="21">
        <v>219.0197688089861</v>
      </c>
      <c r="BS62" s="21">
        <v>211.51318871039132</v>
      </c>
      <c r="BT62" s="21">
        <v>223.89114219908853</v>
      </c>
      <c r="BU62" s="21">
        <v>210.02273108664369</v>
      </c>
      <c r="BV62" s="21">
        <v>215.30200364196128</v>
      </c>
      <c r="BW62" s="21">
        <v>214.39330671156469</v>
      </c>
      <c r="BX62" s="21">
        <v>211.76037866813141</v>
      </c>
      <c r="BY62" s="21">
        <v>219.1562381608359</v>
      </c>
      <c r="BZ62" s="21">
        <v>221.72374306196275</v>
      </c>
      <c r="CA62" s="21">
        <v>231.2198410193655</v>
      </c>
      <c r="CB62" s="21">
        <v>242.73793720336934</v>
      </c>
      <c r="CC62" s="21">
        <v>232.76255511718148</v>
      </c>
      <c r="CD62" s="21">
        <v>234.75641648127751</v>
      </c>
      <c r="CE62" s="21">
        <v>238.21597740159871</v>
      </c>
      <c r="CF62" s="197">
        <v>247.74671502137218</v>
      </c>
      <c r="CG62" s="197">
        <v>257.62455806771743</v>
      </c>
      <c r="CH62" s="197">
        <v>266.1024967547184</v>
      </c>
      <c r="CI62" s="21"/>
      <c r="CJ62" s="21"/>
      <c r="CK62" s="21"/>
      <c r="CL62" s="21"/>
      <c r="CM62" s="21"/>
      <c r="CN62" s="21"/>
    </row>
    <row r="63" spans="1:92" x14ac:dyDescent="0.2">
      <c r="A63" s="8" t="str">
        <f t="shared" si="0"/>
        <v>EFHm_QU_10</v>
      </c>
      <c r="B63" s="7" t="s">
        <v>252</v>
      </c>
      <c r="C63" s="7" t="s">
        <v>654</v>
      </c>
      <c r="D63" s="7">
        <v>10</v>
      </c>
      <c r="E63" s="7">
        <v>100</v>
      </c>
      <c r="F63" s="9">
        <v>100.43504799337046</v>
      </c>
      <c r="G63" s="9">
        <v>102.70407147458744</v>
      </c>
      <c r="H63" s="9">
        <v>103.49255065386306</v>
      </c>
      <c r="I63" s="9">
        <v>106.06102461458657</v>
      </c>
      <c r="J63" s="9">
        <v>104.4833873495687</v>
      </c>
      <c r="K63" s="9">
        <v>105.34244127254067</v>
      </c>
      <c r="L63" s="9">
        <v>105.10483022494847</v>
      </c>
      <c r="M63" s="9">
        <v>104.0220587973136</v>
      </c>
      <c r="N63" s="9">
        <v>101.53890679735227</v>
      </c>
      <c r="O63" s="9">
        <v>102.35379535652368</v>
      </c>
      <c r="P63" s="9">
        <v>101.94092672806015</v>
      </c>
      <c r="Q63" s="9">
        <v>103.49903825931892</v>
      </c>
      <c r="R63" s="9">
        <v>104.21353173493961</v>
      </c>
      <c r="S63" s="9">
        <v>104.35849174374576</v>
      </c>
      <c r="T63" s="9">
        <v>103.02585889555209</v>
      </c>
      <c r="U63" s="9">
        <v>102.38984892232259</v>
      </c>
      <c r="V63" s="9">
        <v>102.93218454387265</v>
      </c>
      <c r="W63" s="9">
        <v>104.69600537329093</v>
      </c>
      <c r="X63" s="9">
        <v>105.72085408261546</v>
      </c>
      <c r="Y63" s="9">
        <v>106.96915975179297</v>
      </c>
      <c r="Z63" s="9">
        <v>108.60757048500578</v>
      </c>
      <c r="AA63" s="9">
        <v>110.86502996650134</v>
      </c>
      <c r="AB63" s="9">
        <v>111.28982317050216</v>
      </c>
      <c r="AC63" s="9">
        <v>112.69962483364584</v>
      </c>
      <c r="AD63" s="9">
        <v>113.12417933475854</v>
      </c>
      <c r="AE63" s="9">
        <v>114.70243753370428</v>
      </c>
      <c r="AF63" s="9">
        <v>116.1342441654311</v>
      </c>
      <c r="AG63" s="9">
        <v>117.92577111428922</v>
      </c>
      <c r="AH63" s="9">
        <v>118.07698204597257</v>
      </c>
      <c r="AI63" s="9">
        <v>116.75382467330174</v>
      </c>
      <c r="AJ63" s="9">
        <v>117.26682921772851</v>
      </c>
      <c r="AK63" s="9">
        <v>119.02269276876018</v>
      </c>
      <c r="AL63" s="9">
        <v>120.33884981074448</v>
      </c>
      <c r="AM63" s="9">
        <v>122.84374144279073</v>
      </c>
      <c r="AN63" s="9">
        <v>125.33246996729662</v>
      </c>
      <c r="AO63" s="9">
        <v>128.5962522864138</v>
      </c>
      <c r="AP63" s="9">
        <v>129.20181076567863</v>
      </c>
      <c r="AQ63" s="9">
        <v>127.9452269206605</v>
      </c>
      <c r="AR63" s="9">
        <v>133.62965126170042</v>
      </c>
      <c r="AS63" s="9">
        <v>134.25830200998263</v>
      </c>
      <c r="AT63" s="9">
        <v>137.65182493910299</v>
      </c>
      <c r="AU63" s="9">
        <v>141.62945268654005</v>
      </c>
      <c r="AV63" s="9">
        <v>140.35330972509971</v>
      </c>
      <c r="AW63" s="9">
        <v>143.4839896285151</v>
      </c>
      <c r="AX63" s="9">
        <v>143.64290303493397</v>
      </c>
      <c r="AY63" s="9">
        <v>144.32870882219891</v>
      </c>
      <c r="AZ63" s="9">
        <v>144.30613526615105</v>
      </c>
      <c r="BA63" s="9">
        <v>148.39902706992137</v>
      </c>
      <c r="BB63" s="9">
        <v>151.49072327845704</v>
      </c>
      <c r="BC63" s="9">
        <v>151.2682993400251</v>
      </c>
      <c r="BD63" s="9">
        <v>154.32824518976753</v>
      </c>
      <c r="BE63" s="9">
        <v>163.30549066565479</v>
      </c>
      <c r="BF63" s="9">
        <v>164.84256781535495</v>
      </c>
      <c r="BG63" s="9">
        <v>163.96852267125757</v>
      </c>
      <c r="BH63" s="9">
        <v>169.43540060233875</v>
      </c>
      <c r="BI63" s="9">
        <v>168.88209860057279</v>
      </c>
      <c r="BJ63" s="9">
        <v>172.843915727183</v>
      </c>
      <c r="BK63" s="9">
        <v>170.89632980011481</v>
      </c>
      <c r="BL63" s="9">
        <v>170.28734045262294</v>
      </c>
      <c r="BM63" s="21">
        <v>168.372087046583</v>
      </c>
      <c r="BN63" s="21">
        <v>173.62787834964146</v>
      </c>
      <c r="BO63" s="21">
        <v>176.70535438365047</v>
      </c>
      <c r="BP63" s="21">
        <v>174.62614893590265</v>
      </c>
      <c r="BQ63" s="21">
        <v>172.93318659063058</v>
      </c>
      <c r="BR63" s="21">
        <v>174.52729337996831</v>
      </c>
      <c r="BS63" s="21">
        <v>171.49844018525212</v>
      </c>
      <c r="BT63" s="21">
        <v>173.92070732711375</v>
      </c>
      <c r="BU63" s="21">
        <v>164.78694653176919</v>
      </c>
      <c r="BV63" s="21">
        <v>167.42098654189456</v>
      </c>
      <c r="BW63" s="21">
        <v>170.97551921752861</v>
      </c>
      <c r="BX63" s="21">
        <v>166.90837900444367</v>
      </c>
      <c r="BY63" s="21">
        <v>173.98474716008033</v>
      </c>
      <c r="BZ63" s="21">
        <v>174.11427175369988</v>
      </c>
      <c r="CA63" s="21">
        <v>177.94981157463218</v>
      </c>
      <c r="CB63" s="21">
        <v>179.90940113952402</v>
      </c>
      <c r="CC63" s="21">
        <v>182.91571780706329</v>
      </c>
      <c r="CD63" s="21">
        <v>182.43182827541506</v>
      </c>
      <c r="CE63" s="21">
        <v>181.72230075076649</v>
      </c>
      <c r="CF63" s="197">
        <v>181.20710500506084</v>
      </c>
      <c r="CG63" s="197">
        <v>184.62609806366217</v>
      </c>
      <c r="CH63" s="197">
        <v>189.00650012536761</v>
      </c>
      <c r="CI63" s="21"/>
      <c r="CJ63" s="21"/>
      <c r="CK63" s="21"/>
      <c r="CL63" s="21"/>
      <c r="CM63" s="21"/>
      <c r="CN63" s="21"/>
    </row>
    <row r="64" spans="1:92" x14ac:dyDescent="0.2">
      <c r="A64" s="8" t="str">
        <f t="shared" si="0"/>
        <v>EFHm_QU_11</v>
      </c>
      <c r="B64" s="7" t="s">
        <v>252</v>
      </c>
      <c r="C64" s="7" t="s">
        <v>654</v>
      </c>
      <c r="D64" s="7">
        <v>11</v>
      </c>
      <c r="E64" s="7">
        <v>100</v>
      </c>
      <c r="F64" s="9">
        <v>99.978649414686757</v>
      </c>
      <c r="G64" s="9">
        <v>101.27702696675705</v>
      </c>
      <c r="H64" s="9">
        <v>100.45819526388755</v>
      </c>
      <c r="I64" s="9">
        <v>102.17518651470228</v>
      </c>
      <c r="J64" s="9">
        <v>100.04060630407807</v>
      </c>
      <c r="K64" s="9">
        <v>100.8882056151531</v>
      </c>
      <c r="L64" s="9">
        <v>101.16878467892631</v>
      </c>
      <c r="M64" s="9">
        <v>101.0828481649671</v>
      </c>
      <c r="N64" s="9">
        <v>99.035535374287448</v>
      </c>
      <c r="O64" s="9">
        <v>99.45113752834925</v>
      </c>
      <c r="P64" s="9">
        <v>98.530836838624765</v>
      </c>
      <c r="Q64" s="9">
        <v>100.60211431795449</v>
      </c>
      <c r="R64" s="9">
        <v>100.87683833334096</v>
      </c>
      <c r="S64" s="9">
        <v>101.57853103569472</v>
      </c>
      <c r="T64" s="9">
        <v>99.845664833621214</v>
      </c>
      <c r="U64" s="9">
        <v>97.899380700322197</v>
      </c>
      <c r="V64" s="9">
        <v>97.960502047625909</v>
      </c>
      <c r="W64" s="9">
        <v>99.465871372758556</v>
      </c>
      <c r="X64" s="9">
        <v>98.386527599781786</v>
      </c>
      <c r="Y64" s="9">
        <v>100.35472972014257</v>
      </c>
      <c r="Z64" s="9">
        <v>102.12777811593266</v>
      </c>
      <c r="AA64" s="9">
        <v>101.69203677011495</v>
      </c>
      <c r="AB64" s="9">
        <v>101.94663140759674</v>
      </c>
      <c r="AC64" s="9">
        <v>103.1136012187138</v>
      </c>
      <c r="AD64" s="9">
        <v>102.99988998562029</v>
      </c>
      <c r="AE64" s="9">
        <v>103.88013117090364</v>
      </c>
      <c r="AF64" s="9">
        <v>105.09411405535609</v>
      </c>
      <c r="AG64" s="9">
        <v>106.27566211182813</v>
      </c>
      <c r="AH64" s="9">
        <v>106.48040306218584</v>
      </c>
      <c r="AI64" s="9">
        <v>105.8183282555708</v>
      </c>
      <c r="AJ64" s="9">
        <v>105.02226295106358</v>
      </c>
      <c r="AK64" s="9">
        <v>106.07153311966337</v>
      </c>
      <c r="AL64" s="9">
        <v>105.82052630593462</v>
      </c>
      <c r="AM64" s="9">
        <v>106.95696271791459</v>
      </c>
      <c r="AN64" s="9">
        <v>110.80563878824515</v>
      </c>
      <c r="AO64" s="9">
        <v>112.17424616464014</v>
      </c>
      <c r="AP64" s="9">
        <v>113.29210436653101</v>
      </c>
      <c r="AQ64" s="9">
        <v>111.89041537267799</v>
      </c>
      <c r="AR64" s="9">
        <v>112.1791336786178</v>
      </c>
      <c r="AS64" s="9">
        <v>116.6465749549028</v>
      </c>
      <c r="AT64" s="9">
        <v>119.68805843973287</v>
      </c>
      <c r="AU64" s="9">
        <v>119.46290205791266</v>
      </c>
      <c r="AV64" s="9">
        <v>119.41649758720541</v>
      </c>
      <c r="AW64" s="9">
        <v>122.55898145301171</v>
      </c>
      <c r="AX64" s="9">
        <v>123.22009951025272</v>
      </c>
      <c r="AY64" s="9">
        <v>121.12954294048647</v>
      </c>
      <c r="AZ64" s="9">
        <v>122.62662523709851</v>
      </c>
      <c r="BA64" s="9">
        <v>124.63639299670608</v>
      </c>
      <c r="BB64" s="9">
        <v>124.3976604935191</v>
      </c>
      <c r="BC64" s="9">
        <v>126.40298047133666</v>
      </c>
      <c r="BD64" s="9">
        <v>126.8740083183686</v>
      </c>
      <c r="BE64" s="9">
        <v>136.23764169455612</v>
      </c>
      <c r="BF64" s="9">
        <v>134.87467822945027</v>
      </c>
      <c r="BG64" s="9">
        <v>134.7337175816713</v>
      </c>
      <c r="BH64" s="9">
        <v>139.41112575720189</v>
      </c>
      <c r="BI64" s="9">
        <v>136.17381229042488</v>
      </c>
      <c r="BJ64" s="9">
        <v>139.80387107237405</v>
      </c>
      <c r="BK64" s="9">
        <v>139.49446590312877</v>
      </c>
      <c r="BL64" s="9">
        <v>136.24983249871562</v>
      </c>
      <c r="BM64" s="21">
        <v>134.28753821259042</v>
      </c>
      <c r="BN64" s="21">
        <v>138.07277851014538</v>
      </c>
      <c r="BO64" s="21">
        <v>141.71454963882022</v>
      </c>
      <c r="BP64" s="21">
        <v>139.41767193594509</v>
      </c>
      <c r="BQ64" s="21">
        <v>138.70976033394692</v>
      </c>
      <c r="BR64" s="21">
        <v>143.32109286572421</v>
      </c>
      <c r="BS64" s="21">
        <v>141.41631401056111</v>
      </c>
      <c r="BT64" s="21">
        <v>142.91867002987073</v>
      </c>
      <c r="BU64" s="21">
        <v>134.02916213531896</v>
      </c>
      <c r="BV64" s="21">
        <v>136.23666636869748</v>
      </c>
      <c r="BW64" s="21">
        <v>136.57637370049275</v>
      </c>
      <c r="BX64" s="21">
        <v>136.06607196396797</v>
      </c>
      <c r="BY64" s="21">
        <v>139.02286863286724</v>
      </c>
      <c r="BZ64" s="21">
        <v>141.29811188170461</v>
      </c>
      <c r="CA64" s="21">
        <v>144.9268028441665</v>
      </c>
      <c r="CB64" s="21">
        <v>147.99187681588811</v>
      </c>
      <c r="CC64" s="21">
        <v>150.11780610312982</v>
      </c>
      <c r="CD64" s="21">
        <v>146.78434342184798</v>
      </c>
      <c r="CE64" s="21">
        <v>147.0844427502474</v>
      </c>
      <c r="CF64" s="197">
        <v>145.67261758377177</v>
      </c>
      <c r="CG64" s="197">
        <v>151.00395129266332</v>
      </c>
      <c r="CH64" s="197">
        <v>153.98490082620378</v>
      </c>
      <c r="CI64" s="21"/>
      <c r="CJ64" s="21"/>
      <c r="CK64" s="21"/>
      <c r="CL64" s="21"/>
      <c r="CM64" s="21"/>
      <c r="CN64" s="21"/>
    </row>
    <row r="65" spans="1:92" x14ac:dyDescent="0.2">
      <c r="A65" s="8" t="str">
        <f t="shared" si="0"/>
        <v>EFHm_QU_12</v>
      </c>
      <c r="B65" s="7" t="s">
        <v>252</v>
      </c>
      <c r="C65" s="7" t="s">
        <v>654</v>
      </c>
      <c r="D65" s="7">
        <v>12</v>
      </c>
      <c r="E65" s="7">
        <v>100</v>
      </c>
      <c r="F65" s="9">
        <v>99.200022542210277</v>
      </c>
      <c r="G65" s="9">
        <v>99.90265825907197</v>
      </c>
      <c r="H65" s="9">
        <v>99.403137208687724</v>
      </c>
      <c r="I65" s="9">
        <v>103.41871323401539</v>
      </c>
      <c r="J65" s="9">
        <v>101.00567792372281</v>
      </c>
      <c r="K65" s="9">
        <v>102.34936274687601</v>
      </c>
      <c r="L65" s="9">
        <v>102.78912852170524</v>
      </c>
      <c r="M65" s="9">
        <v>103.47580579278667</v>
      </c>
      <c r="N65" s="9">
        <v>102.20995283717937</v>
      </c>
      <c r="O65" s="9">
        <v>103.87676529906224</v>
      </c>
      <c r="P65" s="9">
        <v>103.57840451079549</v>
      </c>
      <c r="Q65" s="9">
        <v>107.88302433326729</v>
      </c>
      <c r="R65" s="9">
        <v>108.45438326348177</v>
      </c>
      <c r="S65" s="9">
        <v>109.02670633535504</v>
      </c>
      <c r="T65" s="9">
        <v>107.04787513939577</v>
      </c>
      <c r="U65" s="9">
        <v>108.95129657690161</v>
      </c>
      <c r="V65" s="9">
        <v>109.80807334163742</v>
      </c>
      <c r="W65" s="9">
        <v>110.83006985676846</v>
      </c>
      <c r="X65" s="9">
        <v>110.36577379952787</v>
      </c>
      <c r="Y65" s="9">
        <v>112.36692910834192</v>
      </c>
      <c r="Z65" s="9">
        <v>113.52459261881135</v>
      </c>
      <c r="AA65" s="9">
        <v>115.25900479262265</v>
      </c>
      <c r="AB65" s="9">
        <v>116.0759553526661</v>
      </c>
      <c r="AC65" s="9">
        <v>122.88225521291255</v>
      </c>
      <c r="AD65" s="9">
        <v>123.41487255626087</v>
      </c>
      <c r="AE65" s="9">
        <v>124.87301127862065</v>
      </c>
      <c r="AF65" s="9">
        <v>122.14516020849292</v>
      </c>
      <c r="AG65" s="9">
        <v>125.60057484603485</v>
      </c>
      <c r="AH65" s="9">
        <v>128.22650032738693</v>
      </c>
      <c r="AI65" s="9">
        <v>129.12090536159548</v>
      </c>
      <c r="AJ65" s="9">
        <v>128.5809671890969</v>
      </c>
      <c r="AK65" s="9">
        <v>131.53921774118999</v>
      </c>
      <c r="AL65" s="9">
        <v>133.38049722872108</v>
      </c>
      <c r="AM65" s="9">
        <v>134.8719462272434</v>
      </c>
      <c r="AN65" s="9">
        <v>139.37196903590333</v>
      </c>
      <c r="AO65" s="9">
        <v>140.16755563165643</v>
      </c>
      <c r="AP65" s="9">
        <v>139.07819958072923</v>
      </c>
      <c r="AQ65" s="9">
        <v>139.47785348466812</v>
      </c>
      <c r="AR65" s="9">
        <v>143.19715792015089</v>
      </c>
      <c r="AS65" s="9">
        <v>154.82624157844324</v>
      </c>
      <c r="AT65" s="9">
        <v>155.74059828263603</v>
      </c>
      <c r="AU65" s="9">
        <v>161.31740720510061</v>
      </c>
      <c r="AV65" s="9">
        <v>156.58941791174317</v>
      </c>
      <c r="AW65" s="9">
        <v>160.01271413886306</v>
      </c>
      <c r="AX65" s="9">
        <v>156.39739004411572</v>
      </c>
      <c r="AY65" s="9">
        <v>155.54893194476497</v>
      </c>
      <c r="AZ65" s="9">
        <v>162.56405491883874</v>
      </c>
      <c r="BA65" s="9">
        <v>161.14388135736877</v>
      </c>
      <c r="BB65" s="9">
        <v>166.52765270729242</v>
      </c>
      <c r="BC65" s="9">
        <v>164.68500485944261</v>
      </c>
      <c r="BD65" s="9">
        <v>167.64595301677986</v>
      </c>
      <c r="BE65" s="9">
        <v>165.6109596225935</v>
      </c>
      <c r="BF65" s="9">
        <v>160.35284211913907</v>
      </c>
      <c r="BG65" s="9">
        <v>162.60655302348903</v>
      </c>
      <c r="BH65" s="9">
        <v>171.20729616743327</v>
      </c>
      <c r="BI65" s="9">
        <v>178.3978006036285</v>
      </c>
      <c r="BJ65" s="9">
        <v>182.32528823174584</v>
      </c>
      <c r="BK65" s="9">
        <v>179.93946224376538</v>
      </c>
      <c r="BL65" s="9">
        <v>186.34222632498435</v>
      </c>
      <c r="BM65" s="21">
        <v>190.90650038286833</v>
      </c>
      <c r="BN65" s="21">
        <v>196.98255577449009</v>
      </c>
      <c r="BO65" s="21">
        <v>204.27307151164288</v>
      </c>
      <c r="BP65" s="21">
        <v>194.38097372169793</v>
      </c>
      <c r="BQ65" s="21">
        <v>182.85834084856123</v>
      </c>
      <c r="BR65" s="21">
        <v>186.26755383699251</v>
      </c>
      <c r="BS65" s="21">
        <v>176.81137909146162</v>
      </c>
      <c r="BT65" s="21">
        <v>179.79633056244901</v>
      </c>
      <c r="BU65" s="21">
        <v>168.96076596855093</v>
      </c>
      <c r="BV65" s="21">
        <v>173.91074157791942</v>
      </c>
      <c r="BW65" s="21">
        <v>174.65783902993596</v>
      </c>
      <c r="BX65" s="21">
        <v>176.19061514167649</v>
      </c>
      <c r="BY65" s="21">
        <v>184.18060352019495</v>
      </c>
      <c r="BZ65" s="21">
        <v>182.64805927929984</v>
      </c>
      <c r="CA65" s="21">
        <v>190.81657615410361</v>
      </c>
      <c r="CB65" s="21">
        <v>197.75924093341325</v>
      </c>
      <c r="CC65" s="21">
        <v>192.81313746337091</v>
      </c>
      <c r="CD65" s="21">
        <v>201.63202380476562</v>
      </c>
      <c r="CE65" s="21">
        <v>211.87689135730713</v>
      </c>
      <c r="CF65" s="197">
        <v>222.41633173735181</v>
      </c>
      <c r="CG65" s="197">
        <v>211.27533835383034</v>
      </c>
      <c r="CH65" s="197">
        <v>218.88102418738035</v>
      </c>
      <c r="CI65" s="21"/>
      <c r="CJ65" s="21"/>
      <c r="CK65" s="21"/>
      <c r="CL65" s="21"/>
      <c r="CM65" s="21"/>
      <c r="CN65" s="21"/>
    </row>
    <row r="66" spans="1:92" x14ac:dyDescent="0.2">
      <c r="A66" s="8" t="str">
        <f t="shared" ref="A66:A129" si="1">CONCATENATE(B66,"_",C66,"_",D66)</f>
        <v>EFHm_QU_13</v>
      </c>
      <c r="B66" s="7" t="s">
        <v>252</v>
      </c>
      <c r="C66" s="7" t="s">
        <v>654</v>
      </c>
      <c r="D66" s="7">
        <v>13</v>
      </c>
      <c r="E66" s="7">
        <v>100</v>
      </c>
      <c r="F66" s="9">
        <v>99.400755919984917</v>
      </c>
      <c r="G66" s="9">
        <v>100.66430784280927</v>
      </c>
      <c r="H66" s="9">
        <v>99.479040560947212</v>
      </c>
      <c r="I66" s="9">
        <v>100.77417212536466</v>
      </c>
      <c r="J66" s="9">
        <v>100.60849058717083</v>
      </c>
      <c r="K66" s="9">
        <v>102.21851125770478</v>
      </c>
      <c r="L66" s="9">
        <v>103.15188093583383</v>
      </c>
      <c r="M66" s="9">
        <v>101.13911756601253</v>
      </c>
      <c r="N66" s="9">
        <v>99.273805658925525</v>
      </c>
      <c r="O66" s="9">
        <v>100.26855358034892</v>
      </c>
      <c r="P66" s="9">
        <v>99.291480650174265</v>
      </c>
      <c r="Q66" s="9">
        <v>100.04712872092078</v>
      </c>
      <c r="R66" s="9">
        <v>102.71345545610644</v>
      </c>
      <c r="S66" s="9">
        <v>103.63048305088105</v>
      </c>
      <c r="T66" s="9">
        <v>102.45045075278799</v>
      </c>
      <c r="U66" s="9">
        <v>103.84072793526234</v>
      </c>
      <c r="V66" s="9">
        <v>100.72775074247737</v>
      </c>
      <c r="W66" s="9">
        <v>102.71202597382567</v>
      </c>
      <c r="X66" s="9">
        <v>102.38449520074033</v>
      </c>
      <c r="Y66" s="9">
        <v>102.61950620744089</v>
      </c>
      <c r="Z66" s="9">
        <v>103.57247024949241</v>
      </c>
      <c r="AA66" s="9">
        <v>106.98341622458602</v>
      </c>
      <c r="AB66" s="9">
        <v>107.60398729973177</v>
      </c>
      <c r="AC66" s="9">
        <v>109.19896628165262</v>
      </c>
      <c r="AD66" s="9">
        <v>106.3710867204131</v>
      </c>
      <c r="AE66" s="9">
        <v>108.69284282355476</v>
      </c>
      <c r="AF66" s="9">
        <v>109.60502166902479</v>
      </c>
      <c r="AG66" s="9">
        <v>115.33866036131994</v>
      </c>
      <c r="AH66" s="9">
        <v>116.70950478033539</v>
      </c>
      <c r="AI66" s="9">
        <v>115.25724713536071</v>
      </c>
      <c r="AJ66" s="9">
        <v>116.91948140915652</v>
      </c>
      <c r="AK66" s="9">
        <v>120.37802237883474</v>
      </c>
      <c r="AL66" s="9">
        <v>115.00537062487346</v>
      </c>
      <c r="AM66" s="9">
        <v>116.85052287035764</v>
      </c>
      <c r="AN66" s="9">
        <v>118.03978735358453</v>
      </c>
      <c r="AO66" s="9">
        <v>118.12617399314473</v>
      </c>
      <c r="AP66" s="9">
        <v>122.70098068193434</v>
      </c>
      <c r="AQ66" s="9">
        <v>119.34180830013345</v>
      </c>
      <c r="AR66" s="9">
        <v>123.04300357792295</v>
      </c>
      <c r="AS66" s="9">
        <v>125.54779175902478</v>
      </c>
      <c r="AT66" s="9">
        <v>131.8771772827252</v>
      </c>
      <c r="AU66" s="9">
        <v>129.54539417335405</v>
      </c>
      <c r="AV66" s="9">
        <v>128.21170163006775</v>
      </c>
      <c r="AW66" s="9">
        <v>133.82912470621037</v>
      </c>
      <c r="AX66" s="9">
        <v>133.56757632820128</v>
      </c>
      <c r="AY66" s="9">
        <v>133.06370071579889</v>
      </c>
      <c r="AZ66" s="9">
        <v>131.01787685016649</v>
      </c>
      <c r="BA66" s="9">
        <v>132.85863639791083</v>
      </c>
      <c r="BB66" s="9">
        <v>138.58222813393547</v>
      </c>
      <c r="BC66" s="9">
        <v>137.78796809321244</v>
      </c>
      <c r="BD66" s="9">
        <v>137.56811190241811</v>
      </c>
      <c r="BE66" s="9">
        <v>143.20637929216514</v>
      </c>
      <c r="BF66" s="9">
        <v>141.28427540775186</v>
      </c>
      <c r="BG66" s="9">
        <v>143.99254910008059</v>
      </c>
      <c r="BH66" s="9">
        <v>143.26111895127389</v>
      </c>
      <c r="BI66" s="9">
        <v>146.78467133502261</v>
      </c>
      <c r="BJ66" s="9">
        <v>147.99714699602632</v>
      </c>
      <c r="BK66" s="9">
        <v>149.91181292759345</v>
      </c>
      <c r="BL66" s="9">
        <v>150.1746428572275</v>
      </c>
      <c r="BM66" s="21">
        <v>149.50305208246229</v>
      </c>
      <c r="BN66" s="21">
        <v>152.03847239522653</v>
      </c>
      <c r="BO66" s="21">
        <v>154.88456757084145</v>
      </c>
      <c r="BP66" s="21">
        <v>148.7309921357911</v>
      </c>
      <c r="BQ66" s="21">
        <v>149.30146270928344</v>
      </c>
      <c r="BR66" s="21">
        <v>154.20783601086893</v>
      </c>
      <c r="BS66" s="21">
        <v>150.90754531136932</v>
      </c>
      <c r="BT66" s="21">
        <v>156.58029037482586</v>
      </c>
      <c r="BU66" s="21">
        <v>146.76587973426248</v>
      </c>
      <c r="BV66" s="21">
        <v>147.78363865609913</v>
      </c>
      <c r="BW66" s="21">
        <v>148.79995382246915</v>
      </c>
      <c r="BX66" s="21">
        <v>148.39238428779242</v>
      </c>
      <c r="BY66" s="21">
        <v>154.81114775600372</v>
      </c>
      <c r="BZ66" s="21">
        <v>160.16585544767128</v>
      </c>
      <c r="CA66" s="21">
        <v>162.55529463226449</v>
      </c>
      <c r="CB66" s="21">
        <v>163.95129434324812</v>
      </c>
      <c r="CC66" s="21">
        <v>164.85627883892707</v>
      </c>
      <c r="CD66" s="21">
        <v>165.98768585604753</v>
      </c>
      <c r="CE66" s="21">
        <v>164.14281605823845</v>
      </c>
      <c r="CF66" s="197">
        <v>164.49723969778765</v>
      </c>
      <c r="CG66" s="197">
        <v>166.45806648942582</v>
      </c>
      <c r="CH66" s="197">
        <v>170.67396257138753</v>
      </c>
      <c r="CI66" s="21"/>
      <c r="CJ66" s="21"/>
      <c r="CK66" s="21"/>
      <c r="CL66" s="21"/>
      <c r="CM66" s="21"/>
      <c r="CN66" s="21"/>
    </row>
    <row r="67" spans="1:92" x14ac:dyDescent="0.2">
      <c r="A67" s="8" t="str">
        <f t="shared" si="1"/>
        <v>EFHm_QU_14</v>
      </c>
      <c r="B67" s="7" t="s">
        <v>252</v>
      </c>
      <c r="C67" s="7" t="s">
        <v>654</v>
      </c>
      <c r="D67" s="7">
        <v>14</v>
      </c>
      <c r="E67" s="7">
        <v>100</v>
      </c>
      <c r="F67" s="9">
        <v>100.43453690918757</v>
      </c>
      <c r="G67" s="9">
        <v>101.78833845930681</v>
      </c>
      <c r="H67" s="9">
        <v>101.14084779802006</v>
      </c>
      <c r="I67" s="9">
        <v>102.18103265095844</v>
      </c>
      <c r="J67" s="9">
        <v>99.864656519727149</v>
      </c>
      <c r="K67" s="9">
        <v>99.573747195650697</v>
      </c>
      <c r="L67" s="9">
        <v>101.14714630018509</v>
      </c>
      <c r="M67" s="9">
        <v>99.711152025187914</v>
      </c>
      <c r="N67" s="9">
        <v>97.74542412675612</v>
      </c>
      <c r="O67" s="9">
        <v>98.326420961881581</v>
      </c>
      <c r="P67" s="9">
        <v>97.649745415028576</v>
      </c>
      <c r="Q67" s="9">
        <v>99.327338290406459</v>
      </c>
      <c r="R67" s="9">
        <v>100.27284885951873</v>
      </c>
      <c r="S67" s="9">
        <v>100.82476984184375</v>
      </c>
      <c r="T67" s="9">
        <v>99.842967691222867</v>
      </c>
      <c r="U67" s="9">
        <v>99.436764497180832</v>
      </c>
      <c r="V67" s="9">
        <v>99.417185031870474</v>
      </c>
      <c r="W67" s="9">
        <v>102.88078451754097</v>
      </c>
      <c r="X67" s="9">
        <v>100.14465028949095</v>
      </c>
      <c r="Y67" s="9">
        <v>101.97682380926005</v>
      </c>
      <c r="Z67" s="9">
        <v>100.26622433867496</v>
      </c>
      <c r="AA67" s="9">
        <v>101.64165699118229</v>
      </c>
      <c r="AB67" s="9">
        <v>101.4943898564443</v>
      </c>
      <c r="AC67" s="9">
        <v>102.99946754858922</v>
      </c>
      <c r="AD67" s="9">
        <v>103.46026646517082</v>
      </c>
      <c r="AE67" s="9">
        <v>105.0317670464505</v>
      </c>
      <c r="AF67" s="9">
        <v>105.31907321960415</v>
      </c>
      <c r="AG67" s="9">
        <v>108.38842731066187</v>
      </c>
      <c r="AH67" s="9">
        <v>111.1589420374208</v>
      </c>
      <c r="AI67" s="9">
        <v>109.76811211136462</v>
      </c>
      <c r="AJ67" s="9">
        <v>109.12843442751323</v>
      </c>
      <c r="AK67" s="9">
        <v>108.74410307754265</v>
      </c>
      <c r="AL67" s="9">
        <v>109.00462210628257</v>
      </c>
      <c r="AM67" s="9">
        <v>108.46923606534821</v>
      </c>
      <c r="AN67" s="9">
        <v>112.67395144914305</v>
      </c>
      <c r="AO67" s="9">
        <v>114.47179639582168</v>
      </c>
      <c r="AP67" s="9">
        <v>115.02070534154542</v>
      </c>
      <c r="AQ67" s="9">
        <v>117.28409368572063</v>
      </c>
      <c r="AR67" s="9">
        <v>115.87171602400046</v>
      </c>
      <c r="AS67" s="9">
        <v>119.65381169116525</v>
      </c>
      <c r="AT67" s="9">
        <v>130.29929179142783</v>
      </c>
      <c r="AU67" s="9">
        <v>123.94622248513971</v>
      </c>
      <c r="AV67" s="9">
        <v>122.88025723544042</v>
      </c>
      <c r="AW67" s="9">
        <v>121.86721612607579</v>
      </c>
      <c r="AX67" s="9">
        <v>122.03055513314239</v>
      </c>
      <c r="AY67" s="9">
        <v>121.12729240186985</v>
      </c>
      <c r="AZ67" s="9">
        <v>122.37155456103832</v>
      </c>
      <c r="BA67" s="9">
        <v>124.43156603997822</v>
      </c>
      <c r="BB67" s="9">
        <v>131.52697676945192</v>
      </c>
      <c r="BC67" s="9">
        <v>130.84643016132651</v>
      </c>
      <c r="BD67" s="9">
        <v>131.88275972215888</v>
      </c>
      <c r="BE67" s="9">
        <v>141.64724966733192</v>
      </c>
      <c r="BF67" s="9">
        <v>138.2076663846633</v>
      </c>
      <c r="BG67" s="9">
        <v>139.75052498433496</v>
      </c>
      <c r="BH67" s="9">
        <v>137.92244751338089</v>
      </c>
      <c r="BI67" s="9">
        <v>143.64821508425959</v>
      </c>
      <c r="BJ67" s="9">
        <v>152.8921999935298</v>
      </c>
      <c r="BK67" s="9">
        <v>142.31275587915619</v>
      </c>
      <c r="BL67" s="9">
        <v>142.42967500337878</v>
      </c>
      <c r="BM67" s="21">
        <v>147.95441795341696</v>
      </c>
      <c r="BN67" s="21">
        <v>147.68437200947585</v>
      </c>
      <c r="BO67" s="21">
        <v>150.59626472051067</v>
      </c>
      <c r="BP67" s="21">
        <v>150.87823897597121</v>
      </c>
      <c r="BQ67" s="21">
        <v>154.430533624547</v>
      </c>
      <c r="BR67" s="21">
        <v>159.34306837267815</v>
      </c>
      <c r="BS67" s="21">
        <v>152.16028116670674</v>
      </c>
      <c r="BT67" s="21">
        <v>155.68974254247661</v>
      </c>
      <c r="BU67" s="21">
        <v>145.84410862585651</v>
      </c>
      <c r="BV67" s="21">
        <v>149.96480498870599</v>
      </c>
      <c r="BW67" s="21">
        <v>152.96148735352082</v>
      </c>
      <c r="BX67" s="21">
        <v>151.34011470169929</v>
      </c>
      <c r="BY67" s="21">
        <v>157.70405047606562</v>
      </c>
      <c r="BZ67" s="21">
        <v>156.53573348110478</v>
      </c>
      <c r="CA67" s="21">
        <v>155.42209210310347</v>
      </c>
      <c r="CB67" s="21">
        <v>157.98667942427952</v>
      </c>
      <c r="CC67" s="21">
        <v>159.43493730025787</v>
      </c>
      <c r="CD67" s="21">
        <v>164.36382149690127</v>
      </c>
      <c r="CE67" s="21">
        <v>165.75771827850906</v>
      </c>
      <c r="CF67" s="197">
        <v>165.01802575419032</v>
      </c>
      <c r="CG67" s="197">
        <v>164.00245956481703</v>
      </c>
      <c r="CH67" s="197">
        <v>167.20867200711359</v>
      </c>
      <c r="CI67" s="21"/>
      <c r="CJ67" s="21"/>
      <c r="CK67" s="21"/>
      <c r="CL67" s="21"/>
      <c r="CM67" s="21"/>
      <c r="CN67" s="21"/>
    </row>
    <row r="68" spans="1:92" x14ac:dyDescent="0.2">
      <c r="A68" s="8" t="str">
        <f t="shared" si="1"/>
        <v>EFHm_QU_15</v>
      </c>
      <c r="B68" s="7" t="s">
        <v>252</v>
      </c>
      <c r="C68" s="7" t="s">
        <v>654</v>
      </c>
      <c r="D68" s="7">
        <v>15</v>
      </c>
      <c r="E68" s="7">
        <v>100</v>
      </c>
      <c r="F68" s="9">
        <v>100.57564898451604</v>
      </c>
      <c r="G68" s="9">
        <v>102.05505781752011</v>
      </c>
      <c r="H68" s="9">
        <v>101.34011020704834</v>
      </c>
      <c r="I68" s="9">
        <v>102.18415040369383</v>
      </c>
      <c r="J68" s="9">
        <v>99.722186289648945</v>
      </c>
      <c r="K68" s="9">
        <v>100.34071841203142</v>
      </c>
      <c r="L68" s="9">
        <v>100.5494740906929</v>
      </c>
      <c r="M68" s="9">
        <v>97.226464363173264</v>
      </c>
      <c r="N68" s="9">
        <v>95.052431155222379</v>
      </c>
      <c r="O68" s="9">
        <v>95.742087140214196</v>
      </c>
      <c r="P68" s="9">
        <v>95.118648685988688</v>
      </c>
      <c r="Q68" s="9">
        <v>97.062272872733928</v>
      </c>
      <c r="R68" s="9">
        <v>97.600089976514838</v>
      </c>
      <c r="S68" s="9">
        <v>97.537746080337939</v>
      </c>
      <c r="T68" s="9">
        <v>96.368548474011135</v>
      </c>
      <c r="U68" s="9">
        <v>94.530498549269097</v>
      </c>
      <c r="V68" s="9">
        <v>94.377278359348466</v>
      </c>
      <c r="W68" s="9">
        <v>94.865285560649511</v>
      </c>
      <c r="X68" s="9">
        <v>94.27682601132409</v>
      </c>
      <c r="Y68" s="9">
        <v>94.72758412413161</v>
      </c>
      <c r="Z68" s="9">
        <v>95.05851874545678</v>
      </c>
      <c r="AA68" s="9">
        <v>97.203940898647744</v>
      </c>
      <c r="AB68" s="9">
        <v>100.90590992210917</v>
      </c>
      <c r="AC68" s="9">
        <v>96.855233513941144</v>
      </c>
      <c r="AD68" s="9">
        <v>96.027932976434542</v>
      </c>
      <c r="AE68" s="9">
        <v>101.80187434929661</v>
      </c>
      <c r="AF68" s="9">
        <v>101.66925908298239</v>
      </c>
      <c r="AG68" s="9">
        <v>106.58262471455437</v>
      </c>
      <c r="AH68" s="9">
        <v>103.30382566155514</v>
      </c>
      <c r="AI68" s="9">
        <v>106.16387473410293</v>
      </c>
      <c r="AJ68" s="9">
        <v>101.62375642195119</v>
      </c>
      <c r="AK68" s="9">
        <v>103.00494067512835</v>
      </c>
      <c r="AL68" s="9">
        <v>102.99679419583335</v>
      </c>
      <c r="AM68" s="9">
        <v>104.88906050801373</v>
      </c>
      <c r="AN68" s="9">
        <v>105.86646748561772</v>
      </c>
      <c r="AO68" s="9">
        <v>108.72685971739394</v>
      </c>
      <c r="AP68" s="9">
        <v>111.31381567761977</v>
      </c>
      <c r="AQ68" s="9">
        <v>110.56490688044374</v>
      </c>
      <c r="AR68" s="9">
        <v>114.42916095365783</v>
      </c>
      <c r="AS68" s="9">
        <v>120.14434893101998</v>
      </c>
      <c r="AT68" s="9">
        <v>123.66962714373393</v>
      </c>
      <c r="AU68" s="9">
        <v>119.2680539937213</v>
      </c>
      <c r="AV68" s="9">
        <v>120.22111069686161</v>
      </c>
      <c r="AW68" s="9">
        <v>126.3344415492185</v>
      </c>
      <c r="AX68" s="9">
        <v>133.23573980763481</v>
      </c>
      <c r="AY68" s="9">
        <v>124.34893807886498</v>
      </c>
      <c r="AZ68" s="9">
        <v>124.96334610957092</v>
      </c>
      <c r="BA68" s="9">
        <v>133.40096369526887</v>
      </c>
      <c r="BB68" s="9">
        <v>129.5711995939763</v>
      </c>
      <c r="BC68" s="9">
        <v>129.69938125555984</v>
      </c>
      <c r="BD68" s="9">
        <v>134.08500582607124</v>
      </c>
      <c r="BE68" s="9">
        <v>134.12218984579596</v>
      </c>
      <c r="BF68" s="9">
        <v>137.94838599875624</v>
      </c>
      <c r="BG68" s="9">
        <v>133.24392454329819</v>
      </c>
      <c r="BH68" s="9">
        <v>140.82812961003185</v>
      </c>
      <c r="BI68" s="9">
        <v>147.08449506600917</v>
      </c>
      <c r="BJ68" s="9">
        <v>146.68459626332552</v>
      </c>
      <c r="BK68" s="9">
        <v>145.34855538721746</v>
      </c>
      <c r="BL68" s="9">
        <v>149.17600389540118</v>
      </c>
      <c r="BM68" s="21">
        <v>153.725299745402</v>
      </c>
      <c r="BN68" s="21">
        <v>154.41578564069815</v>
      </c>
      <c r="BO68" s="21">
        <v>155.21057992604102</v>
      </c>
      <c r="BP68" s="21">
        <v>152.76753317169076</v>
      </c>
      <c r="BQ68" s="21">
        <v>154.3014482663738</v>
      </c>
      <c r="BR68" s="21">
        <v>157.40071667341621</v>
      </c>
      <c r="BS68" s="21">
        <v>153.32604670678742</v>
      </c>
      <c r="BT68" s="21">
        <v>156.65327126151391</v>
      </c>
      <c r="BU68" s="21">
        <v>146.88770627976467</v>
      </c>
      <c r="BV68" s="21">
        <v>151.18909162546527</v>
      </c>
      <c r="BW68" s="21">
        <v>152.32097628503678</v>
      </c>
      <c r="BX68" s="21">
        <v>153.67541667090364</v>
      </c>
      <c r="BY68" s="21">
        <v>155.78364725575699</v>
      </c>
      <c r="BZ68" s="21">
        <v>156.00037625465001</v>
      </c>
      <c r="CA68" s="21">
        <v>155.19308203046992</v>
      </c>
      <c r="CB68" s="21">
        <v>157.74063086508065</v>
      </c>
      <c r="CC68" s="21">
        <v>161.53982297444946</v>
      </c>
      <c r="CD68" s="21">
        <v>163.91883270797658</v>
      </c>
      <c r="CE68" s="21">
        <v>161.08808268987389</v>
      </c>
      <c r="CF68" s="197">
        <v>164.02769271668319</v>
      </c>
      <c r="CG68" s="197">
        <v>165.32183742738673</v>
      </c>
      <c r="CH68" s="197">
        <v>169.61327914085982</v>
      </c>
      <c r="CI68" s="21"/>
      <c r="CJ68" s="21"/>
      <c r="CK68" s="21"/>
      <c r="CL68" s="21"/>
      <c r="CM68" s="21"/>
      <c r="CN68" s="21"/>
    </row>
    <row r="69" spans="1:92" x14ac:dyDescent="0.2">
      <c r="A69" s="8" t="str">
        <f t="shared" si="1"/>
        <v>EFHm_QU_16</v>
      </c>
      <c r="B69" s="7" t="s">
        <v>252</v>
      </c>
      <c r="C69" s="7" t="s">
        <v>654</v>
      </c>
      <c r="D69" s="7">
        <v>16</v>
      </c>
      <c r="E69" s="7">
        <v>100</v>
      </c>
      <c r="F69" s="9">
        <v>100.64570740582228</v>
      </c>
      <c r="G69" s="9">
        <v>102.11203505934239</v>
      </c>
      <c r="H69" s="9">
        <v>101.28788278522096</v>
      </c>
      <c r="I69" s="9">
        <v>102.4657174453129</v>
      </c>
      <c r="J69" s="9">
        <v>99.749552336844047</v>
      </c>
      <c r="K69" s="9">
        <v>100.20003346557193</v>
      </c>
      <c r="L69" s="9">
        <v>100.48876315980209</v>
      </c>
      <c r="M69" s="9">
        <v>98.956268838054484</v>
      </c>
      <c r="N69" s="9">
        <v>96.907053869430271</v>
      </c>
      <c r="O69" s="9">
        <v>97.780539763721976</v>
      </c>
      <c r="P69" s="9">
        <v>97.327986193182923</v>
      </c>
      <c r="Q69" s="9">
        <v>103.43963480192974</v>
      </c>
      <c r="R69" s="9">
        <v>104.08090741311464</v>
      </c>
      <c r="S69" s="9">
        <v>103.75900637456823</v>
      </c>
      <c r="T69" s="9">
        <v>102.38619444472261</v>
      </c>
      <c r="U69" s="9">
        <v>102.84668029419421</v>
      </c>
      <c r="V69" s="9">
        <v>102.52670649549283</v>
      </c>
      <c r="W69" s="9">
        <v>102.86587611355313</v>
      </c>
      <c r="X69" s="9">
        <v>102.57288339939825</v>
      </c>
      <c r="Y69" s="9">
        <v>103.22692162792453</v>
      </c>
      <c r="Z69" s="9">
        <v>103.90776677931622</v>
      </c>
      <c r="AA69" s="9">
        <v>106.01418152801661</v>
      </c>
      <c r="AB69" s="9">
        <v>107.58759215022667</v>
      </c>
      <c r="AC69" s="9">
        <v>105.93075802708276</v>
      </c>
      <c r="AD69" s="9">
        <v>105.7496107156723</v>
      </c>
      <c r="AE69" s="9">
        <v>108.70431229799242</v>
      </c>
      <c r="AF69" s="9">
        <v>110.45133046363998</v>
      </c>
      <c r="AG69" s="9">
        <v>111.9182683255421</v>
      </c>
      <c r="AH69" s="9">
        <v>112.07742250253658</v>
      </c>
      <c r="AI69" s="9">
        <v>113.7494386711921</v>
      </c>
      <c r="AJ69" s="9">
        <v>113.6267508500413</v>
      </c>
      <c r="AK69" s="9">
        <v>114.73114523712</v>
      </c>
      <c r="AL69" s="9">
        <v>111.81173798836979</v>
      </c>
      <c r="AM69" s="9">
        <v>113.38951366324576</v>
      </c>
      <c r="AN69" s="9">
        <v>112.8357899099566</v>
      </c>
      <c r="AO69" s="9">
        <v>114.61746861780007</v>
      </c>
      <c r="AP69" s="9">
        <v>115.10092639221871</v>
      </c>
      <c r="AQ69" s="9">
        <v>112.25581620589959</v>
      </c>
      <c r="AR69" s="9">
        <v>116.75303375995804</v>
      </c>
      <c r="AS69" s="9">
        <v>122.34032561086465</v>
      </c>
      <c r="AT69" s="9">
        <v>126.08518555286214</v>
      </c>
      <c r="AU69" s="9">
        <v>127.62930748987924</v>
      </c>
      <c r="AV69" s="9">
        <v>126.55476003958042</v>
      </c>
      <c r="AW69" s="9">
        <v>130.40105124096647</v>
      </c>
      <c r="AX69" s="9">
        <v>132.6649183771259</v>
      </c>
      <c r="AY69" s="9">
        <v>128.16586510514259</v>
      </c>
      <c r="AZ69" s="9">
        <v>129.23983181283288</v>
      </c>
      <c r="BA69" s="9">
        <v>132.67206577463983</v>
      </c>
      <c r="BB69" s="9">
        <v>133.20101034977247</v>
      </c>
      <c r="BC69" s="9">
        <v>134.7593468949149</v>
      </c>
      <c r="BD69" s="9">
        <v>140.34087276181208</v>
      </c>
      <c r="BE69" s="9">
        <v>144.66151691329671</v>
      </c>
      <c r="BF69" s="9">
        <v>143.59710852116226</v>
      </c>
      <c r="BG69" s="9">
        <v>141.02651128329919</v>
      </c>
      <c r="BH69" s="9">
        <v>150.87699098241112</v>
      </c>
      <c r="BI69" s="9">
        <v>157.59966804588061</v>
      </c>
      <c r="BJ69" s="9">
        <v>161.22937215461099</v>
      </c>
      <c r="BK69" s="9">
        <v>158.28971761823755</v>
      </c>
      <c r="BL69" s="9">
        <v>160.28291241630365</v>
      </c>
      <c r="BM69" s="21">
        <v>167.35871909840975</v>
      </c>
      <c r="BN69" s="21">
        <v>171.95526957399886</v>
      </c>
      <c r="BO69" s="21">
        <v>174.63279597013178</v>
      </c>
      <c r="BP69" s="21">
        <v>171.6051162869077</v>
      </c>
      <c r="BQ69" s="21">
        <v>173.04220764029475</v>
      </c>
      <c r="BR69" s="21">
        <v>174.95136244403852</v>
      </c>
      <c r="BS69" s="21">
        <v>171.21467082406087</v>
      </c>
      <c r="BT69" s="21">
        <v>175.62083196489041</v>
      </c>
      <c r="BU69" s="21">
        <v>166.79333643011958</v>
      </c>
      <c r="BV69" s="21">
        <v>171.52631589258942</v>
      </c>
      <c r="BW69" s="21">
        <v>172.54527433092792</v>
      </c>
      <c r="BX69" s="21">
        <v>164.93256372305515</v>
      </c>
      <c r="BY69" s="21">
        <v>166.05701905530341</v>
      </c>
      <c r="BZ69" s="21">
        <v>164.40336608071706</v>
      </c>
      <c r="CA69" s="21">
        <v>166.0912516426578</v>
      </c>
      <c r="CB69" s="21">
        <v>168.8403120644534</v>
      </c>
      <c r="CC69" s="21">
        <v>166.76695333194195</v>
      </c>
      <c r="CD69" s="21">
        <v>171.84943535795861</v>
      </c>
      <c r="CE69" s="21">
        <v>173.24579063296594</v>
      </c>
      <c r="CF69" s="197">
        <v>176.34792415557234</v>
      </c>
      <c r="CG69" s="197">
        <v>181.79596258635081</v>
      </c>
      <c r="CH69" s="197">
        <v>186.9578354610168</v>
      </c>
      <c r="CI69" s="21"/>
      <c r="CJ69" s="21"/>
      <c r="CK69" s="21"/>
      <c r="CL69" s="21"/>
      <c r="CM69" s="21"/>
      <c r="CN69" s="21"/>
    </row>
    <row r="70" spans="1:92" x14ac:dyDescent="0.2">
      <c r="A70" s="8" t="str">
        <f t="shared" si="1"/>
        <v>EFHm_QU_17</v>
      </c>
      <c r="B70" s="7" t="s">
        <v>252</v>
      </c>
      <c r="C70" s="7" t="s">
        <v>654</v>
      </c>
      <c r="D70" s="7">
        <v>17</v>
      </c>
      <c r="E70" s="7">
        <v>100</v>
      </c>
      <c r="F70" s="9">
        <v>100.26890392740926</v>
      </c>
      <c r="G70" s="9">
        <v>101.49254377138131</v>
      </c>
      <c r="H70" s="9">
        <v>100.83585838308315</v>
      </c>
      <c r="I70" s="9">
        <v>103.26636491513477</v>
      </c>
      <c r="J70" s="9">
        <v>101.05132379949285</v>
      </c>
      <c r="K70" s="9">
        <v>101.91441590460015</v>
      </c>
      <c r="L70" s="9">
        <v>102.36162315158093</v>
      </c>
      <c r="M70" s="9">
        <v>101.60270453186915</v>
      </c>
      <c r="N70" s="9">
        <v>99.49335287204228</v>
      </c>
      <c r="O70" s="9">
        <v>100.11513683753392</v>
      </c>
      <c r="P70" s="9">
        <v>99.280467238968114</v>
      </c>
      <c r="Q70" s="9">
        <v>100.9377471008747</v>
      </c>
      <c r="R70" s="9">
        <v>101.60817687782784</v>
      </c>
      <c r="S70" s="9">
        <v>101.65983443499861</v>
      </c>
      <c r="T70" s="9">
        <v>100.32365845802926</v>
      </c>
      <c r="U70" s="9">
        <v>99.385358657420667</v>
      </c>
      <c r="V70" s="9">
        <v>99.25210144286612</v>
      </c>
      <c r="W70" s="9">
        <v>99.815467336035638</v>
      </c>
      <c r="X70" s="9">
        <v>100.15319275357348</v>
      </c>
      <c r="Y70" s="9">
        <v>99.317977711176681</v>
      </c>
      <c r="Z70" s="9">
        <v>100.78860539655426</v>
      </c>
      <c r="AA70" s="9">
        <v>101.70739989947066</v>
      </c>
      <c r="AB70" s="9">
        <v>103.39332496728768</v>
      </c>
      <c r="AC70" s="9">
        <v>102.0591318563185</v>
      </c>
      <c r="AD70" s="9">
        <v>102.47371905435867</v>
      </c>
      <c r="AE70" s="9">
        <v>105.59297160234709</v>
      </c>
      <c r="AF70" s="9">
        <v>107.24590569100276</v>
      </c>
      <c r="AG70" s="9">
        <v>110.18458498688149</v>
      </c>
      <c r="AH70" s="9">
        <v>109.32982680973508</v>
      </c>
      <c r="AI70" s="9">
        <v>110.69662864434349</v>
      </c>
      <c r="AJ70" s="9">
        <v>110.3893524809977</v>
      </c>
      <c r="AK70" s="9">
        <v>110.29279949794734</v>
      </c>
      <c r="AL70" s="9">
        <v>110.41802001190011</v>
      </c>
      <c r="AM70" s="9">
        <v>110.32527141675072</v>
      </c>
      <c r="AN70" s="9">
        <v>112.04829702034283</v>
      </c>
      <c r="AO70" s="9">
        <v>112.43756169825416</v>
      </c>
      <c r="AP70" s="9">
        <v>115.70953649910916</v>
      </c>
      <c r="AQ70" s="9">
        <v>116.95892029536874</v>
      </c>
      <c r="AR70" s="9">
        <v>117.09124502762549</v>
      </c>
      <c r="AS70" s="9">
        <v>119.06626139000804</v>
      </c>
      <c r="AT70" s="9">
        <v>123.29244278345219</v>
      </c>
      <c r="AU70" s="9">
        <v>124.93210357868674</v>
      </c>
      <c r="AV70" s="9">
        <v>125.89227322541331</v>
      </c>
      <c r="AW70" s="9">
        <v>127.52535778845868</v>
      </c>
      <c r="AX70" s="9">
        <v>129.2273430042743</v>
      </c>
      <c r="AY70" s="9">
        <v>126.96653010907765</v>
      </c>
      <c r="AZ70" s="9">
        <v>128.32531111271965</v>
      </c>
      <c r="BA70" s="9">
        <v>132.97667436076097</v>
      </c>
      <c r="BB70" s="9">
        <v>133.96670311014435</v>
      </c>
      <c r="BC70" s="9">
        <v>134.88771522410224</v>
      </c>
      <c r="BD70" s="9">
        <v>135.73573639361143</v>
      </c>
      <c r="BE70" s="9">
        <v>141.94622168133961</v>
      </c>
      <c r="BF70" s="9">
        <v>142.78659764627548</v>
      </c>
      <c r="BG70" s="9">
        <v>143.36804674692826</v>
      </c>
      <c r="BH70" s="9">
        <v>146.51490247989375</v>
      </c>
      <c r="BI70" s="9">
        <v>148.0687143107177</v>
      </c>
      <c r="BJ70" s="9">
        <v>153.22513829250738</v>
      </c>
      <c r="BK70" s="9">
        <v>153.45979914012005</v>
      </c>
      <c r="BL70" s="9">
        <v>155.44864798931852</v>
      </c>
      <c r="BM70" s="21">
        <v>156.52909858724871</v>
      </c>
      <c r="BN70" s="21">
        <v>159.94825790333022</v>
      </c>
      <c r="BO70" s="21">
        <v>161.07847944592507</v>
      </c>
      <c r="BP70" s="21">
        <v>157.35286218417914</v>
      </c>
      <c r="BQ70" s="21">
        <v>158.91293529680974</v>
      </c>
      <c r="BR70" s="21">
        <v>161.67317159095379</v>
      </c>
      <c r="BS70" s="21">
        <v>159.302503306224</v>
      </c>
      <c r="BT70" s="21">
        <v>162.36561286958857</v>
      </c>
      <c r="BU70" s="21">
        <v>155.2501745561857</v>
      </c>
      <c r="BV70" s="21">
        <v>159.35169688852162</v>
      </c>
      <c r="BW70" s="21">
        <v>164.65014436049245</v>
      </c>
      <c r="BX70" s="21">
        <v>161.07034474202493</v>
      </c>
      <c r="BY70" s="21">
        <v>166.45706079335864</v>
      </c>
      <c r="BZ70" s="21">
        <v>167.19910940771442</v>
      </c>
      <c r="CA70" s="21">
        <v>168.47287929206593</v>
      </c>
      <c r="CB70" s="21">
        <v>171.28289431044854</v>
      </c>
      <c r="CC70" s="21">
        <v>170.3452273109919</v>
      </c>
      <c r="CD70" s="21">
        <v>171.34925874435621</v>
      </c>
      <c r="CE70" s="21">
        <v>172.50791044775295</v>
      </c>
      <c r="CF70" s="197">
        <v>173.93313115877871</v>
      </c>
      <c r="CG70" s="197">
        <v>178.0192195760481</v>
      </c>
      <c r="CH70" s="197">
        <v>182.35447615082958</v>
      </c>
      <c r="CI70" s="21"/>
      <c r="CJ70" s="21"/>
      <c r="CK70" s="21"/>
      <c r="CL70" s="21"/>
      <c r="CM70" s="21"/>
      <c r="CN70" s="21"/>
    </row>
    <row r="71" spans="1:92" x14ac:dyDescent="0.2">
      <c r="A71" s="8" t="str">
        <f t="shared" si="1"/>
        <v>EFHm_QU_18</v>
      </c>
      <c r="B71" s="7" t="s">
        <v>252</v>
      </c>
      <c r="C71" s="7" t="s">
        <v>654</v>
      </c>
      <c r="D71" s="7">
        <v>18</v>
      </c>
      <c r="E71" s="7">
        <v>100</v>
      </c>
      <c r="F71" s="9">
        <v>98.028017931724193</v>
      </c>
      <c r="G71" s="9">
        <v>97.382772085875445</v>
      </c>
      <c r="H71" s="9">
        <v>92.691687472705837</v>
      </c>
      <c r="I71" s="9">
        <v>94.867610631912541</v>
      </c>
      <c r="J71" s="9">
        <v>92.378618611832934</v>
      </c>
      <c r="K71" s="9">
        <v>93.614700045881662</v>
      </c>
      <c r="L71" s="9">
        <v>95.291298523502505</v>
      </c>
      <c r="M71" s="9">
        <v>98.390909951678211</v>
      </c>
      <c r="N71" s="9">
        <v>97.121730681771794</v>
      </c>
      <c r="O71" s="9">
        <v>96.561800303288464</v>
      </c>
      <c r="P71" s="9">
        <v>95.109152089355646</v>
      </c>
      <c r="Q71" s="9">
        <v>101.51993137053455</v>
      </c>
      <c r="R71" s="9">
        <v>102.75802894570066</v>
      </c>
      <c r="S71" s="9">
        <v>103.73534277701913</v>
      </c>
      <c r="T71" s="9">
        <v>103.18002894476739</v>
      </c>
      <c r="U71" s="9">
        <v>101.18372791795593</v>
      </c>
      <c r="V71" s="9">
        <v>101.83797351067088</v>
      </c>
      <c r="W71" s="9">
        <v>102.17961994528279</v>
      </c>
      <c r="X71" s="9">
        <v>101.35119509552086</v>
      </c>
      <c r="Y71" s="9">
        <v>103.04139234090248</v>
      </c>
      <c r="Z71" s="9">
        <v>103.98309557987734</v>
      </c>
      <c r="AA71" s="9">
        <v>106.18962178710815</v>
      </c>
      <c r="AB71" s="9">
        <v>107.96746750594843</v>
      </c>
      <c r="AC71" s="9">
        <v>111.88247460074638</v>
      </c>
      <c r="AD71" s="9">
        <v>112.79095905466991</v>
      </c>
      <c r="AE71" s="9">
        <v>113.81478087945491</v>
      </c>
      <c r="AF71" s="9">
        <v>117.94460838368046</v>
      </c>
      <c r="AG71" s="9">
        <v>119.99758170408599</v>
      </c>
      <c r="AH71" s="9">
        <v>120.91220420960478</v>
      </c>
      <c r="AI71" s="9">
        <v>120.71986381588751</v>
      </c>
      <c r="AJ71" s="9">
        <v>121.35439686792695</v>
      </c>
      <c r="AK71" s="9">
        <v>124.30482923136805</v>
      </c>
      <c r="AL71" s="9">
        <v>121.91919249559591</v>
      </c>
      <c r="AM71" s="9">
        <v>121.0404836101313</v>
      </c>
      <c r="AN71" s="9">
        <v>115.82294594088268</v>
      </c>
      <c r="AO71" s="9">
        <v>117.91125450510336</v>
      </c>
      <c r="AP71" s="9">
        <v>119.93586106569293</v>
      </c>
      <c r="AQ71" s="9">
        <v>118.50987236554732</v>
      </c>
      <c r="AR71" s="9">
        <v>120.77721859311978</v>
      </c>
      <c r="AS71" s="9">
        <v>123.50278281662872</v>
      </c>
      <c r="AT71" s="9">
        <v>131.55890158380444</v>
      </c>
      <c r="AU71" s="9">
        <v>133.84922775031944</v>
      </c>
      <c r="AV71" s="9">
        <v>131.801143211983</v>
      </c>
      <c r="AW71" s="9">
        <v>133.86629830614032</v>
      </c>
      <c r="AX71" s="9">
        <v>133.9396298550331</v>
      </c>
      <c r="AY71" s="9">
        <v>131.89838133000509</v>
      </c>
      <c r="AZ71" s="9">
        <v>131.34829456666654</v>
      </c>
      <c r="BA71" s="9">
        <v>132.2167165106361</v>
      </c>
      <c r="BB71" s="9">
        <v>133.09922320493291</v>
      </c>
      <c r="BC71" s="9">
        <v>132.30480253756093</v>
      </c>
      <c r="BD71" s="9">
        <v>131.14866018689159</v>
      </c>
      <c r="BE71" s="9">
        <v>137.08802692040521</v>
      </c>
      <c r="BF71" s="9">
        <v>139.24062572735423</v>
      </c>
      <c r="BG71" s="9">
        <v>141.53212335093536</v>
      </c>
      <c r="BH71" s="9">
        <v>148.77378223501833</v>
      </c>
      <c r="BI71" s="9">
        <v>151.62279267101994</v>
      </c>
      <c r="BJ71" s="9">
        <v>158.97992921301136</v>
      </c>
      <c r="BK71" s="9">
        <v>156.3647717380494</v>
      </c>
      <c r="BL71" s="9">
        <v>157.50672573587136</v>
      </c>
      <c r="BM71" s="21">
        <v>154.88549428832567</v>
      </c>
      <c r="BN71" s="21">
        <v>158.53078349144104</v>
      </c>
      <c r="BO71" s="21">
        <v>161.21789330072696</v>
      </c>
      <c r="BP71" s="21">
        <v>159.2450733614229</v>
      </c>
      <c r="BQ71" s="21">
        <v>165.43316534154889</v>
      </c>
      <c r="BR71" s="21">
        <v>161.35746246789097</v>
      </c>
      <c r="BS71" s="21">
        <v>155.10174608763927</v>
      </c>
      <c r="BT71" s="21">
        <v>152.4692576333118</v>
      </c>
      <c r="BU71" s="21">
        <v>144.38760635066924</v>
      </c>
      <c r="BV71" s="21">
        <v>142.453579292348</v>
      </c>
      <c r="BW71" s="21">
        <v>141.97997118766324</v>
      </c>
      <c r="BX71" s="21">
        <v>143.55401805300639</v>
      </c>
      <c r="BY71" s="21">
        <v>149.71267759387737</v>
      </c>
      <c r="BZ71" s="21">
        <v>152.132236331944</v>
      </c>
      <c r="CA71" s="21">
        <v>150.11457158425824</v>
      </c>
      <c r="CB71" s="21">
        <v>153.9947586106253</v>
      </c>
      <c r="CC71" s="21">
        <v>153.32218520267941</v>
      </c>
      <c r="CD71" s="21">
        <v>154.54969071865938</v>
      </c>
      <c r="CE71" s="21">
        <v>154.9621537072596</v>
      </c>
      <c r="CF71" s="197">
        <v>154.52390198630781</v>
      </c>
      <c r="CG71" s="197">
        <v>159.17828050938431</v>
      </c>
      <c r="CH71" s="197">
        <v>157.25100125708576</v>
      </c>
      <c r="CI71" s="21"/>
      <c r="CJ71" s="21"/>
      <c r="CK71" s="21"/>
      <c r="CL71" s="21"/>
      <c r="CM71" s="21"/>
      <c r="CN71" s="21"/>
    </row>
    <row r="72" spans="1:92" x14ac:dyDescent="0.2">
      <c r="A72" s="8" t="str">
        <f t="shared" si="1"/>
        <v>EFHm_QU_19</v>
      </c>
      <c r="B72" s="7" t="s">
        <v>252</v>
      </c>
      <c r="C72" s="7" t="s">
        <v>654</v>
      </c>
      <c r="D72" s="7">
        <v>19</v>
      </c>
      <c r="E72" s="7">
        <v>100</v>
      </c>
      <c r="F72" s="9">
        <v>99.761394609549143</v>
      </c>
      <c r="G72" s="9">
        <v>100.7825130022968</v>
      </c>
      <c r="H72" s="9">
        <v>99.948211768673204</v>
      </c>
      <c r="I72" s="9">
        <v>102.47258666875945</v>
      </c>
      <c r="J72" s="9">
        <v>100.11443147055401</v>
      </c>
      <c r="K72" s="9">
        <v>100.67137314206376</v>
      </c>
      <c r="L72" s="9">
        <v>101.04324768649417</v>
      </c>
      <c r="M72" s="9">
        <v>100.99899026415697</v>
      </c>
      <c r="N72" s="9">
        <v>99.506146791826239</v>
      </c>
      <c r="O72" s="9">
        <v>100.6516576232972</v>
      </c>
      <c r="P72" s="9">
        <v>100.38723164595868</v>
      </c>
      <c r="Q72" s="9">
        <v>100.16836554768112</v>
      </c>
      <c r="R72" s="9">
        <v>102.00112460096182</v>
      </c>
      <c r="S72" s="9">
        <v>101.14444382889268</v>
      </c>
      <c r="T72" s="9">
        <v>101.23806772577795</v>
      </c>
      <c r="U72" s="9">
        <v>99.593707160284126</v>
      </c>
      <c r="V72" s="9">
        <v>99.945357307807356</v>
      </c>
      <c r="W72" s="9">
        <v>99.31357063028014</v>
      </c>
      <c r="X72" s="9">
        <v>100.46360574105724</v>
      </c>
      <c r="Y72" s="9">
        <v>101.48524431305361</v>
      </c>
      <c r="Z72" s="9">
        <v>101.40019255437012</v>
      </c>
      <c r="AA72" s="9">
        <v>103.18350875009723</v>
      </c>
      <c r="AB72" s="9">
        <v>102.93399277529956</v>
      </c>
      <c r="AC72" s="9">
        <v>103.79514785638226</v>
      </c>
      <c r="AD72" s="9">
        <v>104.03150120616283</v>
      </c>
      <c r="AE72" s="9">
        <v>104.34760247465601</v>
      </c>
      <c r="AF72" s="9">
        <v>104.64652725333895</v>
      </c>
      <c r="AG72" s="9">
        <v>108.67208604842868</v>
      </c>
      <c r="AH72" s="9">
        <v>110.0368838175136</v>
      </c>
      <c r="AI72" s="9">
        <v>110.346451739027</v>
      </c>
      <c r="AJ72" s="9">
        <v>111.50401166288594</v>
      </c>
      <c r="AK72" s="9">
        <v>111.15647538526315</v>
      </c>
      <c r="AL72" s="9">
        <v>109.9722384091735</v>
      </c>
      <c r="AM72" s="9">
        <v>109.38320801666987</v>
      </c>
      <c r="AN72" s="9">
        <v>110.30835140792385</v>
      </c>
      <c r="AO72" s="9">
        <v>113.34597407137966</v>
      </c>
      <c r="AP72" s="9">
        <v>113.5457804877763</v>
      </c>
      <c r="AQ72" s="9">
        <v>114.90100699853214</v>
      </c>
      <c r="AR72" s="9">
        <v>115.24109404270494</v>
      </c>
      <c r="AS72" s="9">
        <v>119.27783882863903</v>
      </c>
      <c r="AT72" s="9">
        <v>123.71516685935897</v>
      </c>
      <c r="AU72" s="9">
        <v>125.84054160127613</v>
      </c>
      <c r="AV72" s="9">
        <v>123.83744487481707</v>
      </c>
      <c r="AW72" s="9">
        <v>125.88634291170189</v>
      </c>
      <c r="AX72" s="9">
        <v>126.51470380099043</v>
      </c>
      <c r="AY72" s="9">
        <v>125.60923979197898</v>
      </c>
      <c r="AZ72" s="9">
        <v>126.32105782001454</v>
      </c>
      <c r="BA72" s="9">
        <v>126.5761204124463</v>
      </c>
      <c r="BB72" s="9">
        <v>129.33913747774417</v>
      </c>
      <c r="BC72" s="9">
        <v>130.3199393040731</v>
      </c>
      <c r="BD72" s="9">
        <v>132.91996215207155</v>
      </c>
      <c r="BE72" s="9">
        <v>140.98311854335603</v>
      </c>
      <c r="BF72" s="9">
        <v>139.85786582746354</v>
      </c>
      <c r="BG72" s="9">
        <v>137.60963719100022</v>
      </c>
      <c r="BH72" s="9">
        <v>141.19109093889961</v>
      </c>
      <c r="BI72" s="9">
        <v>143.08946799067374</v>
      </c>
      <c r="BJ72" s="9">
        <v>144.47124067519752</v>
      </c>
      <c r="BK72" s="9">
        <v>142.94537389981713</v>
      </c>
      <c r="BL72" s="9">
        <v>146.16358959329833</v>
      </c>
      <c r="BM72" s="21">
        <v>146.00170787047233</v>
      </c>
      <c r="BN72" s="21">
        <v>150.09477852057765</v>
      </c>
      <c r="BO72" s="21">
        <v>152.65370120341171</v>
      </c>
      <c r="BP72" s="21">
        <v>151.43668681085467</v>
      </c>
      <c r="BQ72" s="21">
        <v>149.38148574578193</v>
      </c>
      <c r="BR72" s="21">
        <v>152.78548903694497</v>
      </c>
      <c r="BS72" s="21">
        <v>147.79378652078208</v>
      </c>
      <c r="BT72" s="21">
        <v>149.23196537753623</v>
      </c>
      <c r="BU72" s="21">
        <v>139.91556039027668</v>
      </c>
      <c r="BV72" s="21">
        <v>143.45573670573469</v>
      </c>
      <c r="BW72" s="21">
        <v>148.48250853584648</v>
      </c>
      <c r="BX72" s="21">
        <v>145.32975090014631</v>
      </c>
      <c r="BY72" s="21">
        <v>151.21782365436525</v>
      </c>
      <c r="BZ72" s="21">
        <v>152.48287284864401</v>
      </c>
      <c r="CA72" s="21">
        <v>153.74017047347556</v>
      </c>
      <c r="CB72" s="21">
        <v>153.3017166932953</v>
      </c>
      <c r="CC72" s="21">
        <v>152.95768038590069</v>
      </c>
      <c r="CD72" s="21">
        <v>155.90857537712967</v>
      </c>
      <c r="CE72" s="21">
        <v>154.30872933746016</v>
      </c>
      <c r="CF72" s="197">
        <v>158.97452548532507</v>
      </c>
      <c r="CG72" s="197">
        <v>163.6550521231562</v>
      </c>
      <c r="CH72" s="197">
        <v>170.22033513655273</v>
      </c>
      <c r="CI72" s="21"/>
      <c r="CJ72" s="21"/>
      <c r="CK72" s="21"/>
      <c r="CL72" s="21"/>
      <c r="CM72" s="21"/>
      <c r="CN72" s="21"/>
    </row>
    <row r="73" spans="1:92" x14ac:dyDescent="0.2">
      <c r="A73" s="8" t="str">
        <f t="shared" si="1"/>
        <v>EFHm_QU_20</v>
      </c>
      <c r="B73" s="7" t="s">
        <v>252</v>
      </c>
      <c r="C73" s="7" t="s">
        <v>654</v>
      </c>
      <c r="D73" s="7">
        <v>20</v>
      </c>
      <c r="E73" s="7">
        <v>100</v>
      </c>
      <c r="F73" s="9">
        <v>100.48016763115403</v>
      </c>
      <c r="G73" s="9">
        <v>101.8249008507246</v>
      </c>
      <c r="H73" s="9">
        <v>101.14655616290173</v>
      </c>
      <c r="I73" s="9">
        <v>102.6218091468776</v>
      </c>
      <c r="J73" s="9">
        <v>100.16323229198969</v>
      </c>
      <c r="K73" s="9">
        <v>100.77888717684237</v>
      </c>
      <c r="L73" s="9">
        <v>101.18783538518012</v>
      </c>
      <c r="M73" s="9">
        <v>99.567938624502034</v>
      </c>
      <c r="N73" s="9">
        <v>97.529735111427527</v>
      </c>
      <c r="O73" s="9">
        <v>98.35398217714058</v>
      </c>
      <c r="P73" s="9">
        <v>97.848352634263236</v>
      </c>
      <c r="Q73" s="9">
        <v>99.623363536252924</v>
      </c>
      <c r="R73" s="9">
        <v>99.550397631848469</v>
      </c>
      <c r="S73" s="9">
        <v>101.60067568916611</v>
      </c>
      <c r="T73" s="9">
        <v>99.273529093564889</v>
      </c>
      <c r="U73" s="9">
        <v>98.402206766261912</v>
      </c>
      <c r="V73" s="9">
        <v>98.017692890514624</v>
      </c>
      <c r="W73" s="9">
        <v>97.27117414689404</v>
      </c>
      <c r="X73" s="9">
        <v>98.390545567175238</v>
      </c>
      <c r="Y73" s="9">
        <v>99.00218323482332</v>
      </c>
      <c r="Z73" s="9">
        <v>100.98945968665778</v>
      </c>
      <c r="AA73" s="9">
        <v>100.87658979867075</v>
      </c>
      <c r="AB73" s="9">
        <v>101.29680676952447</v>
      </c>
      <c r="AC73" s="9">
        <v>104.50264752031772</v>
      </c>
      <c r="AD73" s="9">
        <v>104.80713302204852</v>
      </c>
      <c r="AE73" s="9">
        <v>106.89253984288226</v>
      </c>
      <c r="AF73" s="9">
        <v>106.04359336936795</v>
      </c>
      <c r="AG73" s="9">
        <v>110.28814125090139</v>
      </c>
      <c r="AH73" s="9">
        <v>109.49494876606791</v>
      </c>
      <c r="AI73" s="9">
        <v>111.14898674138946</v>
      </c>
      <c r="AJ73" s="9">
        <v>111.18842104581465</v>
      </c>
      <c r="AK73" s="9">
        <v>111.68493458206203</v>
      </c>
      <c r="AL73" s="9">
        <v>110.79835220066776</v>
      </c>
      <c r="AM73" s="9">
        <v>110.42799454915912</v>
      </c>
      <c r="AN73" s="9">
        <v>110.6925358796563</v>
      </c>
      <c r="AO73" s="9">
        <v>114.03060019994689</v>
      </c>
      <c r="AP73" s="9">
        <v>114.74519444034141</v>
      </c>
      <c r="AQ73" s="9">
        <v>110.10861435482818</v>
      </c>
      <c r="AR73" s="9">
        <v>114.03988301150201</v>
      </c>
      <c r="AS73" s="9">
        <v>116.98593975960505</v>
      </c>
      <c r="AT73" s="9">
        <v>122.40115594757913</v>
      </c>
      <c r="AU73" s="9">
        <v>122.12638760475284</v>
      </c>
      <c r="AV73" s="9">
        <v>122.17305749119514</v>
      </c>
      <c r="AW73" s="9">
        <v>122.87118035290308</v>
      </c>
      <c r="AX73" s="9">
        <v>123.9991378194955</v>
      </c>
      <c r="AY73" s="9">
        <v>123.0275355281309</v>
      </c>
      <c r="AZ73" s="9">
        <v>122.95944850052061</v>
      </c>
      <c r="BA73" s="9">
        <v>125.21882100742012</v>
      </c>
      <c r="BB73" s="9">
        <v>129.86311926191328</v>
      </c>
      <c r="BC73" s="9">
        <v>129.17172974195262</v>
      </c>
      <c r="BD73" s="9">
        <v>130.46835531027892</v>
      </c>
      <c r="BE73" s="9">
        <v>139.87498299444866</v>
      </c>
      <c r="BF73" s="9">
        <v>137.25676471667643</v>
      </c>
      <c r="BG73" s="9">
        <v>139.89797906112616</v>
      </c>
      <c r="BH73" s="9">
        <v>144.30587120929266</v>
      </c>
      <c r="BI73" s="9">
        <v>146.97014525776356</v>
      </c>
      <c r="BJ73" s="9">
        <v>151.77454553730939</v>
      </c>
      <c r="BK73" s="9">
        <v>149.03093590721167</v>
      </c>
      <c r="BL73" s="9">
        <v>148.33460618852345</v>
      </c>
      <c r="BM73" s="21">
        <v>151.27903198979712</v>
      </c>
      <c r="BN73" s="21">
        <v>155.06784636262131</v>
      </c>
      <c r="BO73" s="21">
        <v>154.66202051951728</v>
      </c>
      <c r="BP73" s="21">
        <v>153.38539011458596</v>
      </c>
      <c r="BQ73" s="21">
        <v>153.60680290382498</v>
      </c>
      <c r="BR73" s="21">
        <v>158.37115864741784</v>
      </c>
      <c r="BS73" s="21">
        <v>155.66934533026006</v>
      </c>
      <c r="BT73" s="21">
        <v>156.82605841710833</v>
      </c>
      <c r="BU73" s="21">
        <v>148.15415402399944</v>
      </c>
      <c r="BV73" s="21">
        <v>152.20126589249634</v>
      </c>
      <c r="BW73" s="21">
        <v>156.51881773317177</v>
      </c>
      <c r="BX73" s="21">
        <v>156.61383023954943</v>
      </c>
      <c r="BY73" s="21">
        <v>160.10515303504599</v>
      </c>
      <c r="BZ73" s="21">
        <v>160.31576131841229</v>
      </c>
      <c r="CA73" s="21">
        <v>163.89005629741408</v>
      </c>
      <c r="CB73" s="21">
        <v>169.03812978050311</v>
      </c>
      <c r="CC73" s="21">
        <v>169.80207986709542</v>
      </c>
      <c r="CD73" s="21">
        <v>172.35322143710962</v>
      </c>
      <c r="CE73" s="21">
        <v>167.67443741283975</v>
      </c>
      <c r="CF73" s="197">
        <v>168.74674088096455</v>
      </c>
      <c r="CG73" s="197">
        <v>171.64121672432702</v>
      </c>
      <c r="CH73" s="197">
        <v>173.85629444584717</v>
      </c>
      <c r="CI73" s="21"/>
      <c r="CJ73" s="21"/>
      <c r="CK73" s="21"/>
      <c r="CL73" s="21"/>
      <c r="CM73" s="21"/>
      <c r="CN73" s="21"/>
    </row>
    <row r="74" spans="1:92" x14ac:dyDescent="0.2">
      <c r="A74" s="8" t="str">
        <f t="shared" si="1"/>
        <v>EFHm_QU_21</v>
      </c>
      <c r="B74" s="7" t="s">
        <v>252</v>
      </c>
      <c r="C74" s="7" t="s">
        <v>654</v>
      </c>
      <c r="D74" s="7">
        <v>21</v>
      </c>
      <c r="E74" s="7">
        <v>100</v>
      </c>
      <c r="F74" s="9">
        <v>97.676867401978157</v>
      </c>
      <c r="G74" s="9">
        <v>96.446029463966738</v>
      </c>
      <c r="H74" s="9">
        <v>93.25430048928348</v>
      </c>
      <c r="I74" s="9">
        <v>94.378313869942588</v>
      </c>
      <c r="J74" s="9">
        <v>92.995655152036633</v>
      </c>
      <c r="K74" s="9">
        <v>94.636433192837927</v>
      </c>
      <c r="L74" s="9">
        <v>95.907002980298913</v>
      </c>
      <c r="M74" s="9">
        <v>96.753328924499172</v>
      </c>
      <c r="N74" s="9">
        <v>95.248895421150635</v>
      </c>
      <c r="O74" s="9">
        <v>93.838388148396476</v>
      </c>
      <c r="P74" s="9">
        <v>95.103288184984748</v>
      </c>
      <c r="Q74" s="9">
        <v>97.904391783644286</v>
      </c>
      <c r="R74" s="9">
        <v>97.992369349814311</v>
      </c>
      <c r="S74" s="9">
        <v>102.88413587909054</v>
      </c>
      <c r="T74" s="9">
        <v>95.685769000568982</v>
      </c>
      <c r="U74" s="9">
        <v>98.509543679527084</v>
      </c>
      <c r="V74" s="9">
        <v>98.150842542939515</v>
      </c>
      <c r="W74" s="9">
        <v>99.79878910326056</v>
      </c>
      <c r="X74" s="9">
        <v>100.16695082996749</v>
      </c>
      <c r="Y74" s="9">
        <v>99.188887218835603</v>
      </c>
      <c r="Z74" s="9">
        <v>101.00777489884688</v>
      </c>
      <c r="AA74" s="9">
        <v>101.79615862073392</v>
      </c>
      <c r="AB74" s="9">
        <v>103.12267325663009</v>
      </c>
      <c r="AC74" s="9">
        <v>103.43320450166709</v>
      </c>
      <c r="AD74" s="9">
        <v>105.31404832474837</v>
      </c>
      <c r="AE74" s="9">
        <v>106.4239898705037</v>
      </c>
      <c r="AF74" s="9">
        <v>108.51865186620802</v>
      </c>
      <c r="AG74" s="9">
        <v>108.9801081360153</v>
      </c>
      <c r="AH74" s="9">
        <v>111.86844442040815</v>
      </c>
      <c r="AI74" s="9">
        <v>112.51704646173812</v>
      </c>
      <c r="AJ74" s="9">
        <v>112.48368333342214</v>
      </c>
      <c r="AK74" s="9">
        <v>115.15670143264241</v>
      </c>
      <c r="AL74" s="9">
        <v>114.62712025324409</v>
      </c>
      <c r="AM74" s="9">
        <v>115.20499163220717</v>
      </c>
      <c r="AN74" s="9">
        <v>117.2900345753396</v>
      </c>
      <c r="AO74" s="9">
        <v>119.1148856636479</v>
      </c>
      <c r="AP74" s="9">
        <v>119.36259538831438</v>
      </c>
      <c r="AQ74" s="9">
        <v>119.60648593290937</v>
      </c>
      <c r="AR74" s="9">
        <v>123.04031826915363</v>
      </c>
      <c r="AS74" s="9">
        <v>123.78212910673929</v>
      </c>
      <c r="AT74" s="9">
        <v>131.2682730107197</v>
      </c>
      <c r="AU74" s="9">
        <v>134.33920972671604</v>
      </c>
      <c r="AV74" s="9">
        <v>136.59214612665775</v>
      </c>
      <c r="AW74" s="9">
        <v>139.18814256413202</v>
      </c>
      <c r="AX74" s="9">
        <v>138.52969022510621</v>
      </c>
      <c r="AY74" s="9">
        <v>134.12645337132304</v>
      </c>
      <c r="AZ74" s="9">
        <v>133.92045842945743</v>
      </c>
      <c r="BA74" s="9">
        <v>135.11471323426113</v>
      </c>
      <c r="BB74" s="9">
        <v>138.06243920718254</v>
      </c>
      <c r="BC74" s="9">
        <v>141.79814711945514</v>
      </c>
      <c r="BD74" s="9">
        <v>141.69273082250206</v>
      </c>
      <c r="BE74" s="9">
        <v>156.10615070471937</v>
      </c>
      <c r="BF74" s="9">
        <v>155.89043264732462</v>
      </c>
      <c r="BG74" s="9">
        <v>153.05356637861854</v>
      </c>
      <c r="BH74" s="9">
        <v>154.17808448079944</v>
      </c>
      <c r="BI74" s="9">
        <v>152.08238562950064</v>
      </c>
      <c r="BJ74" s="9">
        <v>157.50331986793478</v>
      </c>
      <c r="BK74" s="9">
        <v>155.89984933887479</v>
      </c>
      <c r="BL74" s="9">
        <v>154.39735304281021</v>
      </c>
      <c r="BM74" s="21">
        <v>158.99023365780735</v>
      </c>
      <c r="BN74" s="21">
        <v>162.94553926474785</v>
      </c>
      <c r="BO74" s="21">
        <v>162.2141559362374</v>
      </c>
      <c r="BP74" s="21">
        <v>159.18441688763284</v>
      </c>
      <c r="BQ74" s="21">
        <v>159.45958918072222</v>
      </c>
      <c r="BR74" s="21">
        <v>159.61222782030572</v>
      </c>
      <c r="BS74" s="21">
        <v>153.55693629053195</v>
      </c>
      <c r="BT74" s="21">
        <v>157.28692499439154</v>
      </c>
      <c r="BU74" s="21">
        <v>146.89913388564662</v>
      </c>
      <c r="BV74" s="21">
        <v>150.73473943686719</v>
      </c>
      <c r="BW74" s="21">
        <v>156.67814679003988</v>
      </c>
      <c r="BX74" s="21">
        <v>153.7580207923576</v>
      </c>
      <c r="BY74" s="21">
        <v>161.10558621303002</v>
      </c>
      <c r="BZ74" s="21">
        <v>156.84525940220482</v>
      </c>
      <c r="CA74" s="21">
        <v>162.39909384333268</v>
      </c>
      <c r="CB74" s="21">
        <v>164.39842659892912</v>
      </c>
      <c r="CC74" s="21">
        <v>166.06450793066566</v>
      </c>
      <c r="CD74" s="21">
        <v>163.3493434337008</v>
      </c>
      <c r="CE74" s="21">
        <v>159.36353954213618</v>
      </c>
      <c r="CF74" s="197">
        <v>158.3123248351292</v>
      </c>
      <c r="CG74" s="197">
        <v>157.8398733224922</v>
      </c>
      <c r="CH74" s="197">
        <v>159.45969048538805</v>
      </c>
      <c r="CI74" s="21"/>
      <c r="CJ74" s="21"/>
      <c r="CK74" s="21"/>
      <c r="CL74" s="21"/>
      <c r="CM74" s="21"/>
      <c r="CN74" s="21"/>
    </row>
    <row r="75" spans="1:92" x14ac:dyDescent="0.2">
      <c r="A75" s="8" t="str">
        <f t="shared" si="1"/>
        <v>EFHm_QU_22</v>
      </c>
      <c r="B75" s="7" t="s">
        <v>252</v>
      </c>
      <c r="C75" s="7" t="s">
        <v>654</v>
      </c>
      <c r="D75" s="7">
        <v>22</v>
      </c>
      <c r="E75" s="7">
        <v>100</v>
      </c>
      <c r="F75" s="9">
        <v>102.10205370645858</v>
      </c>
      <c r="G75" s="9">
        <v>106.09719052361</v>
      </c>
      <c r="H75" s="9">
        <v>106.79038268007137</v>
      </c>
      <c r="I75" s="9">
        <v>107.30001494110468</v>
      </c>
      <c r="J75" s="9">
        <v>109.27715506999773</v>
      </c>
      <c r="K75" s="9">
        <v>109.3314941661335</v>
      </c>
      <c r="L75" s="9">
        <v>111.69218229471068</v>
      </c>
      <c r="M75" s="9">
        <v>108.70807903429163</v>
      </c>
      <c r="N75" s="9">
        <v>109.04379499958151</v>
      </c>
      <c r="O75" s="9">
        <v>110.57047154867882</v>
      </c>
      <c r="P75" s="9">
        <v>110.4341618266464</v>
      </c>
      <c r="Q75" s="9">
        <v>115.28192286815901</v>
      </c>
      <c r="R75" s="9">
        <v>110.56382319934066</v>
      </c>
      <c r="S75" s="9">
        <v>110.39623601741835</v>
      </c>
      <c r="T75" s="9">
        <v>111.70795614159562</v>
      </c>
      <c r="U75" s="9">
        <v>110.49329450191117</v>
      </c>
      <c r="V75" s="9">
        <v>110.35321310797039</v>
      </c>
      <c r="W75" s="9">
        <v>116.17554640186746</v>
      </c>
      <c r="X75" s="9">
        <v>116.91795338139548</v>
      </c>
      <c r="Y75" s="9">
        <v>120.96537661889033</v>
      </c>
      <c r="Z75" s="9">
        <v>122.73211472113792</v>
      </c>
      <c r="AA75" s="9">
        <v>127.70313905985608</v>
      </c>
      <c r="AB75" s="9">
        <v>128.24883190523892</v>
      </c>
      <c r="AC75" s="9">
        <v>129.22636815681278</v>
      </c>
      <c r="AD75" s="9">
        <v>130.5860373150505</v>
      </c>
      <c r="AE75" s="9">
        <v>136.82678885507224</v>
      </c>
      <c r="AF75" s="9">
        <v>137.90266005515514</v>
      </c>
      <c r="AG75" s="9">
        <v>139.56952135008294</v>
      </c>
      <c r="AH75" s="9">
        <v>142.69918732797683</v>
      </c>
      <c r="AI75" s="9">
        <v>146.85180761188528</v>
      </c>
      <c r="AJ75" s="9">
        <v>147.50110181548314</v>
      </c>
      <c r="AK75" s="9">
        <v>151.81700547251356</v>
      </c>
      <c r="AL75" s="9">
        <v>154.64272937007962</v>
      </c>
      <c r="AM75" s="9">
        <v>160.18327651134229</v>
      </c>
      <c r="AN75" s="9">
        <v>163.16443568909938</v>
      </c>
      <c r="AO75" s="9">
        <v>165.35250775285587</v>
      </c>
      <c r="AP75" s="9">
        <v>166.01713941870318</v>
      </c>
      <c r="AQ75" s="9">
        <v>164.83674251507509</v>
      </c>
      <c r="AR75" s="9">
        <v>167.97119350843883</v>
      </c>
      <c r="AS75" s="9">
        <v>174.40175881292808</v>
      </c>
      <c r="AT75" s="9">
        <v>180.42641463067045</v>
      </c>
      <c r="AU75" s="9">
        <v>184.89504240231432</v>
      </c>
      <c r="AV75" s="9">
        <v>186.10750470776242</v>
      </c>
      <c r="AW75" s="9">
        <v>191.83414296347311</v>
      </c>
      <c r="AX75" s="9">
        <v>193.45351077811102</v>
      </c>
      <c r="AY75" s="9">
        <v>195.70023334551846</v>
      </c>
      <c r="AZ75" s="9">
        <v>198.72567332535149</v>
      </c>
      <c r="BA75" s="9">
        <v>201.36650410475787</v>
      </c>
      <c r="BB75" s="9">
        <v>203.5590822637534</v>
      </c>
      <c r="BC75" s="9">
        <v>206.73909834154634</v>
      </c>
      <c r="BD75" s="9">
        <v>205.76936378587908</v>
      </c>
      <c r="BE75" s="9">
        <v>215.34317748480717</v>
      </c>
      <c r="BF75" s="9">
        <v>218.71073912776109</v>
      </c>
      <c r="BG75" s="9">
        <v>215.55850063488893</v>
      </c>
      <c r="BH75" s="9">
        <v>218.65881995222983</v>
      </c>
      <c r="BI75" s="9">
        <v>222.64139530103773</v>
      </c>
      <c r="BJ75" s="9">
        <v>216.85842250628653</v>
      </c>
      <c r="BK75" s="9">
        <v>216.86251711375908</v>
      </c>
      <c r="BL75" s="9">
        <v>213.38168395896204</v>
      </c>
      <c r="BM75" s="21">
        <v>212.64060358848229</v>
      </c>
      <c r="BN75" s="21">
        <v>218.81455678141836</v>
      </c>
      <c r="BO75" s="21">
        <v>223.56428866508006</v>
      </c>
      <c r="BP75" s="21">
        <v>218.0338341753247</v>
      </c>
      <c r="BQ75" s="21">
        <v>213.9550121206272</v>
      </c>
      <c r="BR75" s="21">
        <v>215.6333132340898</v>
      </c>
      <c r="BS75" s="21">
        <v>204.85875381050298</v>
      </c>
      <c r="BT75" s="21">
        <v>206.51332052241008</v>
      </c>
      <c r="BU75" s="21">
        <v>196.5104717818993</v>
      </c>
      <c r="BV75" s="21">
        <v>199.02597260853929</v>
      </c>
      <c r="BW75" s="21">
        <v>204.15628080387313</v>
      </c>
      <c r="BX75" s="21">
        <v>203.34857279906643</v>
      </c>
      <c r="BY75" s="21">
        <v>208.91209447304249</v>
      </c>
      <c r="BZ75" s="21">
        <v>208.9264570253213</v>
      </c>
      <c r="CA75" s="21">
        <v>211.58048084050017</v>
      </c>
      <c r="CB75" s="21">
        <v>213.94303706411378</v>
      </c>
      <c r="CC75" s="21">
        <v>215.40156282892963</v>
      </c>
      <c r="CD75" s="21">
        <v>217.93203577695306</v>
      </c>
      <c r="CE75" s="21">
        <v>214.80314953532039</v>
      </c>
      <c r="CF75" s="197">
        <v>218.16867297409686</v>
      </c>
      <c r="CG75" s="197">
        <v>223.51186336749822</v>
      </c>
      <c r="CH75" s="197">
        <v>226.24398967999122</v>
      </c>
      <c r="CI75" s="21"/>
      <c r="CJ75" s="21"/>
      <c r="CK75" s="21"/>
      <c r="CL75" s="21"/>
      <c r="CM75" s="21"/>
      <c r="CN75" s="21"/>
    </row>
    <row r="76" spans="1:92" x14ac:dyDescent="0.2">
      <c r="A76" s="8" t="str">
        <f t="shared" si="1"/>
        <v>EFHm_QU_23</v>
      </c>
      <c r="B76" s="7" t="s">
        <v>252</v>
      </c>
      <c r="C76" s="7" t="s">
        <v>654</v>
      </c>
      <c r="D76" s="7">
        <v>23</v>
      </c>
      <c r="E76" s="7">
        <v>100</v>
      </c>
      <c r="F76" s="9">
        <v>98.481979131071256</v>
      </c>
      <c r="G76" s="9">
        <v>99.541457673844803</v>
      </c>
      <c r="H76" s="9">
        <v>98.944751795554339</v>
      </c>
      <c r="I76" s="9">
        <v>102.14231991158522</v>
      </c>
      <c r="J76" s="9">
        <v>100.03921418330867</v>
      </c>
      <c r="K76" s="9">
        <v>100.75545232706062</v>
      </c>
      <c r="L76" s="9">
        <v>100.90399476288509</v>
      </c>
      <c r="M76" s="9">
        <v>101.75830197718578</v>
      </c>
      <c r="N76" s="9">
        <v>99.721708450979548</v>
      </c>
      <c r="O76" s="9">
        <v>100.23793747723786</v>
      </c>
      <c r="P76" s="9">
        <v>99.505152429831327</v>
      </c>
      <c r="Q76" s="9">
        <v>100.71630599312351</v>
      </c>
      <c r="R76" s="9">
        <v>101.55827288926527</v>
      </c>
      <c r="S76" s="9">
        <v>102.63747163832895</v>
      </c>
      <c r="T76" s="9">
        <v>102.07442699475513</v>
      </c>
      <c r="U76" s="9">
        <v>101.85025223898643</v>
      </c>
      <c r="V76" s="9">
        <v>102.66497230757348</v>
      </c>
      <c r="W76" s="9">
        <v>103.73974795233269</v>
      </c>
      <c r="X76" s="9">
        <v>103.9282047596602</v>
      </c>
      <c r="Y76" s="9">
        <v>105.22442488309696</v>
      </c>
      <c r="Z76" s="9">
        <v>106.07989061466499</v>
      </c>
      <c r="AA76" s="9">
        <v>107.63735098910541</v>
      </c>
      <c r="AB76" s="9">
        <v>109.01554970300282</v>
      </c>
      <c r="AC76" s="9">
        <v>112.51277697295477</v>
      </c>
      <c r="AD76" s="9">
        <v>114.31404217533134</v>
      </c>
      <c r="AE76" s="9">
        <v>117.59549392578428</v>
      </c>
      <c r="AF76" s="9">
        <v>116.65822228150074</v>
      </c>
      <c r="AG76" s="9">
        <v>120.04168770237951</v>
      </c>
      <c r="AH76" s="9">
        <v>122.84603842836965</v>
      </c>
      <c r="AI76" s="9">
        <v>123.9936428258972</v>
      </c>
      <c r="AJ76" s="9">
        <v>125.427878823352</v>
      </c>
      <c r="AK76" s="9">
        <v>129.16540225407874</v>
      </c>
      <c r="AL76" s="9">
        <v>129.48556174415228</v>
      </c>
      <c r="AM76" s="9">
        <v>130.8240781562092</v>
      </c>
      <c r="AN76" s="9">
        <v>133.91912428403714</v>
      </c>
      <c r="AO76" s="9">
        <v>135.46477098335276</v>
      </c>
      <c r="AP76" s="9">
        <v>135.07634274841851</v>
      </c>
      <c r="AQ76" s="9">
        <v>133.85407804651123</v>
      </c>
      <c r="AR76" s="9">
        <v>137.34963254924571</v>
      </c>
      <c r="AS76" s="9">
        <v>143.51972602042432</v>
      </c>
      <c r="AT76" s="9">
        <v>149.46628056066055</v>
      </c>
      <c r="AU76" s="9">
        <v>152.67962813877216</v>
      </c>
      <c r="AV76" s="9">
        <v>154.90976698483459</v>
      </c>
      <c r="AW76" s="9">
        <v>161.72258751783087</v>
      </c>
      <c r="AX76" s="9">
        <v>163.0764427954808</v>
      </c>
      <c r="AY76" s="9">
        <v>158.98760905593406</v>
      </c>
      <c r="AZ76" s="9">
        <v>163.72310110526936</v>
      </c>
      <c r="BA76" s="9">
        <v>167.68368386111064</v>
      </c>
      <c r="BB76" s="9">
        <v>167.41662542180023</v>
      </c>
      <c r="BC76" s="9">
        <v>167.55232150401648</v>
      </c>
      <c r="BD76" s="9">
        <v>166.71036568831087</v>
      </c>
      <c r="BE76" s="9">
        <v>179.89026489184289</v>
      </c>
      <c r="BF76" s="9">
        <v>180.67075398771181</v>
      </c>
      <c r="BG76" s="9">
        <v>177.83542721369949</v>
      </c>
      <c r="BH76" s="9">
        <v>181.37687933129754</v>
      </c>
      <c r="BI76" s="9">
        <v>181.73813599363169</v>
      </c>
      <c r="BJ76" s="9">
        <v>186.69326694284553</v>
      </c>
      <c r="BK76" s="9">
        <v>180.41605595122141</v>
      </c>
      <c r="BL76" s="9">
        <v>182.31808618387211</v>
      </c>
      <c r="BM76" s="21">
        <v>183.29735037193205</v>
      </c>
      <c r="BN76" s="21">
        <v>183.68085128563777</v>
      </c>
      <c r="BO76" s="21">
        <v>185.34618500814037</v>
      </c>
      <c r="BP76" s="21">
        <v>181.509663572064</v>
      </c>
      <c r="BQ76" s="21">
        <v>183.81221383516396</v>
      </c>
      <c r="BR76" s="21">
        <v>188.5453282101825</v>
      </c>
      <c r="BS76" s="21">
        <v>179.42014220181829</v>
      </c>
      <c r="BT76" s="21">
        <v>180.81427874997985</v>
      </c>
      <c r="BU76" s="21">
        <v>173.18930173846704</v>
      </c>
      <c r="BV76" s="21">
        <v>174.90598653402628</v>
      </c>
      <c r="BW76" s="21">
        <v>178.37907011283951</v>
      </c>
      <c r="BX76" s="21">
        <v>174.26662366353537</v>
      </c>
      <c r="BY76" s="21">
        <v>175.28988441824762</v>
      </c>
      <c r="BZ76" s="21">
        <v>173.83614184055364</v>
      </c>
      <c r="CA76" s="21">
        <v>170.71351472639148</v>
      </c>
      <c r="CB76" s="21">
        <v>176.39082036861129</v>
      </c>
      <c r="CC76" s="21">
        <v>176.78281119052633</v>
      </c>
      <c r="CD76" s="21">
        <v>178.00952467933936</v>
      </c>
      <c r="CE76" s="21">
        <v>178.12105651847435</v>
      </c>
      <c r="CF76" s="197">
        <v>180.23253781353753</v>
      </c>
      <c r="CG76" s="197">
        <v>188.73185821512502</v>
      </c>
      <c r="CH76" s="197">
        <v>196.48118995490819</v>
      </c>
      <c r="CI76" s="21"/>
      <c r="CJ76" s="21"/>
      <c r="CK76" s="21"/>
      <c r="CL76" s="21"/>
      <c r="CM76" s="21"/>
      <c r="CN76" s="21"/>
    </row>
    <row r="77" spans="1:92" x14ac:dyDescent="0.2">
      <c r="A77" s="8" t="str">
        <f t="shared" si="1"/>
        <v>EFHm_QU_24</v>
      </c>
      <c r="B77" s="7" t="s">
        <v>252</v>
      </c>
      <c r="C77" s="7" t="s">
        <v>654</v>
      </c>
      <c r="D77" s="7">
        <v>24</v>
      </c>
      <c r="E77" s="7">
        <v>100</v>
      </c>
      <c r="F77" s="9">
        <v>100.18312031868206</v>
      </c>
      <c r="G77" s="9">
        <v>102.33858836109016</v>
      </c>
      <c r="H77" s="9">
        <v>102.98602158692209</v>
      </c>
      <c r="I77" s="9">
        <v>106.55083096224828</v>
      </c>
      <c r="J77" s="9">
        <v>104.89511482141776</v>
      </c>
      <c r="K77" s="9">
        <v>106.85698505745461</v>
      </c>
      <c r="L77" s="9">
        <v>105.93559196885241</v>
      </c>
      <c r="M77" s="9">
        <v>104.88951215219519</v>
      </c>
      <c r="N77" s="9">
        <v>102.74766304494408</v>
      </c>
      <c r="O77" s="9">
        <v>103.78365006139543</v>
      </c>
      <c r="P77" s="9">
        <v>103.13557773662039</v>
      </c>
      <c r="Q77" s="9">
        <v>105.47741982818832</v>
      </c>
      <c r="R77" s="9">
        <v>106.24504670918651</v>
      </c>
      <c r="S77" s="9">
        <v>106.94574368478523</v>
      </c>
      <c r="T77" s="9">
        <v>105.04762513411119</v>
      </c>
      <c r="U77" s="9">
        <v>106.77110823760796</v>
      </c>
      <c r="V77" s="9">
        <v>107.70104208394264</v>
      </c>
      <c r="W77" s="9">
        <v>109.67196703563542</v>
      </c>
      <c r="X77" s="9">
        <v>113.65985816712116</v>
      </c>
      <c r="Y77" s="9">
        <v>113.38228794961418</v>
      </c>
      <c r="Z77" s="9">
        <v>115.50778386971452</v>
      </c>
      <c r="AA77" s="9">
        <v>117.69522249509004</v>
      </c>
      <c r="AB77" s="9">
        <v>118.18848471503229</v>
      </c>
      <c r="AC77" s="9">
        <v>118.15705976789033</v>
      </c>
      <c r="AD77" s="9">
        <v>118.5649913279445</v>
      </c>
      <c r="AE77" s="9">
        <v>120.1919138796748</v>
      </c>
      <c r="AF77" s="9">
        <v>118.24387020798899</v>
      </c>
      <c r="AG77" s="9">
        <v>121.80085892700869</v>
      </c>
      <c r="AH77" s="9">
        <v>123.07259202531711</v>
      </c>
      <c r="AI77" s="9">
        <v>122.79954403044151</v>
      </c>
      <c r="AJ77" s="9">
        <v>122.73629386483549</v>
      </c>
      <c r="AK77" s="9">
        <v>126.28864233845454</v>
      </c>
      <c r="AL77" s="9">
        <v>125.56100925790597</v>
      </c>
      <c r="AM77" s="9">
        <v>125.75362112002011</v>
      </c>
      <c r="AN77" s="9">
        <v>129.00501075948941</v>
      </c>
      <c r="AO77" s="9">
        <v>131.5214004280013</v>
      </c>
      <c r="AP77" s="9">
        <v>131.5281926833546</v>
      </c>
      <c r="AQ77" s="9">
        <v>128.67181614490462</v>
      </c>
      <c r="AR77" s="9">
        <v>129.55851380673556</v>
      </c>
      <c r="AS77" s="9">
        <v>133.9075723592959</v>
      </c>
      <c r="AT77" s="9">
        <v>142.6423048266532</v>
      </c>
      <c r="AU77" s="9">
        <v>146.81752709950803</v>
      </c>
      <c r="AV77" s="9">
        <v>146.99295852092052</v>
      </c>
      <c r="AW77" s="9">
        <v>148.95543594918462</v>
      </c>
      <c r="AX77" s="9">
        <v>150.73740044620138</v>
      </c>
      <c r="AY77" s="9">
        <v>149.79704462437087</v>
      </c>
      <c r="AZ77" s="9">
        <v>151.5105022148737</v>
      </c>
      <c r="BA77" s="9">
        <v>156.45355530077606</v>
      </c>
      <c r="BB77" s="9">
        <v>156.17184481877189</v>
      </c>
      <c r="BC77" s="9">
        <v>156.46773487993659</v>
      </c>
      <c r="BD77" s="9">
        <v>156.46626390578479</v>
      </c>
      <c r="BE77" s="9">
        <v>163.36198949046067</v>
      </c>
      <c r="BF77" s="9">
        <v>166.04462671451526</v>
      </c>
      <c r="BG77" s="9">
        <v>162.41205223670124</v>
      </c>
      <c r="BH77" s="9">
        <v>170.80098014047798</v>
      </c>
      <c r="BI77" s="9">
        <v>172.32031203621082</v>
      </c>
      <c r="BJ77" s="9">
        <v>171.92734070322376</v>
      </c>
      <c r="BK77" s="9">
        <v>169.9741082133713</v>
      </c>
      <c r="BL77" s="9">
        <v>170.37958478044735</v>
      </c>
      <c r="BM77" s="21">
        <v>176.9243863316743</v>
      </c>
      <c r="BN77" s="21">
        <v>180.24392357877886</v>
      </c>
      <c r="BO77" s="21">
        <v>185.54405320545058</v>
      </c>
      <c r="BP77" s="21">
        <v>179.80891939330996</v>
      </c>
      <c r="BQ77" s="21">
        <v>179.32384254159061</v>
      </c>
      <c r="BR77" s="21">
        <v>176.64099594976017</v>
      </c>
      <c r="BS77" s="21">
        <v>171.70622330591641</v>
      </c>
      <c r="BT77" s="21">
        <v>176.61572591988173</v>
      </c>
      <c r="BU77" s="21">
        <v>168.45556435606829</v>
      </c>
      <c r="BV77" s="21">
        <v>173.27761830340808</v>
      </c>
      <c r="BW77" s="21">
        <v>176.98085333394374</v>
      </c>
      <c r="BX77" s="21">
        <v>174.37823332038215</v>
      </c>
      <c r="BY77" s="21">
        <v>180.46641447370411</v>
      </c>
      <c r="BZ77" s="21">
        <v>176.47532152697437</v>
      </c>
      <c r="CA77" s="21">
        <v>179.40227359656251</v>
      </c>
      <c r="CB77" s="21">
        <v>183.67924004778905</v>
      </c>
      <c r="CC77" s="21">
        <v>189.12405413902215</v>
      </c>
      <c r="CD77" s="21">
        <v>190.34684804530337</v>
      </c>
      <c r="CE77" s="21">
        <v>187.82988243626565</v>
      </c>
      <c r="CF77" s="197">
        <v>185.57254208481248</v>
      </c>
      <c r="CG77" s="197">
        <v>189.93627776828112</v>
      </c>
      <c r="CH77" s="197">
        <v>189.9795766473693</v>
      </c>
      <c r="CI77" s="21"/>
      <c r="CJ77" s="21"/>
      <c r="CK77" s="21"/>
      <c r="CL77" s="21"/>
      <c r="CM77" s="21"/>
      <c r="CN77" s="21"/>
    </row>
    <row r="78" spans="1:92" x14ac:dyDescent="0.2">
      <c r="A78" s="8" t="str">
        <f t="shared" si="1"/>
        <v>EFHm_QU_25</v>
      </c>
      <c r="B78" s="7" t="s">
        <v>252</v>
      </c>
      <c r="C78" s="7" t="s">
        <v>654</v>
      </c>
      <c r="D78" s="7">
        <v>25</v>
      </c>
      <c r="E78" s="7">
        <v>100</v>
      </c>
      <c r="F78" s="9">
        <v>100.58586997061936</v>
      </c>
      <c r="G78" s="9">
        <v>104.4738687277881</v>
      </c>
      <c r="H78" s="9">
        <v>102.42174118795175</v>
      </c>
      <c r="I78" s="9">
        <v>103.97521793430423</v>
      </c>
      <c r="J78" s="9">
        <v>107.41832570824756</v>
      </c>
      <c r="K78" s="9">
        <v>109.61287351461809</v>
      </c>
      <c r="L78" s="9">
        <v>111.34764973213925</v>
      </c>
      <c r="M78" s="9">
        <v>111.86787219871906</v>
      </c>
      <c r="N78" s="9">
        <v>116.68926366652148</v>
      </c>
      <c r="O78" s="9">
        <v>112.85366844118808</v>
      </c>
      <c r="P78" s="9">
        <v>116.17032340257197</v>
      </c>
      <c r="Q78" s="9">
        <v>116.75810797361343</v>
      </c>
      <c r="R78" s="9">
        <v>123.15856671660612</v>
      </c>
      <c r="S78" s="9">
        <v>126.51853515531369</v>
      </c>
      <c r="T78" s="9">
        <v>127.27184616753048</v>
      </c>
      <c r="U78" s="9">
        <v>127.07443949275915</v>
      </c>
      <c r="V78" s="9">
        <v>124.66501754881551</v>
      </c>
      <c r="W78" s="9">
        <v>128.59269593689021</v>
      </c>
      <c r="X78" s="9">
        <v>131.64854783650401</v>
      </c>
      <c r="Y78" s="9">
        <v>133.70261117312953</v>
      </c>
      <c r="Z78" s="9">
        <v>136.9320449207911</v>
      </c>
      <c r="AA78" s="9">
        <v>143.91383088233971</v>
      </c>
      <c r="AB78" s="9">
        <v>146.69030388773473</v>
      </c>
      <c r="AC78" s="9">
        <v>149.99850499187048</v>
      </c>
      <c r="AD78" s="9">
        <v>154.79394650880292</v>
      </c>
      <c r="AE78" s="9">
        <v>161.43136201132037</v>
      </c>
      <c r="AF78" s="9">
        <v>155.48728380201885</v>
      </c>
      <c r="AG78" s="9">
        <v>178.42245587241555</v>
      </c>
      <c r="AH78" s="9">
        <v>179.22557547822922</v>
      </c>
      <c r="AI78" s="9">
        <v>176.62487955716907</v>
      </c>
      <c r="AJ78" s="9">
        <v>182.88438927970563</v>
      </c>
      <c r="AK78" s="9">
        <v>185.65423835893895</v>
      </c>
      <c r="AL78" s="9">
        <v>196.22958904154606</v>
      </c>
      <c r="AM78" s="9">
        <v>201.37807272481137</v>
      </c>
      <c r="AN78" s="9">
        <v>210.54401014950929</v>
      </c>
      <c r="AO78" s="9">
        <v>198.70024532377619</v>
      </c>
      <c r="AP78" s="9">
        <v>203.08939370918119</v>
      </c>
      <c r="AQ78" s="9">
        <v>193.51742842073836</v>
      </c>
      <c r="AR78" s="9">
        <v>200.52093371943704</v>
      </c>
      <c r="AS78" s="9">
        <v>217.76462516917005</v>
      </c>
      <c r="AT78" s="9">
        <v>232.23379501695081</v>
      </c>
      <c r="AU78" s="9">
        <v>230.05520666340522</v>
      </c>
      <c r="AV78" s="9">
        <v>240.46634488442731</v>
      </c>
      <c r="AW78" s="9">
        <v>238.46867972998336</v>
      </c>
      <c r="AX78" s="9">
        <v>257.75937351194017</v>
      </c>
      <c r="AY78" s="9">
        <v>257.06616505049891</v>
      </c>
      <c r="AZ78" s="9">
        <v>246.14655755527869</v>
      </c>
      <c r="BA78" s="9">
        <v>247.37937345821103</v>
      </c>
      <c r="BB78" s="9">
        <v>253.06649431128216</v>
      </c>
      <c r="BC78" s="9">
        <v>254.88963280400702</v>
      </c>
      <c r="BD78" s="9">
        <v>242.95260045682818</v>
      </c>
      <c r="BE78" s="9">
        <v>267.11018668734988</v>
      </c>
      <c r="BF78" s="9">
        <v>267.3647084865425</v>
      </c>
      <c r="BG78" s="9">
        <v>256.44685907793797</v>
      </c>
      <c r="BH78" s="9">
        <v>246.05012230356601</v>
      </c>
      <c r="BI78" s="9">
        <v>260.57437870443204</v>
      </c>
      <c r="BJ78" s="9">
        <v>249.27507875087574</v>
      </c>
      <c r="BK78" s="9">
        <v>236.72521039036778</v>
      </c>
      <c r="BL78" s="9">
        <v>241.70426665724546</v>
      </c>
      <c r="BM78" s="21">
        <v>250.79982733077992</v>
      </c>
      <c r="BN78" s="21">
        <v>244.02142537357915</v>
      </c>
      <c r="BO78" s="21">
        <v>253.4208252592459</v>
      </c>
      <c r="BP78" s="21">
        <v>234.58407866916687</v>
      </c>
      <c r="BQ78" s="21">
        <v>241.58007944968514</v>
      </c>
      <c r="BR78" s="21">
        <v>234.99966903635564</v>
      </c>
      <c r="BS78" s="21">
        <v>230.23791445648186</v>
      </c>
      <c r="BT78" s="21">
        <v>228.45442484625508</v>
      </c>
      <c r="BU78" s="21">
        <v>214.46380230080581</v>
      </c>
      <c r="BV78" s="21">
        <v>222.7845152871582</v>
      </c>
      <c r="BW78" s="21">
        <v>223.66146529464942</v>
      </c>
      <c r="BX78" s="21">
        <v>224.99757208178249</v>
      </c>
      <c r="BY78" s="21">
        <v>228.44948801523205</v>
      </c>
      <c r="BZ78" s="21">
        <v>226.05523300509432</v>
      </c>
      <c r="CA78" s="21">
        <v>237.37684898231186</v>
      </c>
      <c r="CB78" s="21">
        <v>242.80074446441691</v>
      </c>
      <c r="CC78" s="21">
        <v>237.51155499840456</v>
      </c>
      <c r="CD78" s="21">
        <v>244.82306540439271</v>
      </c>
      <c r="CE78" s="21">
        <v>237.11443320784329</v>
      </c>
      <c r="CF78" s="197">
        <v>248.92557264813649</v>
      </c>
      <c r="CG78" s="197">
        <v>256.39795685283434</v>
      </c>
      <c r="CH78" s="197">
        <v>260.88278398095821</v>
      </c>
      <c r="CI78" s="21"/>
      <c r="CJ78" s="21"/>
      <c r="CK78" s="21"/>
      <c r="CL78" s="21"/>
      <c r="CM78" s="21"/>
      <c r="CN78" s="21"/>
    </row>
    <row r="79" spans="1:92" x14ac:dyDescent="0.2">
      <c r="A79" s="8" t="str">
        <f t="shared" si="1"/>
        <v>EFHm_QU_26</v>
      </c>
      <c r="B79" s="7" t="s">
        <v>252</v>
      </c>
      <c r="C79" s="7" t="s">
        <v>654</v>
      </c>
      <c r="D79" s="7">
        <v>26</v>
      </c>
      <c r="E79" s="7">
        <v>100</v>
      </c>
      <c r="F79" s="9">
        <v>100.85325808897119</v>
      </c>
      <c r="G79" s="9">
        <v>103.90168974413395</v>
      </c>
      <c r="H79" s="9">
        <v>105.52122417630186</v>
      </c>
      <c r="I79" s="9">
        <v>105.40916958524569</v>
      </c>
      <c r="J79" s="9">
        <v>103.72305653479224</v>
      </c>
      <c r="K79" s="9">
        <v>104.09692409112648</v>
      </c>
      <c r="L79" s="9">
        <v>103.4283128689016</v>
      </c>
      <c r="M79" s="9">
        <v>101.3475493502656</v>
      </c>
      <c r="N79" s="9">
        <v>98.964191456996403</v>
      </c>
      <c r="O79" s="9">
        <v>100.5600208782605</v>
      </c>
      <c r="P79" s="9">
        <v>100.58725447105236</v>
      </c>
      <c r="Q79" s="9">
        <v>101.35756109020664</v>
      </c>
      <c r="R79" s="9">
        <v>102.09024806026869</v>
      </c>
      <c r="S79" s="9">
        <v>103.15494720872742</v>
      </c>
      <c r="T79" s="9">
        <v>101.187048346932</v>
      </c>
      <c r="U79" s="9">
        <v>100.30244564218241</v>
      </c>
      <c r="V79" s="9">
        <v>100.70022449658353</v>
      </c>
      <c r="W79" s="9">
        <v>102.75710060019287</v>
      </c>
      <c r="X79" s="9">
        <v>103.28951664198711</v>
      </c>
      <c r="Y79" s="9">
        <v>101.71711964518289</v>
      </c>
      <c r="Z79" s="9">
        <v>103.76498518711649</v>
      </c>
      <c r="AA79" s="9">
        <v>106.66847393859686</v>
      </c>
      <c r="AB79" s="9">
        <v>108.01702828792877</v>
      </c>
      <c r="AC79" s="9">
        <v>110.06513899361887</v>
      </c>
      <c r="AD79" s="9">
        <v>110.4752146438346</v>
      </c>
      <c r="AE79" s="9">
        <v>112.30478722196435</v>
      </c>
      <c r="AF79" s="9">
        <v>119.98858688818079</v>
      </c>
      <c r="AG79" s="9">
        <v>117.21061656261631</v>
      </c>
      <c r="AH79" s="9">
        <v>114.60505871280435</v>
      </c>
      <c r="AI79" s="9">
        <v>112.81863901020878</v>
      </c>
      <c r="AJ79" s="9">
        <v>110.96948302453562</v>
      </c>
      <c r="AK79" s="9">
        <v>113.32510535988527</v>
      </c>
      <c r="AL79" s="9">
        <v>114.54018163260878</v>
      </c>
      <c r="AM79" s="9">
        <v>114.10411950905936</v>
      </c>
      <c r="AN79" s="9">
        <v>113.91757440442454</v>
      </c>
      <c r="AO79" s="9">
        <v>115.75838562492102</v>
      </c>
      <c r="AP79" s="9">
        <v>115.24450219245762</v>
      </c>
      <c r="AQ79" s="9">
        <v>112.89431549704369</v>
      </c>
      <c r="AR79" s="9">
        <v>110.80201488458397</v>
      </c>
      <c r="AS79" s="9">
        <v>116.94761614211366</v>
      </c>
      <c r="AT79" s="9">
        <v>119.18156713195434</v>
      </c>
      <c r="AU79" s="9">
        <v>120.14960699417827</v>
      </c>
      <c r="AV79" s="9">
        <v>111.53559753230964</v>
      </c>
      <c r="AW79" s="9">
        <v>126.43281384330407</v>
      </c>
      <c r="AX79" s="9">
        <v>125.75290743232969</v>
      </c>
      <c r="AY79" s="9">
        <v>126.80876704910482</v>
      </c>
      <c r="AZ79" s="9">
        <v>126.93557870796006</v>
      </c>
      <c r="BA79" s="9">
        <v>129.93989389742623</v>
      </c>
      <c r="BB79" s="9">
        <v>133.36645336461658</v>
      </c>
      <c r="BC79" s="9">
        <v>131.1367879930942</v>
      </c>
      <c r="BD79" s="9">
        <v>130.89701464448513</v>
      </c>
      <c r="BE79" s="9">
        <v>134.12323950806953</v>
      </c>
      <c r="BF79" s="9">
        <v>135.19090159446819</v>
      </c>
      <c r="BG79" s="9">
        <v>135.52332653135107</v>
      </c>
      <c r="BH79" s="9">
        <v>140.30171283370333</v>
      </c>
      <c r="BI79" s="9">
        <v>142.26733635122613</v>
      </c>
      <c r="BJ79" s="9">
        <v>147.45349020079658</v>
      </c>
      <c r="BK79" s="9">
        <v>142.21217569383666</v>
      </c>
      <c r="BL79" s="9">
        <v>141.29460493688561</v>
      </c>
      <c r="BM79" s="21">
        <v>143.87221425602107</v>
      </c>
      <c r="BN79" s="21">
        <v>142.84797334679348</v>
      </c>
      <c r="BO79" s="21">
        <v>141.22679216862755</v>
      </c>
      <c r="BP79" s="21">
        <v>142.44147234443346</v>
      </c>
      <c r="BQ79" s="21">
        <v>141.58239911842958</v>
      </c>
      <c r="BR79" s="21">
        <v>141.26111211397813</v>
      </c>
      <c r="BS79" s="21">
        <v>138.83877110791326</v>
      </c>
      <c r="BT79" s="21">
        <v>138.63202892616303</v>
      </c>
      <c r="BU79" s="21">
        <v>132.97821545693853</v>
      </c>
      <c r="BV79" s="21">
        <v>138.48192495972989</v>
      </c>
      <c r="BW79" s="21">
        <v>134.90060511787775</v>
      </c>
      <c r="BX79" s="21">
        <v>129.14866132245905</v>
      </c>
      <c r="BY79" s="21">
        <v>127.07722721467502</v>
      </c>
      <c r="BZ79" s="21">
        <v>128.82525832185314</v>
      </c>
      <c r="CA79" s="21">
        <v>130.92124125393255</v>
      </c>
      <c r="CB79" s="21">
        <v>135.19524847146133</v>
      </c>
      <c r="CC79" s="21">
        <v>139.19986529047333</v>
      </c>
      <c r="CD79" s="21">
        <v>137.18713898071638</v>
      </c>
      <c r="CE79" s="21">
        <v>134.88566757368187</v>
      </c>
      <c r="CF79" s="197">
        <v>133.45688219231613</v>
      </c>
      <c r="CG79" s="197">
        <v>137.50504996735157</v>
      </c>
      <c r="CH79" s="197">
        <v>143.15559865604197</v>
      </c>
      <c r="CI79" s="21"/>
      <c r="CJ79" s="21"/>
      <c r="CK79" s="21"/>
      <c r="CL79" s="21"/>
      <c r="CM79" s="21"/>
      <c r="CN79" s="21"/>
    </row>
    <row r="80" spans="1:92" x14ac:dyDescent="0.2">
      <c r="A80" s="8" t="str">
        <f t="shared" si="1"/>
        <v>EFHu_QU_1</v>
      </c>
      <c r="B80" s="7" t="s">
        <v>251</v>
      </c>
      <c r="C80" s="7" t="s">
        <v>654</v>
      </c>
      <c r="D80" s="7">
        <v>1</v>
      </c>
      <c r="E80" s="7">
        <v>100</v>
      </c>
      <c r="F80" s="9">
        <v>94.984427484499705</v>
      </c>
      <c r="G80" s="9">
        <v>93.766353293248542</v>
      </c>
      <c r="H80" s="9">
        <v>92.16922234856267</v>
      </c>
      <c r="I80" s="9">
        <v>95.080969138041823</v>
      </c>
      <c r="J80" s="9">
        <v>95.528880991965764</v>
      </c>
      <c r="K80" s="9">
        <v>97.351263096760761</v>
      </c>
      <c r="L80" s="9">
        <v>97.435232829350554</v>
      </c>
      <c r="M80" s="9">
        <v>98.272863598630849</v>
      </c>
      <c r="N80" s="9">
        <v>95.461506193631436</v>
      </c>
      <c r="O80" s="9">
        <v>97.395410497337991</v>
      </c>
      <c r="P80" s="9">
        <v>97.282531499038271</v>
      </c>
      <c r="Q80" s="9">
        <v>101.61453353575229</v>
      </c>
      <c r="R80" s="9">
        <v>104.19657563340587</v>
      </c>
      <c r="S80" s="9">
        <v>107.81917681288165</v>
      </c>
      <c r="T80" s="9">
        <v>107.30950746114647</v>
      </c>
      <c r="U80" s="9">
        <v>107.79610570436647</v>
      </c>
      <c r="V80" s="9">
        <v>106.40966812965496</v>
      </c>
      <c r="W80" s="9">
        <v>109.6692663411357</v>
      </c>
      <c r="X80" s="9">
        <v>109.62752601172781</v>
      </c>
      <c r="Y80" s="9">
        <v>110.08763749866353</v>
      </c>
      <c r="Z80" s="9">
        <v>112.73381689295499</v>
      </c>
      <c r="AA80" s="9">
        <v>113.22869577353534</v>
      </c>
      <c r="AB80" s="9">
        <v>114.29394739531406</v>
      </c>
      <c r="AC80" s="9">
        <v>116.93836361915268</v>
      </c>
      <c r="AD80" s="9">
        <v>117.16700160255931</v>
      </c>
      <c r="AE80" s="9">
        <v>117.73672174222017</v>
      </c>
      <c r="AF80" s="9">
        <v>118.71129894011881</v>
      </c>
      <c r="AG80" s="9">
        <v>123.16245143982786</v>
      </c>
      <c r="AH80" s="9">
        <v>126.24303361478373</v>
      </c>
      <c r="AI80" s="9">
        <v>126.3356518664186</v>
      </c>
      <c r="AJ80" s="9">
        <v>128.49872581640491</v>
      </c>
      <c r="AK80" s="9">
        <v>132.20435792980444</v>
      </c>
      <c r="AL80" s="9">
        <v>133.0819964771614</v>
      </c>
      <c r="AM80" s="9">
        <v>135.42488396372843</v>
      </c>
      <c r="AN80" s="9">
        <v>136.63625832879021</v>
      </c>
      <c r="AO80" s="9">
        <v>137.29250609270471</v>
      </c>
      <c r="AP80" s="9">
        <v>137.5257788724758</v>
      </c>
      <c r="AQ80" s="9">
        <v>136.01958104827699</v>
      </c>
      <c r="AR80" s="9">
        <v>138.99623138157833</v>
      </c>
      <c r="AS80" s="9">
        <v>142.61337077617068</v>
      </c>
      <c r="AT80" s="9">
        <v>148.05087062923354</v>
      </c>
      <c r="AU80" s="9">
        <v>165.68435814409378</v>
      </c>
      <c r="AV80" s="9">
        <v>160.94792057514343</v>
      </c>
      <c r="AW80" s="9">
        <v>166.89895874277246</v>
      </c>
      <c r="AX80" s="9">
        <v>162.94447805824015</v>
      </c>
      <c r="AY80" s="9">
        <v>159.42393720704581</v>
      </c>
      <c r="AZ80" s="9">
        <v>158.71148275513485</v>
      </c>
      <c r="BA80" s="9">
        <v>161.63954117079049</v>
      </c>
      <c r="BB80" s="9">
        <v>164.28615888962406</v>
      </c>
      <c r="BC80" s="9">
        <v>165.72323543514952</v>
      </c>
      <c r="BD80" s="9">
        <v>164.50991231181524</v>
      </c>
      <c r="BE80" s="9">
        <v>177.9119913173628</v>
      </c>
      <c r="BF80" s="9">
        <v>175.37547121585121</v>
      </c>
      <c r="BG80" s="9">
        <v>172.76234079352602</v>
      </c>
      <c r="BH80" s="9">
        <v>178.1778712232564</v>
      </c>
      <c r="BI80" s="9">
        <v>184.91514437193405</v>
      </c>
      <c r="BJ80" s="9">
        <v>191.07581640493137</v>
      </c>
      <c r="BK80" s="9">
        <v>191.20310416733781</v>
      </c>
      <c r="BL80" s="9">
        <v>189.46145543304948</v>
      </c>
      <c r="BM80" s="21">
        <v>185.64384970714192</v>
      </c>
      <c r="BN80" s="21">
        <v>190.18847666150046</v>
      </c>
      <c r="BO80" s="21">
        <v>193.01938410034464</v>
      </c>
      <c r="BP80" s="21">
        <v>188.27545501771127</v>
      </c>
      <c r="BQ80" s="21">
        <v>192.63975070628373</v>
      </c>
      <c r="BR80" s="21">
        <v>196.01607930435233</v>
      </c>
      <c r="BS80" s="21">
        <v>191.54186836754124</v>
      </c>
      <c r="BT80" s="21">
        <v>199.96702267454947</v>
      </c>
      <c r="BU80" s="21">
        <v>193.69369639504333</v>
      </c>
      <c r="BV80" s="21">
        <v>193.31374387507717</v>
      </c>
      <c r="BW80" s="21">
        <v>195.1552592879834</v>
      </c>
      <c r="BX80" s="21">
        <v>194.87136808891893</v>
      </c>
      <c r="BY80" s="21">
        <v>201.96523309958417</v>
      </c>
      <c r="BZ80" s="21">
        <v>204.12974406356273</v>
      </c>
      <c r="CA80" s="21">
        <v>214.82605970747449</v>
      </c>
      <c r="CB80" s="21">
        <v>216.76836085792672</v>
      </c>
      <c r="CC80" s="21">
        <v>219.18455365421096</v>
      </c>
      <c r="CD80" s="21">
        <v>222.54709169769833</v>
      </c>
      <c r="CE80" s="21">
        <v>220.2323141555471</v>
      </c>
      <c r="CF80" s="197">
        <v>220.07270520372742</v>
      </c>
      <c r="CG80" s="197">
        <v>225.1195609080178</v>
      </c>
      <c r="CH80" s="197">
        <v>232.71000347441043</v>
      </c>
      <c r="CI80" s="21"/>
      <c r="CJ80" s="21"/>
      <c r="CK80" s="21"/>
      <c r="CL80" s="21"/>
      <c r="CM80" s="21"/>
      <c r="CN80" s="21"/>
    </row>
    <row r="81" spans="1:92" x14ac:dyDescent="0.2">
      <c r="A81" s="8" t="str">
        <f t="shared" si="1"/>
        <v>EFHu_QU_2</v>
      </c>
      <c r="B81" s="7" t="s">
        <v>251</v>
      </c>
      <c r="C81" s="7" t="s">
        <v>654</v>
      </c>
      <c r="D81" s="7">
        <v>2</v>
      </c>
      <c r="E81" s="7">
        <v>100</v>
      </c>
      <c r="F81" s="9">
        <v>95.83321782062103</v>
      </c>
      <c r="G81" s="9">
        <v>94.947999789470416</v>
      </c>
      <c r="H81" s="9">
        <v>92.537558092423183</v>
      </c>
      <c r="I81" s="9">
        <v>95.503506694992538</v>
      </c>
      <c r="J81" s="9">
        <v>94.82692229313308</v>
      </c>
      <c r="K81" s="9">
        <v>96.606876971748548</v>
      </c>
      <c r="L81" s="9">
        <v>96.73943917621493</v>
      </c>
      <c r="M81" s="9">
        <v>95.917754490737011</v>
      </c>
      <c r="N81" s="9">
        <v>93.691561279574231</v>
      </c>
      <c r="O81" s="9">
        <v>95.990797974620108</v>
      </c>
      <c r="P81" s="9">
        <v>95.505920539190029</v>
      </c>
      <c r="Q81" s="9">
        <v>98.99418100444889</v>
      </c>
      <c r="R81" s="9">
        <v>101.15856387818383</v>
      </c>
      <c r="S81" s="9">
        <v>103.49363970821877</v>
      </c>
      <c r="T81" s="9">
        <v>104.3327027053073</v>
      </c>
      <c r="U81" s="9">
        <v>103.14359008171594</v>
      </c>
      <c r="V81" s="9">
        <v>104.35491729188189</v>
      </c>
      <c r="W81" s="9">
        <v>106.10808725380427</v>
      </c>
      <c r="X81" s="9">
        <v>106.24637263269641</v>
      </c>
      <c r="Y81" s="9">
        <v>106.35149627716065</v>
      </c>
      <c r="Z81" s="9">
        <v>106.73799180589896</v>
      </c>
      <c r="AA81" s="9">
        <v>107.68254064006857</v>
      </c>
      <c r="AB81" s="9">
        <v>107.25354158917708</v>
      </c>
      <c r="AC81" s="9">
        <v>108.77064033746724</v>
      </c>
      <c r="AD81" s="9">
        <v>108.24106362295511</v>
      </c>
      <c r="AE81" s="9">
        <v>110.54827955155304</v>
      </c>
      <c r="AF81" s="9">
        <v>109.91544653724648</v>
      </c>
      <c r="AG81" s="9">
        <v>113.24984976763044</v>
      </c>
      <c r="AH81" s="9">
        <v>114.55460444134766</v>
      </c>
      <c r="AI81" s="9">
        <v>113.79573389920952</v>
      </c>
      <c r="AJ81" s="9">
        <v>113.0954277650996</v>
      </c>
      <c r="AK81" s="9">
        <v>115.12179664848412</v>
      </c>
      <c r="AL81" s="9">
        <v>114.88050723423294</v>
      </c>
      <c r="AM81" s="9">
        <v>115.56308174083074</v>
      </c>
      <c r="AN81" s="9">
        <v>118.80857151775362</v>
      </c>
      <c r="AO81" s="9">
        <v>121.32367701128874</v>
      </c>
      <c r="AP81" s="9">
        <v>122.05335593126449</v>
      </c>
      <c r="AQ81" s="9">
        <v>120.19414175375194</v>
      </c>
      <c r="AR81" s="9">
        <v>121.09653961855544</v>
      </c>
      <c r="AS81" s="9">
        <v>123.92679111372684</v>
      </c>
      <c r="AT81" s="9">
        <v>127.47806676681328</v>
      </c>
      <c r="AU81" s="9">
        <v>140.90388330262925</v>
      </c>
      <c r="AV81" s="9">
        <v>137.45498707791387</v>
      </c>
      <c r="AW81" s="9">
        <v>142.27594165769187</v>
      </c>
      <c r="AX81" s="9">
        <v>138.43598962036825</v>
      </c>
      <c r="AY81" s="9">
        <v>133.15790866858868</v>
      </c>
      <c r="AZ81" s="9">
        <v>133.5717062135586</v>
      </c>
      <c r="BA81" s="9">
        <v>134.4275150128058</v>
      </c>
      <c r="BB81" s="9">
        <v>136.5830791495153</v>
      </c>
      <c r="BC81" s="9">
        <v>137.78975925016738</v>
      </c>
      <c r="BD81" s="9">
        <v>135.43436049319769</v>
      </c>
      <c r="BE81" s="9">
        <v>145.50974478929595</v>
      </c>
      <c r="BF81" s="9">
        <v>144.63585503221699</v>
      </c>
      <c r="BG81" s="9">
        <v>145.20012156360144</v>
      </c>
      <c r="BH81" s="9">
        <v>149.7873942236811</v>
      </c>
      <c r="BI81" s="9">
        <v>153.1057323420797</v>
      </c>
      <c r="BJ81" s="9">
        <v>158.80210486995912</v>
      </c>
      <c r="BK81" s="9">
        <v>158.554897691343</v>
      </c>
      <c r="BL81" s="9">
        <v>159.2035320634505</v>
      </c>
      <c r="BM81" s="21">
        <v>156.30920447075326</v>
      </c>
      <c r="BN81" s="21">
        <v>159.66205855491867</v>
      </c>
      <c r="BO81" s="21">
        <v>161.99608685640689</v>
      </c>
      <c r="BP81" s="21">
        <v>160.32740097048179</v>
      </c>
      <c r="BQ81" s="21">
        <v>164.77481956650172</v>
      </c>
      <c r="BR81" s="21">
        <v>167.96263958766505</v>
      </c>
      <c r="BS81" s="21">
        <v>165.18233070332496</v>
      </c>
      <c r="BT81" s="21">
        <v>167.20707438481389</v>
      </c>
      <c r="BU81" s="21">
        <v>161.94007138752434</v>
      </c>
      <c r="BV81" s="21">
        <v>162.403572848767</v>
      </c>
      <c r="BW81" s="21">
        <v>163.80176407053705</v>
      </c>
      <c r="BX81" s="21">
        <v>163.83278410918209</v>
      </c>
      <c r="BY81" s="21">
        <v>169.01772194946506</v>
      </c>
      <c r="BZ81" s="21">
        <v>171.44174988446534</v>
      </c>
      <c r="CA81" s="21">
        <v>177.59182665444305</v>
      </c>
      <c r="CB81" s="21">
        <v>180.94330430420902</v>
      </c>
      <c r="CC81" s="21">
        <v>185.18218380556658</v>
      </c>
      <c r="CD81" s="21">
        <v>186.74600511903321</v>
      </c>
      <c r="CE81" s="21">
        <v>182.54091432323335</v>
      </c>
      <c r="CF81" s="197">
        <v>181.15835010665811</v>
      </c>
      <c r="CG81" s="197">
        <v>183.80320292521895</v>
      </c>
      <c r="CH81" s="197">
        <v>189.99036918315818</v>
      </c>
      <c r="CI81" s="21"/>
      <c r="CJ81" s="21"/>
      <c r="CK81" s="21"/>
      <c r="CL81" s="21"/>
      <c r="CM81" s="21"/>
      <c r="CN81" s="21"/>
    </row>
    <row r="82" spans="1:92" x14ac:dyDescent="0.2">
      <c r="A82" s="8" t="str">
        <f t="shared" si="1"/>
        <v>EFHu_QU_3</v>
      </c>
      <c r="B82" s="7" t="s">
        <v>251</v>
      </c>
      <c r="C82" s="7" t="s">
        <v>654</v>
      </c>
      <c r="D82" s="7">
        <v>3</v>
      </c>
      <c r="E82" s="7">
        <v>100</v>
      </c>
      <c r="F82" s="9">
        <v>95.227999569925259</v>
      </c>
      <c r="G82" s="9">
        <v>93.991775847489563</v>
      </c>
      <c r="H82" s="9">
        <v>91.884130510706413</v>
      </c>
      <c r="I82" s="9">
        <v>93.390586067221705</v>
      </c>
      <c r="J82" s="9">
        <v>91.735411717192733</v>
      </c>
      <c r="K82" s="9">
        <v>92.733280209797513</v>
      </c>
      <c r="L82" s="9">
        <v>93.688045646018196</v>
      </c>
      <c r="M82" s="9">
        <v>93.776248270217977</v>
      </c>
      <c r="N82" s="9">
        <v>92.127846746223824</v>
      </c>
      <c r="O82" s="9">
        <v>94.082842491256741</v>
      </c>
      <c r="P82" s="9">
        <v>94.119273680405811</v>
      </c>
      <c r="Q82" s="9">
        <v>95.735298675391562</v>
      </c>
      <c r="R82" s="9">
        <v>98.487518234420094</v>
      </c>
      <c r="S82" s="9">
        <v>101.86171128617477</v>
      </c>
      <c r="T82" s="9">
        <v>102.28218521289267</v>
      </c>
      <c r="U82" s="9">
        <v>101.42274143416594</v>
      </c>
      <c r="V82" s="9">
        <v>102.60389154007747</v>
      </c>
      <c r="W82" s="9">
        <v>101.31133286931764</v>
      </c>
      <c r="X82" s="9">
        <v>102.23551077918643</v>
      </c>
      <c r="Y82" s="9">
        <v>102.07535622260049</v>
      </c>
      <c r="Z82" s="9">
        <v>103.0246038747826</v>
      </c>
      <c r="AA82" s="9">
        <v>105.16566305983245</v>
      </c>
      <c r="AB82" s="9">
        <v>105.22762703264448</v>
      </c>
      <c r="AC82" s="9">
        <v>105.00871299471149</v>
      </c>
      <c r="AD82" s="9">
        <v>104.73307006557691</v>
      </c>
      <c r="AE82" s="9">
        <v>105.78071210301027</v>
      </c>
      <c r="AF82" s="9">
        <v>105.28600129283103</v>
      </c>
      <c r="AG82" s="9">
        <v>108.51257304130154</v>
      </c>
      <c r="AH82" s="9">
        <v>108.86122834899487</v>
      </c>
      <c r="AI82" s="9">
        <v>111.88333234688798</v>
      </c>
      <c r="AJ82" s="9">
        <v>111.5946340697465</v>
      </c>
      <c r="AK82" s="9">
        <v>112.5588606802481</v>
      </c>
      <c r="AL82" s="9">
        <v>111.32021407508783</v>
      </c>
      <c r="AM82" s="9">
        <v>110.98421616463791</v>
      </c>
      <c r="AN82" s="9">
        <v>113.08288655310032</v>
      </c>
      <c r="AO82" s="9">
        <v>115.67417375975235</v>
      </c>
      <c r="AP82" s="9">
        <v>115.59663567767244</v>
      </c>
      <c r="AQ82" s="9">
        <v>113.71494695766056</v>
      </c>
      <c r="AR82" s="9">
        <v>115.02423131130332</v>
      </c>
      <c r="AS82" s="9">
        <v>117.74787632578231</v>
      </c>
      <c r="AT82" s="9">
        <v>126.72408574640728</v>
      </c>
      <c r="AU82" s="9">
        <v>137.31566545136809</v>
      </c>
      <c r="AV82" s="9">
        <v>136.08477610156231</v>
      </c>
      <c r="AW82" s="9">
        <v>140.84887700518235</v>
      </c>
      <c r="AX82" s="9">
        <v>136.91877703360126</v>
      </c>
      <c r="AY82" s="9">
        <v>133.56777944755501</v>
      </c>
      <c r="AZ82" s="9">
        <v>133.49986996825504</v>
      </c>
      <c r="BA82" s="9">
        <v>134.92735683181564</v>
      </c>
      <c r="BB82" s="9">
        <v>141.45212767648687</v>
      </c>
      <c r="BC82" s="9">
        <v>142.37241311723469</v>
      </c>
      <c r="BD82" s="9">
        <v>140.58995068740353</v>
      </c>
      <c r="BE82" s="9">
        <v>152.56228521802549</v>
      </c>
      <c r="BF82" s="9">
        <v>153.20878747309717</v>
      </c>
      <c r="BG82" s="9">
        <v>151.94262183363549</v>
      </c>
      <c r="BH82" s="9">
        <v>157.7039455677307</v>
      </c>
      <c r="BI82" s="9">
        <v>165.25085657918655</v>
      </c>
      <c r="BJ82" s="9">
        <v>172.41075298022446</v>
      </c>
      <c r="BK82" s="9">
        <v>168.79187923616738</v>
      </c>
      <c r="BL82" s="9">
        <v>167.74827681496777</v>
      </c>
      <c r="BM82" s="21">
        <v>166.02284961129186</v>
      </c>
      <c r="BN82" s="21">
        <v>169.18463774788074</v>
      </c>
      <c r="BO82" s="21">
        <v>173.17753125105037</v>
      </c>
      <c r="BP82" s="21">
        <v>171.47085349665815</v>
      </c>
      <c r="BQ82" s="21">
        <v>173.85499417825972</v>
      </c>
      <c r="BR82" s="21">
        <v>177.81599672923599</v>
      </c>
      <c r="BS82" s="21">
        <v>170.37055381062723</v>
      </c>
      <c r="BT82" s="21">
        <v>168.87836576183554</v>
      </c>
      <c r="BU82" s="21">
        <v>169.01839051494741</v>
      </c>
      <c r="BV82" s="21">
        <v>172.54641759939332</v>
      </c>
      <c r="BW82" s="21">
        <v>176.37052238924369</v>
      </c>
      <c r="BX82" s="21">
        <v>172.7758601120523</v>
      </c>
      <c r="BY82" s="21">
        <v>179.98520257713869</v>
      </c>
      <c r="BZ82" s="21">
        <v>182.84505896952646</v>
      </c>
      <c r="CA82" s="21">
        <v>190.79526967385524</v>
      </c>
      <c r="CB82" s="21">
        <v>189.0088540583202</v>
      </c>
      <c r="CC82" s="21">
        <v>187.02345900110751</v>
      </c>
      <c r="CD82" s="21">
        <v>189.91020902580644</v>
      </c>
      <c r="CE82" s="21">
        <v>188.23056271517936</v>
      </c>
      <c r="CF82" s="197">
        <v>191.95055101949941</v>
      </c>
      <c r="CG82" s="197">
        <v>199.38374796564437</v>
      </c>
      <c r="CH82" s="197">
        <v>202.89831654986389</v>
      </c>
      <c r="CI82" s="21"/>
      <c r="CJ82" s="21"/>
      <c r="CK82" s="21"/>
      <c r="CL82" s="21"/>
      <c r="CM82" s="21"/>
      <c r="CN82" s="21"/>
    </row>
    <row r="83" spans="1:92" x14ac:dyDescent="0.2">
      <c r="A83" s="8" t="str">
        <f t="shared" si="1"/>
        <v>EFHu_QU_4</v>
      </c>
      <c r="B83" s="7" t="s">
        <v>251</v>
      </c>
      <c r="C83" s="7" t="s">
        <v>654</v>
      </c>
      <c r="D83" s="7">
        <v>4</v>
      </c>
      <c r="E83" s="7">
        <v>100</v>
      </c>
      <c r="F83" s="9">
        <v>93.431305618808636</v>
      </c>
      <c r="G83" s="9">
        <v>91.474897208582703</v>
      </c>
      <c r="H83" s="9">
        <v>88.351589277309429</v>
      </c>
      <c r="I83" s="9">
        <v>90.280024002322861</v>
      </c>
      <c r="J83" s="9">
        <v>88.792849120023703</v>
      </c>
      <c r="K83" s="9">
        <v>90.130617340870245</v>
      </c>
      <c r="L83" s="9">
        <v>91.565052900685586</v>
      </c>
      <c r="M83" s="9">
        <v>93.398735256261517</v>
      </c>
      <c r="N83" s="9">
        <v>91.744584807686905</v>
      </c>
      <c r="O83" s="9">
        <v>93.02850240361758</v>
      </c>
      <c r="P83" s="9">
        <v>92.544110963190775</v>
      </c>
      <c r="Q83" s="9">
        <v>96.182708605122642</v>
      </c>
      <c r="R83" s="9">
        <v>99.05009960139526</v>
      </c>
      <c r="S83" s="9">
        <v>102.37665554535916</v>
      </c>
      <c r="T83" s="9">
        <v>102.81007592190248</v>
      </c>
      <c r="U83" s="9">
        <v>103.43930016278291</v>
      </c>
      <c r="V83" s="9">
        <v>104.24818558300531</v>
      </c>
      <c r="W83" s="9">
        <v>105.20933397840481</v>
      </c>
      <c r="X83" s="9">
        <v>105.0363073574015</v>
      </c>
      <c r="Y83" s="9">
        <v>104.4725927680288</v>
      </c>
      <c r="Z83" s="9">
        <v>104.92387936296062</v>
      </c>
      <c r="AA83" s="9">
        <v>106.50450920337752</v>
      </c>
      <c r="AB83" s="9">
        <v>107.32221145235093</v>
      </c>
      <c r="AC83" s="9">
        <v>102.21458540638035</v>
      </c>
      <c r="AD83" s="9">
        <v>102.73355596280484</v>
      </c>
      <c r="AE83" s="9">
        <v>104.42873384701635</v>
      </c>
      <c r="AF83" s="9">
        <v>98.08584769048791</v>
      </c>
      <c r="AG83" s="9">
        <v>103.50630959479832</v>
      </c>
      <c r="AH83" s="9">
        <v>106.5059930240035</v>
      </c>
      <c r="AI83" s="9">
        <v>107.02656738764351</v>
      </c>
      <c r="AJ83" s="9">
        <v>107.89961479183401</v>
      </c>
      <c r="AK83" s="9">
        <v>109.9392434573727</v>
      </c>
      <c r="AL83" s="9">
        <v>105.67128344522543</v>
      </c>
      <c r="AM83" s="9">
        <v>106.26775491850495</v>
      </c>
      <c r="AN83" s="9">
        <v>110.75209992279996</v>
      </c>
      <c r="AO83" s="9">
        <v>111.80363397392085</v>
      </c>
      <c r="AP83" s="9">
        <v>111.0293613195704</v>
      </c>
      <c r="AQ83" s="9">
        <v>108.32576579749811</v>
      </c>
      <c r="AR83" s="9">
        <v>109.16816551444199</v>
      </c>
      <c r="AS83" s="9">
        <v>110.83142722816004</v>
      </c>
      <c r="AT83" s="9">
        <v>117.27684256952233</v>
      </c>
      <c r="AU83" s="9">
        <v>128.38272331439134</v>
      </c>
      <c r="AV83" s="9">
        <v>128.90162521569005</v>
      </c>
      <c r="AW83" s="9">
        <v>136.4014246046122</v>
      </c>
      <c r="AX83" s="9">
        <v>129.94239044370707</v>
      </c>
      <c r="AY83" s="9">
        <v>115.64288147537631</v>
      </c>
      <c r="AZ83" s="9">
        <v>110.07832362618262</v>
      </c>
      <c r="BA83" s="9">
        <v>114.76496926198926</v>
      </c>
      <c r="BB83" s="9">
        <v>122.86164904806411</v>
      </c>
      <c r="BC83" s="9">
        <v>123.16660199221681</v>
      </c>
      <c r="BD83" s="9">
        <v>120.32646524802431</v>
      </c>
      <c r="BE83" s="9">
        <v>129.24656591965626</v>
      </c>
      <c r="BF83" s="9">
        <v>129.06798749662772</v>
      </c>
      <c r="BG83" s="9">
        <v>137.09766908931016</v>
      </c>
      <c r="BH83" s="9">
        <v>142.54575527785826</v>
      </c>
      <c r="BI83" s="9">
        <v>147.14322695009304</v>
      </c>
      <c r="BJ83" s="9">
        <v>156.54195797026938</v>
      </c>
      <c r="BK83" s="9">
        <v>153.16521350919282</v>
      </c>
      <c r="BL83" s="9">
        <v>152.16110651925857</v>
      </c>
      <c r="BM83" s="21">
        <v>146.579597782072</v>
      </c>
      <c r="BN83" s="21">
        <v>150.77334158926072</v>
      </c>
      <c r="BO83" s="21">
        <v>153.58955154181206</v>
      </c>
      <c r="BP83" s="21">
        <v>154.48096005984348</v>
      </c>
      <c r="BQ83" s="21">
        <v>162.60669145025403</v>
      </c>
      <c r="BR83" s="21">
        <v>162.25715122489964</v>
      </c>
      <c r="BS83" s="21">
        <v>155.21456428738836</v>
      </c>
      <c r="BT83" s="21">
        <v>158.20440691028205</v>
      </c>
      <c r="BU83" s="21">
        <v>152.83513260902112</v>
      </c>
      <c r="BV83" s="21">
        <v>151.94405402378709</v>
      </c>
      <c r="BW83" s="21">
        <v>153.85800558595329</v>
      </c>
      <c r="BX83" s="21">
        <v>152.70456978380952</v>
      </c>
      <c r="BY83" s="21">
        <v>154.27930563938978</v>
      </c>
      <c r="BZ83" s="21">
        <v>156.47652312085739</v>
      </c>
      <c r="CA83" s="21">
        <v>162.31098019375304</v>
      </c>
      <c r="CB83" s="21">
        <v>164.97302499456649</v>
      </c>
      <c r="CC83" s="21">
        <v>169.9337777009151</v>
      </c>
      <c r="CD83" s="21">
        <v>173.09384073728887</v>
      </c>
      <c r="CE83" s="21">
        <v>179.37271788718485</v>
      </c>
      <c r="CF83" s="197">
        <v>178.38263546013661</v>
      </c>
      <c r="CG83" s="197">
        <v>182.97425067365006</v>
      </c>
      <c r="CH83" s="197">
        <v>181.93976564202146</v>
      </c>
      <c r="CI83" s="21"/>
      <c r="CJ83" s="21"/>
      <c r="CK83" s="21"/>
      <c r="CL83" s="21"/>
      <c r="CM83" s="21"/>
      <c r="CN83" s="21"/>
    </row>
    <row r="84" spans="1:92" x14ac:dyDescent="0.2">
      <c r="A84" s="8" t="str">
        <f t="shared" si="1"/>
        <v>EFHu_QU_5</v>
      </c>
      <c r="B84" s="7" t="s">
        <v>251</v>
      </c>
      <c r="C84" s="7" t="s">
        <v>654</v>
      </c>
      <c r="D84" s="7">
        <v>5</v>
      </c>
      <c r="E84" s="7">
        <v>100</v>
      </c>
      <c r="F84" s="9">
        <v>94.67969999225798</v>
      </c>
      <c r="G84" s="9">
        <v>93.111829888713061</v>
      </c>
      <c r="H84" s="9">
        <v>90.501294969774634</v>
      </c>
      <c r="I84" s="9">
        <v>93.130523494250255</v>
      </c>
      <c r="J84" s="9">
        <v>92.539548256171273</v>
      </c>
      <c r="K84" s="9">
        <v>94.833320530841718</v>
      </c>
      <c r="L84" s="9">
        <v>96.347921014506127</v>
      </c>
      <c r="M84" s="9">
        <v>97.003878339216371</v>
      </c>
      <c r="N84" s="9">
        <v>95.061127911831434</v>
      </c>
      <c r="O84" s="9">
        <v>96.550859093291734</v>
      </c>
      <c r="P84" s="9">
        <v>96.229166638746463</v>
      </c>
      <c r="Q84" s="9">
        <v>99.663709643608044</v>
      </c>
      <c r="R84" s="9">
        <v>102.64644566721977</v>
      </c>
      <c r="S84" s="9">
        <v>105.82589711984123</v>
      </c>
      <c r="T84" s="9">
        <v>105.68113473495562</v>
      </c>
      <c r="U84" s="9">
        <v>106.43200100781998</v>
      </c>
      <c r="V84" s="9">
        <v>106.92145360975051</v>
      </c>
      <c r="W84" s="9">
        <v>108.2357192378991</v>
      </c>
      <c r="X84" s="9">
        <v>108.26767710733205</v>
      </c>
      <c r="Y84" s="9">
        <v>109.29937452319987</v>
      </c>
      <c r="Z84" s="9">
        <v>110.21014236124513</v>
      </c>
      <c r="AA84" s="9">
        <v>111.52111487825584</v>
      </c>
      <c r="AB84" s="9">
        <v>111.66936567255605</v>
      </c>
      <c r="AC84" s="9">
        <v>112.96240203232229</v>
      </c>
      <c r="AD84" s="9">
        <v>113.17053492944412</v>
      </c>
      <c r="AE84" s="9">
        <v>114.79757326270095</v>
      </c>
      <c r="AF84" s="9">
        <v>117.09588925284211</v>
      </c>
      <c r="AG84" s="9">
        <v>119.62501278205066</v>
      </c>
      <c r="AH84" s="9">
        <v>119.13072411857077</v>
      </c>
      <c r="AI84" s="9">
        <v>118.13433298021386</v>
      </c>
      <c r="AJ84" s="9">
        <v>120.39877171148849</v>
      </c>
      <c r="AK84" s="9">
        <v>123.37219422432267</v>
      </c>
      <c r="AL84" s="9">
        <v>121.24450728930792</v>
      </c>
      <c r="AM84" s="9">
        <v>122.56773818010045</v>
      </c>
      <c r="AN84" s="9">
        <v>125.41780930938249</v>
      </c>
      <c r="AO84" s="9">
        <v>130.12962468507033</v>
      </c>
      <c r="AP84" s="9">
        <v>129.2039214720655</v>
      </c>
      <c r="AQ84" s="9">
        <v>127.24408670196212</v>
      </c>
      <c r="AR84" s="9">
        <v>129.28852058083953</v>
      </c>
      <c r="AS84" s="9">
        <v>133.1920931400339</v>
      </c>
      <c r="AT84" s="9">
        <v>146.97438646860525</v>
      </c>
      <c r="AU84" s="9">
        <v>162.02956905936549</v>
      </c>
      <c r="AV84" s="9">
        <v>159.88441322210349</v>
      </c>
      <c r="AW84" s="9">
        <v>166.07351448553993</v>
      </c>
      <c r="AX84" s="9">
        <v>161.26085823600033</v>
      </c>
      <c r="AY84" s="9">
        <v>155.77106859842911</v>
      </c>
      <c r="AZ84" s="9">
        <v>157.39085764112596</v>
      </c>
      <c r="BA84" s="9">
        <v>162.07904410021456</v>
      </c>
      <c r="BB84" s="9">
        <v>165.84028178393854</v>
      </c>
      <c r="BC84" s="9">
        <v>167.78232931467849</v>
      </c>
      <c r="BD84" s="9">
        <v>165.44197693109479</v>
      </c>
      <c r="BE84" s="9">
        <v>183.83515467096379</v>
      </c>
      <c r="BF84" s="9">
        <v>186.72020471308414</v>
      </c>
      <c r="BG84" s="9">
        <v>181.93435585791633</v>
      </c>
      <c r="BH84" s="9">
        <v>186.32425403891065</v>
      </c>
      <c r="BI84" s="9">
        <v>192.23438946075677</v>
      </c>
      <c r="BJ84" s="9">
        <v>198.78584885634254</v>
      </c>
      <c r="BK84" s="9">
        <v>194.02811698209334</v>
      </c>
      <c r="BL84" s="9">
        <v>189.00489755660783</v>
      </c>
      <c r="BM84" s="21">
        <v>185.97846638702319</v>
      </c>
      <c r="BN84" s="21">
        <v>191.19716986058481</v>
      </c>
      <c r="BO84" s="21">
        <v>196.13258892519809</v>
      </c>
      <c r="BP84" s="21">
        <v>190.45670983733251</v>
      </c>
      <c r="BQ84" s="21">
        <v>196.36153481648176</v>
      </c>
      <c r="BR84" s="21">
        <v>194.45828341417666</v>
      </c>
      <c r="BS84" s="21">
        <v>186.63187194406865</v>
      </c>
      <c r="BT84" s="21">
        <v>187.68618877506466</v>
      </c>
      <c r="BU84" s="21">
        <v>181.3023568571561</v>
      </c>
      <c r="BV84" s="21">
        <v>184.16374437636765</v>
      </c>
      <c r="BW84" s="21">
        <v>185.6782542355968</v>
      </c>
      <c r="BX84" s="21">
        <v>183.02562064044005</v>
      </c>
      <c r="BY84" s="21">
        <v>191.21747440868378</v>
      </c>
      <c r="BZ84" s="21">
        <v>199.06447429354597</v>
      </c>
      <c r="CA84" s="21">
        <v>207.44997474827304</v>
      </c>
      <c r="CB84" s="21">
        <v>206.98170650975598</v>
      </c>
      <c r="CC84" s="21">
        <v>210.44285555078326</v>
      </c>
      <c r="CD84" s="21">
        <v>215.97298750321136</v>
      </c>
      <c r="CE84" s="21">
        <v>211.36900352156894</v>
      </c>
      <c r="CF84" s="197">
        <v>213.06307947036339</v>
      </c>
      <c r="CG84" s="197">
        <v>220.93444698021156</v>
      </c>
      <c r="CH84" s="197">
        <v>230.29201063749599</v>
      </c>
      <c r="CI84" s="21"/>
      <c r="CJ84" s="21"/>
      <c r="CK84" s="21"/>
      <c r="CL84" s="21"/>
      <c r="CM84" s="21"/>
      <c r="CN84" s="21"/>
    </row>
    <row r="85" spans="1:92" x14ac:dyDescent="0.2">
      <c r="A85" s="8" t="str">
        <f t="shared" si="1"/>
        <v>EFHu_QU_6</v>
      </c>
      <c r="B85" s="7" t="s">
        <v>251</v>
      </c>
      <c r="C85" s="7" t="s">
        <v>654</v>
      </c>
      <c r="D85" s="7">
        <v>6</v>
      </c>
      <c r="E85" s="7">
        <v>100</v>
      </c>
      <c r="F85" s="9">
        <v>94.442892095761749</v>
      </c>
      <c r="G85" s="9">
        <v>92.257280623726345</v>
      </c>
      <c r="H85" s="9">
        <v>88.374718439279789</v>
      </c>
      <c r="I85" s="9">
        <v>89.877046195246535</v>
      </c>
      <c r="J85" s="9">
        <v>88.369201813846516</v>
      </c>
      <c r="K85" s="9">
        <v>89.761870766222358</v>
      </c>
      <c r="L85" s="9">
        <v>91.066529363305875</v>
      </c>
      <c r="M85" s="9">
        <v>92.633753673348224</v>
      </c>
      <c r="N85" s="9">
        <v>90.999742807561148</v>
      </c>
      <c r="O85" s="9">
        <v>92.804573165863673</v>
      </c>
      <c r="P85" s="9">
        <v>92.664607616921586</v>
      </c>
      <c r="Q85" s="9">
        <v>95.727196084349359</v>
      </c>
      <c r="R85" s="9">
        <v>98.740167538681121</v>
      </c>
      <c r="S85" s="9">
        <v>101.87509246138953</v>
      </c>
      <c r="T85" s="9">
        <v>101.64399714778681</v>
      </c>
      <c r="U85" s="9">
        <v>101.68630034414909</v>
      </c>
      <c r="V85" s="9">
        <v>101.34917714464706</v>
      </c>
      <c r="W85" s="9">
        <v>102.02066555926443</v>
      </c>
      <c r="X85" s="9">
        <v>101.47265689262051</v>
      </c>
      <c r="Y85" s="9">
        <v>100.90158118667168</v>
      </c>
      <c r="Z85" s="9">
        <v>101.88696130485366</v>
      </c>
      <c r="AA85" s="9">
        <v>103.59546851754524</v>
      </c>
      <c r="AB85" s="9">
        <v>104.33709777574171</v>
      </c>
      <c r="AC85" s="9">
        <v>106.41642306451078</v>
      </c>
      <c r="AD85" s="9">
        <v>106.06841188741984</v>
      </c>
      <c r="AE85" s="9">
        <v>106.41751830713324</v>
      </c>
      <c r="AF85" s="9">
        <v>105.04034406697684</v>
      </c>
      <c r="AG85" s="9">
        <v>108.94825366781153</v>
      </c>
      <c r="AH85" s="9">
        <v>108.12041676832402</v>
      </c>
      <c r="AI85" s="9">
        <v>106.45682740197869</v>
      </c>
      <c r="AJ85" s="9">
        <v>106.85622538370829</v>
      </c>
      <c r="AK85" s="9">
        <v>108.84668075170396</v>
      </c>
      <c r="AL85" s="9">
        <v>108.89713667623344</v>
      </c>
      <c r="AM85" s="9">
        <v>109.3949874851929</v>
      </c>
      <c r="AN85" s="9">
        <v>114.08810348384561</v>
      </c>
      <c r="AO85" s="9">
        <v>116.25692014531639</v>
      </c>
      <c r="AP85" s="9">
        <v>115.79663305045378</v>
      </c>
      <c r="AQ85" s="9">
        <v>112.45057594758556</v>
      </c>
      <c r="AR85" s="9">
        <v>116.29444446192842</v>
      </c>
      <c r="AS85" s="9">
        <v>117.86131530873445</v>
      </c>
      <c r="AT85" s="9">
        <v>130.89868368216864</v>
      </c>
      <c r="AU85" s="9">
        <v>142.32766854452251</v>
      </c>
      <c r="AV85" s="9">
        <v>139.71581007469584</v>
      </c>
      <c r="AW85" s="9">
        <v>144.02979348271629</v>
      </c>
      <c r="AX85" s="9">
        <v>141.62991689384972</v>
      </c>
      <c r="AY85" s="9">
        <v>137.13442197877077</v>
      </c>
      <c r="AZ85" s="9">
        <v>137.21416371704814</v>
      </c>
      <c r="BA85" s="9">
        <v>136.63173226690546</v>
      </c>
      <c r="BB85" s="9">
        <v>144.00444227809587</v>
      </c>
      <c r="BC85" s="9">
        <v>143.78570578605218</v>
      </c>
      <c r="BD85" s="9">
        <v>144.55693420155967</v>
      </c>
      <c r="BE85" s="9">
        <v>151.87558539066822</v>
      </c>
      <c r="BF85" s="9">
        <v>151.08275385209339</v>
      </c>
      <c r="BG85" s="9">
        <v>147.87242573071333</v>
      </c>
      <c r="BH85" s="9">
        <v>150.69797274459299</v>
      </c>
      <c r="BI85" s="9">
        <v>155.28162999671125</v>
      </c>
      <c r="BJ85" s="9">
        <v>160.56199810460103</v>
      </c>
      <c r="BK85" s="9">
        <v>164.63782810655957</v>
      </c>
      <c r="BL85" s="9">
        <v>158.1998171005576</v>
      </c>
      <c r="BM85" s="21">
        <v>158.999189541438</v>
      </c>
      <c r="BN85" s="21">
        <v>164.96772947485042</v>
      </c>
      <c r="BO85" s="21">
        <v>170.50741186271057</v>
      </c>
      <c r="BP85" s="21">
        <v>168.64032761194164</v>
      </c>
      <c r="BQ85" s="21">
        <v>175.19034367861636</v>
      </c>
      <c r="BR85" s="21">
        <v>175.73039868272753</v>
      </c>
      <c r="BS85" s="21">
        <v>169.43656048511647</v>
      </c>
      <c r="BT85" s="21">
        <v>175.79390365824887</v>
      </c>
      <c r="BU85" s="21">
        <v>171.77351265814346</v>
      </c>
      <c r="BV85" s="21">
        <v>175.42374167173111</v>
      </c>
      <c r="BW85" s="21">
        <v>173.4778990781206</v>
      </c>
      <c r="BX85" s="21">
        <v>173.75626241075727</v>
      </c>
      <c r="BY85" s="21">
        <v>183.33098003150891</v>
      </c>
      <c r="BZ85" s="21">
        <v>190.86297063028059</v>
      </c>
      <c r="CA85" s="21">
        <v>197.91839832967747</v>
      </c>
      <c r="CB85" s="21">
        <v>198.12056874435029</v>
      </c>
      <c r="CC85" s="21">
        <v>199.25436560627921</v>
      </c>
      <c r="CD85" s="21">
        <v>202.66766863075003</v>
      </c>
      <c r="CE85" s="21">
        <v>205.09021275800364</v>
      </c>
      <c r="CF85" s="197">
        <v>207.59148033043343</v>
      </c>
      <c r="CG85" s="197">
        <v>214.98474944810891</v>
      </c>
      <c r="CH85" s="197">
        <v>209.45017024078351</v>
      </c>
      <c r="CI85" s="21"/>
      <c r="CJ85" s="21"/>
      <c r="CK85" s="21"/>
      <c r="CL85" s="21"/>
      <c r="CM85" s="21"/>
      <c r="CN85" s="21"/>
    </row>
    <row r="86" spans="1:92" x14ac:dyDescent="0.2">
      <c r="A86" s="8" t="str">
        <f t="shared" si="1"/>
        <v>EFHu_QU_7</v>
      </c>
      <c r="B86" s="7" t="s">
        <v>251</v>
      </c>
      <c r="C86" s="7" t="s">
        <v>654</v>
      </c>
      <c r="D86" s="7">
        <v>7</v>
      </c>
      <c r="E86" s="7">
        <v>100</v>
      </c>
      <c r="F86" s="9">
        <v>94.478854694327566</v>
      </c>
      <c r="G86" s="9">
        <v>92.89593168215066</v>
      </c>
      <c r="H86" s="9">
        <v>90.153081858890189</v>
      </c>
      <c r="I86" s="9">
        <v>92.027374294223435</v>
      </c>
      <c r="J86" s="9">
        <v>91.521203549393718</v>
      </c>
      <c r="K86" s="9">
        <v>93.89438172878809</v>
      </c>
      <c r="L86" s="9">
        <v>95.60111746177445</v>
      </c>
      <c r="M86" s="9">
        <v>98.272361939172796</v>
      </c>
      <c r="N86" s="9">
        <v>96.433426469906593</v>
      </c>
      <c r="O86" s="9">
        <v>97.613850278343733</v>
      </c>
      <c r="P86" s="9">
        <v>96.659289315479171</v>
      </c>
      <c r="Q86" s="9">
        <v>97.381379641550708</v>
      </c>
      <c r="R86" s="9">
        <v>99.848876058737957</v>
      </c>
      <c r="S86" s="9">
        <v>102.65003974055563</v>
      </c>
      <c r="T86" s="9">
        <v>102.59118041325792</v>
      </c>
      <c r="U86" s="9">
        <v>102.53833207388463</v>
      </c>
      <c r="V86" s="9">
        <v>102.72544773811174</v>
      </c>
      <c r="W86" s="9">
        <v>103.98930459489355</v>
      </c>
      <c r="X86" s="9">
        <v>104.09076156412959</v>
      </c>
      <c r="Y86" s="9">
        <v>103.00564496207029</v>
      </c>
      <c r="Z86" s="9">
        <v>103.67899450292286</v>
      </c>
      <c r="AA86" s="9">
        <v>105.18571714007174</v>
      </c>
      <c r="AB86" s="9">
        <v>105.25096845728399</v>
      </c>
      <c r="AC86" s="9">
        <v>110.06038389073476</v>
      </c>
      <c r="AD86" s="9">
        <v>110.08971539869827</v>
      </c>
      <c r="AE86" s="9">
        <v>111.86076054197358</v>
      </c>
      <c r="AF86" s="9">
        <v>115.78745105562737</v>
      </c>
      <c r="AG86" s="9">
        <v>124.03507164048699</v>
      </c>
      <c r="AH86" s="9">
        <v>120.67698248354539</v>
      </c>
      <c r="AI86" s="9">
        <v>121.35792520423804</v>
      </c>
      <c r="AJ86" s="9">
        <v>121.57225630031039</v>
      </c>
      <c r="AK86" s="9">
        <v>123.83549158331317</v>
      </c>
      <c r="AL86" s="9">
        <v>121.81481106213019</v>
      </c>
      <c r="AM86" s="9">
        <v>119.95639271801508</v>
      </c>
      <c r="AN86" s="9">
        <v>123.53143105481776</v>
      </c>
      <c r="AO86" s="9">
        <v>125.86579657657593</v>
      </c>
      <c r="AP86" s="9">
        <v>128.66395734769617</v>
      </c>
      <c r="AQ86" s="9">
        <v>126.9416310588704</v>
      </c>
      <c r="AR86" s="9">
        <v>129.20632413376396</v>
      </c>
      <c r="AS86" s="9">
        <v>132.21577258852463</v>
      </c>
      <c r="AT86" s="9">
        <v>135.79530877527409</v>
      </c>
      <c r="AU86" s="9">
        <v>154.01689730849873</v>
      </c>
      <c r="AV86" s="9">
        <v>149.2567135888394</v>
      </c>
      <c r="AW86" s="9">
        <v>156.52469354716422</v>
      </c>
      <c r="AX86" s="9">
        <v>149.13472672256881</v>
      </c>
      <c r="AY86" s="9">
        <v>144.52660628281851</v>
      </c>
      <c r="AZ86" s="9">
        <v>148.38538351387115</v>
      </c>
      <c r="BA86" s="9">
        <v>154.135736963016</v>
      </c>
      <c r="BB86" s="9">
        <v>158.27629948082242</v>
      </c>
      <c r="BC86" s="9">
        <v>157.49584646914374</v>
      </c>
      <c r="BD86" s="9">
        <v>155.40323707100146</v>
      </c>
      <c r="BE86" s="9">
        <v>170.74016508968657</v>
      </c>
      <c r="BF86" s="9">
        <v>169.37249808040721</v>
      </c>
      <c r="BG86" s="9">
        <v>165.26004641491392</v>
      </c>
      <c r="BH86" s="9">
        <v>171.68310965231024</v>
      </c>
      <c r="BI86" s="9">
        <v>175.26577321216342</v>
      </c>
      <c r="BJ86" s="9">
        <v>177.38119418885032</v>
      </c>
      <c r="BK86" s="9">
        <v>175.65423366182767</v>
      </c>
      <c r="BL86" s="9">
        <v>173.55653837461244</v>
      </c>
      <c r="BM86" s="21">
        <v>175.11108770907134</v>
      </c>
      <c r="BN86" s="21">
        <v>179.97332909123332</v>
      </c>
      <c r="BO86" s="21">
        <v>181.08704581531504</v>
      </c>
      <c r="BP86" s="21">
        <v>173.8920526079711</v>
      </c>
      <c r="BQ86" s="21">
        <v>180.67742881241577</v>
      </c>
      <c r="BR86" s="21">
        <v>178.42657695973543</v>
      </c>
      <c r="BS86" s="21">
        <v>176.27728371355761</v>
      </c>
      <c r="BT86" s="21">
        <v>178.53777834234864</v>
      </c>
      <c r="BU86" s="21">
        <v>173.85602673979412</v>
      </c>
      <c r="BV86" s="21">
        <v>179.39256436352258</v>
      </c>
      <c r="BW86" s="21">
        <v>184.6023260349186</v>
      </c>
      <c r="BX86" s="21">
        <v>186.39369444583264</v>
      </c>
      <c r="BY86" s="21">
        <v>194.95445363499931</v>
      </c>
      <c r="BZ86" s="21">
        <v>199.99867430215801</v>
      </c>
      <c r="CA86" s="21">
        <v>205.41749771116673</v>
      </c>
      <c r="CB86" s="21">
        <v>208.87490867039747</v>
      </c>
      <c r="CC86" s="21">
        <v>216.8650884004376</v>
      </c>
      <c r="CD86" s="21">
        <v>219.5483504376777</v>
      </c>
      <c r="CE86" s="21">
        <v>210.80053477239642</v>
      </c>
      <c r="CF86" s="197">
        <v>215.67196519584937</v>
      </c>
      <c r="CG86" s="197">
        <v>221.17671104437494</v>
      </c>
      <c r="CH86" s="197">
        <v>228.29380233952344</v>
      </c>
      <c r="CI86" s="21"/>
      <c r="CJ86" s="21"/>
      <c r="CK86" s="21"/>
      <c r="CL86" s="21"/>
      <c r="CM86" s="21"/>
      <c r="CN86" s="21"/>
    </row>
    <row r="87" spans="1:92" x14ac:dyDescent="0.2">
      <c r="A87" s="8" t="str">
        <f t="shared" si="1"/>
        <v>EFHu_QU_8</v>
      </c>
      <c r="B87" s="7" t="s">
        <v>251</v>
      </c>
      <c r="C87" s="7" t="s">
        <v>654</v>
      </c>
      <c r="D87" s="7">
        <v>8</v>
      </c>
      <c r="E87" s="7">
        <v>100</v>
      </c>
      <c r="F87" s="9">
        <v>95.979004915390348</v>
      </c>
      <c r="G87" s="9">
        <v>95.050451577708614</v>
      </c>
      <c r="H87" s="9">
        <v>92.807799119528596</v>
      </c>
      <c r="I87" s="9">
        <v>94.666363452029557</v>
      </c>
      <c r="J87" s="9">
        <v>92.985852109689375</v>
      </c>
      <c r="K87" s="9">
        <v>94.22918228149679</v>
      </c>
      <c r="L87" s="9">
        <v>94.890203925017573</v>
      </c>
      <c r="M87" s="9">
        <v>94.270653664133505</v>
      </c>
      <c r="N87" s="9">
        <v>91.652722023807925</v>
      </c>
      <c r="O87" s="9">
        <v>93.286286663474343</v>
      </c>
      <c r="P87" s="9">
        <v>93.44656980828745</v>
      </c>
      <c r="Q87" s="9">
        <v>95.159109822803103</v>
      </c>
      <c r="R87" s="9">
        <v>97.824794011661879</v>
      </c>
      <c r="S87" s="9">
        <v>99.945972518121749</v>
      </c>
      <c r="T87" s="9">
        <v>99.936860144924012</v>
      </c>
      <c r="U87" s="9">
        <v>99.167649740556868</v>
      </c>
      <c r="V87" s="9">
        <v>99.064961412781628</v>
      </c>
      <c r="W87" s="9">
        <v>99.424091015230644</v>
      </c>
      <c r="X87" s="9">
        <v>99.35731292620936</v>
      </c>
      <c r="Y87" s="9">
        <v>98.046163669341723</v>
      </c>
      <c r="Z87" s="9">
        <v>98.411133089546894</v>
      </c>
      <c r="AA87" s="9">
        <v>100.20754035947913</v>
      </c>
      <c r="AB87" s="9">
        <v>100.33973081552186</v>
      </c>
      <c r="AC87" s="9">
        <v>102.26771036551537</v>
      </c>
      <c r="AD87" s="9">
        <v>102.37896477858675</v>
      </c>
      <c r="AE87" s="9">
        <v>103.61513650439042</v>
      </c>
      <c r="AF87" s="9">
        <v>106.68128949509853</v>
      </c>
      <c r="AG87" s="9">
        <v>105.97881821841975</v>
      </c>
      <c r="AH87" s="9">
        <v>102.39467595777209</v>
      </c>
      <c r="AI87" s="9">
        <v>101.64010739039988</v>
      </c>
      <c r="AJ87" s="9">
        <v>101.4689167313271</v>
      </c>
      <c r="AK87" s="9">
        <v>101.7915792436447</v>
      </c>
      <c r="AL87" s="9">
        <v>98.396770226784142</v>
      </c>
      <c r="AM87" s="9">
        <v>99.499640598925382</v>
      </c>
      <c r="AN87" s="9">
        <v>103.70464702409568</v>
      </c>
      <c r="AO87" s="9">
        <v>105.51049191175483</v>
      </c>
      <c r="AP87" s="9">
        <v>105.85976733202401</v>
      </c>
      <c r="AQ87" s="9">
        <v>103.23370556106435</v>
      </c>
      <c r="AR87" s="9">
        <v>104.00144090373075</v>
      </c>
      <c r="AS87" s="9">
        <v>108.0163744342145</v>
      </c>
      <c r="AT87" s="9">
        <v>109.69869124440683</v>
      </c>
      <c r="AU87" s="9">
        <v>121.11417545629305</v>
      </c>
      <c r="AV87" s="9">
        <v>118.23583313427098</v>
      </c>
      <c r="AW87" s="9">
        <v>122.19031306326389</v>
      </c>
      <c r="AX87" s="9">
        <v>117.65080983687125</v>
      </c>
      <c r="AY87" s="9">
        <v>112.92149992646215</v>
      </c>
      <c r="AZ87" s="9">
        <v>114.90553528689236</v>
      </c>
      <c r="BA87" s="9">
        <v>115.61325277234079</v>
      </c>
      <c r="BB87" s="9">
        <v>123.2175043699701</v>
      </c>
      <c r="BC87" s="9">
        <v>122.04240890897351</v>
      </c>
      <c r="BD87" s="9">
        <v>118.98407558407204</v>
      </c>
      <c r="BE87" s="9">
        <v>128.68510059411187</v>
      </c>
      <c r="BF87" s="9">
        <v>125.88093358572401</v>
      </c>
      <c r="BG87" s="9">
        <v>122.86839334503179</v>
      </c>
      <c r="BH87" s="9">
        <v>125.06764769606495</v>
      </c>
      <c r="BI87" s="9">
        <v>126.83434630493846</v>
      </c>
      <c r="BJ87" s="9">
        <v>133.81480254088646</v>
      </c>
      <c r="BK87" s="9">
        <v>131.6507102090157</v>
      </c>
      <c r="BL87" s="9">
        <v>132.19862560871545</v>
      </c>
      <c r="BM87" s="21">
        <v>132.97793248219833</v>
      </c>
      <c r="BN87" s="21">
        <v>135.8165636165256</v>
      </c>
      <c r="BO87" s="21">
        <v>136.66250881680156</v>
      </c>
      <c r="BP87" s="21">
        <v>134.19829142590046</v>
      </c>
      <c r="BQ87" s="21">
        <v>141.38711181311598</v>
      </c>
      <c r="BR87" s="21">
        <v>140.84951167138883</v>
      </c>
      <c r="BS87" s="21">
        <v>136.18766247076559</v>
      </c>
      <c r="BT87" s="21">
        <v>136.2335586163895</v>
      </c>
      <c r="BU87" s="21">
        <v>133.04019745553234</v>
      </c>
      <c r="BV87" s="21">
        <v>136.31493617527138</v>
      </c>
      <c r="BW87" s="21">
        <v>138.82278592038821</v>
      </c>
      <c r="BX87" s="21">
        <v>135.07087474205062</v>
      </c>
      <c r="BY87" s="21">
        <v>137.08662862663135</v>
      </c>
      <c r="BZ87" s="21">
        <v>142.67170417304891</v>
      </c>
      <c r="CA87" s="21">
        <v>149.46026320797222</v>
      </c>
      <c r="CB87" s="21">
        <v>153.31669819906841</v>
      </c>
      <c r="CC87" s="21">
        <v>155.34245401995994</v>
      </c>
      <c r="CD87" s="21">
        <v>159.66638253066023</v>
      </c>
      <c r="CE87" s="21">
        <v>156.96345863914081</v>
      </c>
      <c r="CF87" s="197">
        <v>157.92420554720721</v>
      </c>
      <c r="CG87" s="197">
        <v>161.44974600931036</v>
      </c>
      <c r="CH87" s="197">
        <v>161.34031425580949</v>
      </c>
      <c r="CI87" s="21"/>
      <c r="CJ87" s="21"/>
      <c r="CK87" s="21"/>
      <c r="CL87" s="21"/>
      <c r="CM87" s="21"/>
      <c r="CN87" s="21"/>
    </row>
    <row r="88" spans="1:92" x14ac:dyDescent="0.2">
      <c r="A88" s="8" t="str">
        <f t="shared" si="1"/>
        <v>EFHu_QU_9</v>
      </c>
      <c r="B88" s="7" t="s">
        <v>251</v>
      </c>
      <c r="C88" s="7" t="s">
        <v>654</v>
      </c>
      <c r="D88" s="7">
        <v>9</v>
      </c>
      <c r="E88" s="7">
        <v>100</v>
      </c>
      <c r="F88" s="9">
        <v>95.665097067599234</v>
      </c>
      <c r="G88" s="9">
        <v>95.024353440000496</v>
      </c>
      <c r="H88" s="9">
        <v>94.595860316356834</v>
      </c>
      <c r="I88" s="9">
        <v>99.424822628249316</v>
      </c>
      <c r="J88" s="9">
        <v>98.995378420884421</v>
      </c>
      <c r="K88" s="9">
        <v>101.14695286763494</v>
      </c>
      <c r="L88" s="9">
        <v>102.07822245953852</v>
      </c>
      <c r="M88" s="9">
        <v>102.72326973103216</v>
      </c>
      <c r="N88" s="9">
        <v>101.12106241092414</v>
      </c>
      <c r="O88" s="9">
        <v>103.18674787921285</v>
      </c>
      <c r="P88" s="9">
        <v>102.89719829966171</v>
      </c>
      <c r="Q88" s="9">
        <v>107.63462221211813</v>
      </c>
      <c r="R88" s="9">
        <v>110.96602916223719</v>
      </c>
      <c r="S88" s="9">
        <v>114.21274309029457</v>
      </c>
      <c r="T88" s="9">
        <v>114.1898550014447</v>
      </c>
      <c r="U88" s="9">
        <v>113.38963076234214</v>
      </c>
      <c r="V88" s="9">
        <v>114.01328098265483</v>
      </c>
      <c r="W88" s="9">
        <v>115.12743290607241</v>
      </c>
      <c r="X88" s="9">
        <v>114.64315262871057</v>
      </c>
      <c r="Y88" s="9">
        <v>115.02197399934751</v>
      </c>
      <c r="Z88" s="9">
        <v>115.10503709566522</v>
      </c>
      <c r="AA88" s="9">
        <v>115.84281713073661</v>
      </c>
      <c r="AB88" s="9">
        <v>116.45022526169491</v>
      </c>
      <c r="AC88" s="9">
        <v>119.28647717848339</v>
      </c>
      <c r="AD88" s="9">
        <v>120.89251009437127</v>
      </c>
      <c r="AE88" s="9">
        <v>123.51077984743914</v>
      </c>
      <c r="AF88" s="9">
        <v>128.3494549457952</v>
      </c>
      <c r="AG88" s="9">
        <v>131.79849954757103</v>
      </c>
      <c r="AH88" s="9">
        <v>131.54061465501181</v>
      </c>
      <c r="AI88" s="9">
        <v>134.13035076827052</v>
      </c>
      <c r="AJ88" s="9">
        <v>136.84298620044569</v>
      </c>
      <c r="AK88" s="9">
        <v>141.32690278250413</v>
      </c>
      <c r="AL88" s="9">
        <v>141.89812406574828</v>
      </c>
      <c r="AM88" s="9">
        <v>143.72176076109309</v>
      </c>
      <c r="AN88" s="9">
        <v>150.66401599798013</v>
      </c>
      <c r="AO88" s="9">
        <v>154.53732389717948</v>
      </c>
      <c r="AP88" s="9">
        <v>152.59643779634933</v>
      </c>
      <c r="AQ88" s="9">
        <v>149.92699137295202</v>
      </c>
      <c r="AR88" s="9">
        <v>153.00704903245506</v>
      </c>
      <c r="AS88" s="9">
        <v>157.03932405040263</v>
      </c>
      <c r="AT88" s="9">
        <v>168.97108111913229</v>
      </c>
      <c r="AU88" s="9">
        <v>187.98918042345775</v>
      </c>
      <c r="AV88" s="9">
        <v>180.02228039963575</v>
      </c>
      <c r="AW88" s="9">
        <v>188.6496320983276</v>
      </c>
      <c r="AX88" s="9">
        <v>184.40715094665123</v>
      </c>
      <c r="AY88" s="9">
        <v>180.84310114111224</v>
      </c>
      <c r="AZ88" s="9">
        <v>181.13306431040681</v>
      </c>
      <c r="BA88" s="9">
        <v>184.40763727659555</v>
      </c>
      <c r="BB88" s="9">
        <v>193.85114428370562</v>
      </c>
      <c r="BC88" s="9">
        <v>188.45798271425974</v>
      </c>
      <c r="BD88" s="9">
        <v>189.51498916818187</v>
      </c>
      <c r="BE88" s="9">
        <v>208.75301645224854</v>
      </c>
      <c r="BF88" s="9">
        <v>206.76282941538102</v>
      </c>
      <c r="BG88" s="9">
        <v>203.37886286514711</v>
      </c>
      <c r="BH88" s="9">
        <v>204.8026919839192</v>
      </c>
      <c r="BI88" s="9">
        <v>212.10914169888179</v>
      </c>
      <c r="BJ88" s="9">
        <v>215.08313486942652</v>
      </c>
      <c r="BK88" s="9">
        <v>210.31869350452533</v>
      </c>
      <c r="BL88" s="9">
        <v>199.25189610571636</v>
      </c>
      <c r="BM88" s="21">
        <v>200.68426117451816</v>
      </c>
      <c r="BN88" s="21">
        <v>207.75337699649339</v>
      </c>
      <c r="BO88" s="21">
        <v>220.42486913415686</v>
      </c>
      <c r="BP88" s="21">
        <v>220.20484971685073</v>
      </c>
      <c r="BQ88" s="21">
        <v>226.35179670221657</v>
      </c>
      <c r="BR88" s="21">
        <v>227.67760162008136</v>
      </c>
      <c r="BS88" s="21">
        <v>218.32640317225196</v>
      </c>
      <c r="BT88" s="21">
        <v>230.82181012377765</v>
      </c>
      <c r="BU88" s="21">
        <v>223.45679554952449</v>
      </c>
      <c r="BV88" s="21">
        <v>227.23029866846329</v>
      </c>
      <c r="BW88" s="21">
        <v>224.04890793028497</v>
      </c>
      <c r="BX88" s="21">
        <v>220.30245576596505</v>
      </c>
      <c r="BY88" s="21">
        <v>228.84943982222347</v>
      </c>
      <c r="BZ88" s="21">
        <v>231.03758614116515</v>
      </c>
      <c r="CA88" s="21">
        <v>244.48281586268749</v>
      </c>
      <c r="CB88" s="21">
        <v>253.29024859597729</v>
      </c>
      <c r="CC88" s="21">
        <v>246.76130457842768</v>
      </c>
      <c r="CD88" s="21">
        <v>249.43960289476573</v>
      </c>
      <c r="CE88" s="21">
        <v>254.42963681316218</v>
      </c>
      <c r="CF88" s="197">
        <v>261.67554700466775</v>
      </c>
      <c r="CG88" s="197">
        <v>270.25317562093443</v>
      </c>
      <c r="CH88" s="197">
        <v>278.56106693193487</v>
      </c>
      <c r="CI88" s="21"/>
      <c r="CJ88" s="21"/>
      <c r="CK88" s="21"/>
      <c r="CL88" s="21"/>
      <c r="CM88" s="21"/>
      <c r="CN88" s="21"/>
    </row>
    <row r="89" spans="1:92" x14ac:dyDescent="0.2">
      <c r="A89" s="8" t="str">
        <f t="shared" si="1"/>
        <v>EFHu_QU_10</v>
      </c>
      <c r="B89" s="7" t="s">
        <v>251</v>
      </c>
      <c r="C89" s="7" t="s">
        <v>654</v>
      </c>
      <c r="D89" s="7">
        <v>10</v>
      </c>
      <c r="E89" s="7">
        <v>100</v>
      </c>
      <c r="F89" s="9">
        <v>95.755221465658053</v>
      </c>
      <c r="G89" s="9">
        <v>95.602581384676142</v>
      </c>
      <c r="H89" s="9">
        <v>94.85616134034332</v>
      </c>
      <c r="I89" s="9">
        <v>97.100913398985497</v>
      </c>
      <c r="J89" s="9">
        <v>96.502085031041446</v>
      </c>
      <c r="K89" s="9">
        <v>98.109900261206363</v>
      </c>
      <c r="L89" s="9">
        <v>98.253926063313699</v>
      </c>
      <c r="M89" s="9">
        <v>97.009417494300564</v>
      </c>
      <c r="N89" s="9">
        <v>94.000889544272241</v>
      </c>
      <c r="O89" s="9">
        <v>95.654827479141375</v>
      </c>
      <c r="P89" s="9">
        <v>95.932840073330937</v>
      </c>
      <c r="Q89" s="9">
        <v>98.268888884898104</v>
      </c>
      <c r="R89" s="9">
        <v>101.0979517189934</v>
      </c>
      <c r="S89" s="9">
        <v>103.70322592392966</v>
      </c>
      <c r="T89" s="9">
        <v>103.75356326666041</v>
      </c>
      <c r="U89" s="9">
        <v>103.92408604578553</v>
      </c>
      <c r="V89" s="9">
        <v>104.80335355718221</v>
      </c>
      <c r="W89" s="9">
        <v>106.65630362735725</v>
      </c>
      <c r="X89" s="9">
        <v>107.86959797549109</v>
      </c>
      <c r="Y89" s="9">
        <v>108.41407028865243</v>
      </c>
      <c r="Z89" s="9">
        <v>109.76791669434014</v>
      </c>
      <c r="AA89" s="9">
        <v>111.98396217321181</v>
      </c>
      <c r="AB89" s="9">
        <v>112.30213036578466</v>
      </c>
      <c r="AC89" s="9">
        <v>113.34968770729297</v>
      </c>
      <c r="AD89" s="9">
        <v>113.61354442770806</v>
      </c>
      <c r="AE89" s="9">
        <v>115.30699333265839</v>
      </c>
      <c r="AF89" s="9">
        <v>116.91512834546351</v>
      </c>
      <c r="AG89" s="9">
        <v>117.89521318754326</v>
      </c>
      <c r="AH89" s="9">
        <v>117.70286775587728</v>
      </c>
      <c r="AI89" s="9">
        <v>115.79393947178021</v>
      </c>
      <c r="AJ89" s="9">
        <v>116.68392580309204</v>
      </c>
      <c r="AK89" s="9">
        <v>118.92715638561076</v>
      </c>
      <c r="AL89" s="9">
        <v>120.51427029372536</v>
      </c>
      <c r="AM89" s="9">
        <v>122.8605174690649</v>
      </c>
      <c r="AN89" s="9">
        <v>126.03555461880013</v>
      </c>
      <c r="AO89" s="9">
        <v>129.04070144856615</v>
      </c>
      <c r="AP89" s="9">
        <v>128.87245671732313</v>
      </c>
      <c r="AQ89" s="9">
        <v>127.3406344105975</v>
      </c>
      <c r="AR89" s="9">
        <v>132.01025783149939</v>
      </c>
      <c r="AS89" s="9">
        <v>131.0922405010387</v>
      </c>
      <c r="AT89" s="9">
        <v>133.41001899586544</v>
      </c>
      <c r="AU89" s="9">
        <v>149.18361352099143</v>
      </c>
      <c r="AV89" s="9">
        <v>146.69094472665</v>
      </c>
      <c r="AW89" s="9">
        <v>150.42202693878843</v>
      </c>
      <c r="AX89" s="9">
        <v>147.9926927687417</v>
      </c>
      <c r="AY89" s="9">
        <v>145.57160118535319</v>
      </c>
      <c r="AZ89" s="9">
        <v>143.49256593555225</v>
      </c>
      <c r="BA89" s="9">
        <v>147.38096609796656</v>
      </c>
      <c r="BB89" s="9">
        <v>152.00961153026859</v>
      </c>
      <c r="BC89" s="9">
        <v>151.60252767893206</v>
      </c>
      <c r="BD89" s="9">
        <v>152.16544556700217</v>
      </c>
      <c r="BE89" s="9">
        <v>163.59160841443975</v>
      </c>
      <c r="BF89" s="9">
        <v>164.0407668546388</v>
      </c>
      <c r="BG89" s="9">
        <v>164.04496707014303</v>
      </c>
      <c r="BH89" s="9">
        <v>170.31833193204082</v>
      </c>
      <c r="BI89" s="9">
        <v>172.62839811710893</v>
      </c>
      <c r="BJ89" s="9">
        <v>180.58322248000681</v>
      </c>
      <c r="BK89" s="9">
        <v>179.40738629436174</v>
      </c>
      <c r="BL89" s="9">
        <v>178.51494007150643</v>
      </c>
      <c r="BM89" s="21">
        <v>172.10556778780816</v>
      </c>
      <c r="BN89" s="21">
        <v>176.61564188920619</v>
      </c>
      <c r="BO89" s="21">
        <v>180.06870144842614</v>
      </c>
      <c r="BP89" s="21">
        <v>179.69113001279459</v>
      </c>
      <c r="BQ89" s="21">
        <v>182.41904665810617</v>
      </c>
      <c r="BR89" s="21">
        <v>182.97076993537496</v>
      </c>
      <c r="BS89" s="21">
        <v>178.77820251573638</v>
      </c>
      <c r="BT89" s="21">
        <v>181.3616727438922</v>
      </c>
      <c r="BU89" s="21">
        <v>177.33749766244398</v>
      </c>
      <c r="BV89" s="21">
        <v>179.78666392551071</v>
      </c>
      <c r="BW89" s="21">
        <v>181.75647931423134</v>
      </c>
      <c r="BX89" s="21">
        <v>176.62591967619156</v>
      </c>
      <c r="BY89" s="21">
        <v>184.22056941576955</v>
      </c>
      <c r="BZ89" s="21">
        <v>184.35751555727472</v>
      </c>
      <c r="CA89" s="21">
        <v>191.49074839069044</v>
      </c>
      <c r="CB89" s="21">
        <v>192.13645186110654</v>
      </c>
      <c r="CC89" s="21">
        <v>197.78455115912342</v>
      </c>
      <c r="CD89" s="21">
        <v>198.53962654990639</v>
      </c>
      <c r="CE89" s="21">
        <v>198.18987758941353</v>
      </c>
      <c r="CF89" s="197">
        <v>195.6334752631997</v>
      </c>
      <c r="CG89" s="197">
        <v>198.38612324416917</v>
      </c>
      <c r="CH89" s="197">
        <v>202.57688562523941</v>
      </c>
      <c r="CI89" s="21"/>
      <c r="CJ89" s="21"/>
      <c r="CK89" s="21"/>
      <c r="CL89" s="21"/>
      <c r="CM89" s="21"/>
      <c r="CN89" s="21"/>
    </row>
    <row r="90" spans="1:92" x14ac:dyDescent="0.2">
      <c r="A90" s="8" t="str">
        <f t="shared" si="1"/>
        <v>EFHu_QU_11</v>
      </c>
      <c r="B90" s="7" t="s">
        <v>251</v>
      </c>
      <c r="C90" s="7" t="s">
        <v>654</v>
      </c>
      <c r="D90" s="7">
        <v>11</v>
      </c>
      <c r="E90" s="7">
        <v>100</v>
      </c>
      <c r="F90" s="9">
        <v>95.388627958384959</v>
      </c>
      <c r="G90" s="9">
        <v>94.362889782500801</v>
      </c>
      <c r="H90" s="9">
        <v>92.156567422893673</v>
      </c>
      <c r="I90" s="9">
        <v>93.455692313571447</v>
      </c>
      <c r="J90" s="9">
        <v>92.285104713983401</v>
      </c>
      <c r="K90" s="9">
        <v>93.825976655516769</v>
      </c>
      <c r="L90" s="9">
        <v>94.44391609557583</v>
      </c>
      <c r="M90" s="9">
        <v>94.155419496945939</v>
      </c>
      <c r="N90" s="9">
        <v>91.592908633040466</v>
      </c>
      <c r="O90" s="9">
        <v>92.866243597548575</v>
      </c>
      <c r="P90" s="9">
        <v>92.693990763698423</v>
      </c>
      <c r="Q90" s="9">
        <v>95.552197374036112</v>
      </c>
      <c r="R90" s="9">
        <v>97.896410217057507</v>
      </c>
      <c r="S90" s="9">
        <v>100.98028324179349</v>
      </c>
      <c r="T90" s="9">
        <v>100.55993347983652</v>
      </c>
      <c r="U90" s="9">
        <v>99.43170803505447</v>
      </c>
      <c r="V90" s="9">
        <v>99.763379413561111</v>
      </c>
      <c r="W90" s="9">
        <v>101.36845171811362</v>
      </c>
      <c r="X90" s="9">
        <v>100.52011745322199</v>
      </c>
      <c r="Y90" s="9">
        <v>101.83370418866005</v>
      </c>
      <c r="Z90" s="9">
        <v>103.30464532712311</v>
      </c>
      <c r="AA90" s="9">
        <v>102.7165760782331</v>
      </c>
      <c r="AB90" s="9">
        <v>102.90187504325161</v>
      </c>
      <c r="AC90" s="9">
        <v>103.74536046065992</v>
      </c>
      <c r="AD90" s="9">
        <v>103.45381536101237</v>
      </c>
      <c r="AE90" s="9">
        <v>104.40909752910147</v>
      </c>
      <c r="AF90" s="9">
        <v>105.9201642351475</v>
      </c>
      <c r="AG90" s="9">
        <v>106.28934743529534</v>
      </c>
      <c r="AH90" s="9">
        <v>106.18595315785883</v>
      </c>
      <c r="AI90" s="9">
        <v>104.8691364227099</v>
      </c>
      <c r="AJ90" s="9">
        <v>104.3536355909571</v>
      </c>
      <c r="AK90" s="9">
        <v>105.70874744360094</v>
      </c>
      <c r="AL90" s="9">
        <v>105.67661788119713</v>
      </c>
      <c r="AM90" s="9">
        <v>106.652859956949</v>
      </c>
      <c r="AN90" s="9">
        <v>111.15596241858674</v>
      </c>
      <c r="AO90" s="9">
        <v>112.39829102094883</v>
      </c>
      <c r="AP90" s="9">
        <v>112.97381962141431</v>
      </c>
      <c r="AQ90" s="9">
        <v>111.42907229846348</v>
      </c>
      <c r="AR90" s="9">
        <v>111.13398199537983</v>
      </c>
      <c r="AS90" s="9">
        <v>114.18947441615288</v>
      </c>
      <c r="AT90" s="9">
        <v>116.04628692408076</v>
      </c>
      <c r="AU90" s="9">
        <v>125.93714917751117</v>
      </c>
      <c r="AV90" s="9">
        <v>124.76250823873876</v>
      </c>
      <c r="AW90" s="9">
        <v>128.58021157157046</v>
      </c>
      <c r="AX90" s="9">
        <v>126.93858066689046</v>
      </c>
      <c r="AY90" s="9">
        <v>122.25796468725716</v>
      </c>
      <c r="AZ90" s="9">
        <v>121.91984474949406</v>
      </c>
      <c r="BA90" s="9">
        <v>123.66706796067994</v>
      </c>
      <c r="BB90" s="9">
        <v>124.84309089391499</v>
      </c>
      <c r="BC90" s="9">
        <v>126.77499189215166</v>
      </c>
      <c r="BD90" s="9">
        <v>125.09839951585218</v>
      </c>
      <c r="BE90" s="9">
        <v>136.57607663622341</v>
      </c>
      <c r="BF90" s="9">
        <v>134.44951846803684</v>
      </c>
      <c r="BG90" s="9">
        <v>135.42865299511811</v>
      </c>
      <c r="BH90" s="9">
        <v>140.70508401703438</v>
      </c>
      <c r="BI90" s="9">
        <v>139.69003800927459</v>
      </c>
      <c r="BJ90" s="9">
        <v>146.25177850747659</v>
      </c>
      <c r="BK90" s="9">
        <v>146.72920562990447</v>
      </c>
      <c r="BL90" s="9">
        <v>143.39465965825104</v>
      </c>
      <c r="BM90" s="21">
        <v>137.75575120512877</v>
      </c>
      <c r="BN90" s="21">
        <v>140.92413864571242</v>
      </c>
      <c r="BO90" s="21">
        <v>144.79731565054706</v>
      </c>
      <c r="BP90" s="21">
        <v>143.8656708748637</v>
      </c>
      <c r="BQ90" s="21">
        <v>146.66385766400617</v>
      </c>
      <c r="BR90" s="21">
        <v>150.57527307527769</v>
      </c>
      <c r="BS90" s="21">
        <v>147.85124440680701</v>
      </c>
      <c r="BT90" s="21">
        <v>149.67531612660073</v>
      </c>
      <c r="BU90" s="21">
        <v>144.97993928716437</v>
      </c>
      <c r="BV90" s="21">
        <v>146.8434082360811</v>
      </c>
      <c r="BW90" s="21">
        <v>145.8428395764613</v>
      </c>
      <c r="BX90" s="21">
        <v>144.53046811867159</v>
      </c>
      <c r="BY90" s="21">
        <v>147.85505115891965</v>
      </c>
      <c r="BZ90" s="21">
        <v>150.09020955879328</v>
      </c>
      <c r="CA90" s="21">
        <v>156.37079034620305</v>
      </c>
      <c r="CB90" s="21">
        <v>158.54894952986425</v>
      </c>
      <c r="CC90" s="21">
        <v>162.34087497557044</v>
      </c>
      <c r="CD90" s="21">
        <v>159.3284743176788</v>
      </c>
      <c r="CE90" s="21">
        <v>159.90692745851408</v>
      </c>
      <c r="CF90" s="197">
        <v>157.39807179046025</v>
      </c>
      <c r="CG90" s="197">
        <v>162.7235750711788</v>
      </c>
      <c r="CH90" s="197">
        <v>165.38319429949303</v>
      </c>
      <c r="CI90" s="21"/>
      <c r="CJ90" s="21"/>
      <c r="CK90" s="21"/>
      <c r="CL90" s="21"/>
      <c r="CM90" s="21"/>
      <c r="CN90" s="21"/>
    </row>
    <row r="91" spans="1:92" x14ac:dyDescent="0.2">
      <c r="A91" s="8" t="str">
        <f t="shared" si="1"/>
        <v>EFHu_QU_12</v>
      </c>
      <c r="B91" s="7" t="s">
        <v>251</v>
      </c>
      <c r="C91" s="7" t="s">
        <v>654</v>
      </c>
      <c r="D91" s="7">
        <v>12</v>
      </c>
      <c r="E91" s="7">
        <v>100</v>
      </c>
      <c r="F91" s="9">
        <v>94.630166342618665</v>
      </c>
      <c r="G91" s="9">
        <v>93.051257847328273</v>
      </c>
      <c r="H91" s="9">
        <v>91.157458317584229</v>
      </c>
      <c r="I91" s="9">
        <v>94.684802683694727</v>
      </c>
      <c r="J91" s="9">
        <v>93.300890684126443</v>
      </c>
      <c r="K91" s="9">
        <v>95.31800017912829</v>
      </c>
      <c r="L91" s="9">
        <v>96.088217913729395</v>
      </c>
      <c r="M91" s="9">
        <v>96.785861293470347</v>
      </c>
      <c r="N91" s="9">
        <v>94.836325107737736</v>
      </c>
      <c r="O91" s="9">
        <v>97.205215798381943</v>
      </c>
      <c r="P91" s="9">
        <v>97.586503344033474</v>
      </c>
      <c r="Q91" s="9">
        <v>102.64617096114408</v>
      </c>
      <c r="R91" s="9">
        <v>105.46653262830164</v>
      </c>
      <c r="S91" s="9">
        <v>108.6457438364021</v>
      </c>
      <c r="T91" s="9">
        <v>108.09863367225221</v>
      </c>
      <c r="U91" s="9">
        <v>111.10771654899673</v>
      </c>
      <c r="V91" s="9">
        <v>112.323057991608</v>
      </c>
      <c r="W91" s="9">
        <v>113.43801281053507</v>
      </c>
      <c r="X91" s="9">
        <v>113.16278091444734</v>
      </c>
      <c r="Y91" s="9">
        <v>114.55462442383745</v>
      </c>
      <c r="Z91" s="9">
        <v>115.43020854424707</v>
      </c>
      <c r="AA91" s="9">
        <v>117.09863918633212</v>
      </c>
      <c r="AB91" s="9">
        <v>117.80675165503334</v>
      </c>
      <c r="AC91" s="9">
        <v>123.97040055853637</v>
      </c>
      <c r="AD91" s="9">
        <v>124.32990060277123</v>
      </c>
      <c r="AE91" s="9">
        <v>125.85462899905917</v>
      </c>
      <c r="AF91" s="9">
        <v>123.22342267851936</v>
      </c>
      <c r="AG91" s="9">
        <v>125.739659269903</v>
      </c>
      <c r="AH91" s="9">
        <v>128.01221566317707</v>
      </c>
      <c r="AI91" s="9">
        <v>128.24914484742695</v>
      </c>
      <c r="AJ91" s="9">
        <v>128.04332276724716</v>
      </c>
      <c r="AK91" s="9">
        <v>131.46950402790401</v>
      </c>
      <c r="AL91" s="9">
        <v>133.73244799064571</v>
      </c>
      <c r="AM91" s="9">
        <v>135.12393473407795</v>
      </c>
      <c r="AN91" s="9">
        <v>140.69605206173645</v>
      </c>
      <c r="AO91" s="9">
        <v>141.26124994673336</v>
      </c>
      <c r="AP91" s="9">
        <v>139.3788653034745</v>
      </c>
      <c r="AQ91" s="9">
        <v>139.57945015095217</v>
      </c>
      <c r="AR91" s="9">
        <v>142.28655104225126</v>
      </c>
      <c r="AS91" s="9">
        <v>151.92752532502917</v>
      </c>
      <c r="AT91" s="9">
        <v>151.9175749781524</v>
      </c>
      <c r="AU91" s="9">
        <v>170.6439863435748</v>
      </c>
      <c r="AV91" s="9">
        <v>164.33197087954676</v>
      </c>
      <c r="AW91" s="9">
        <v>168.77208074135314</v>
      </c>
      <c r="AX91" s="9">
        <v>162.21328664803011</v>
      </c>
      <c r="AY91" s="9">
        <v>157.83439729958312</v>
      </c>
      <c r="AZ91" s="9">
        <v>162.69711846692306</v>
      </c>
      <c r="BA91" s="9">
        <v>161.04819880023086</v>
      </c>
      <c r="BB91" s="9">
        <v>168.23796977388329</v>
      </c>
      <c r="BC91" s="9">
        <v>166.43554445703879</v>
      </c>
      <c r="BD91" s="9">
        <v>166.74436308345685</v>
      </c>
      <c r="BE91" s="9">
        <v>167.29354908065639</v>
      </c>
      <c r="BF91" s="9">
        <v>161.5630281128978</v>
      </c>
      <c r="BG91" s="9">
        <v>164.13169195227587</v>
      </c>
      <c r="BH91" s="9">
        <v>173.42442264229211</v>
      </c>
      <c r="BI91" s="9">
        <v>183.6104883692114</v>
      </c>
      <c r="BJ91" s="9">
        <v>191.99270225158492</v>
      </c>
      <c r="BK91" s="9">
        <v>190.56104874728413</v>
      </c>
      <c r="BL91" s="9">
        <v>197.15259964306722</v>
      </c>
      <c r="BM91" s="21">
        <v>197.18011582790999</v>
      </c>
      <c r="BN91" s="21">
        <v>203.01753630977458</v>
      </c>
      <c r="BO91" s="21">
        <v>210.8274391666456</v>
      </c>
      <c r="BP91" s="21">
        <v>201.93696513182942</v>
      </c>
      <c r="BQ91" s="21">
        <v>194.53638656827133</v>
      </c>
      <c r="BR91" s="21">
        <v>196.68214833007565</v>
      </c>
      <c r="BS91" s="21">
        <v>186.07257282185535</v>
      </c>
      <c r="BT91" s="21">
        <v>189.17479666596836</v>
      </c>
      <c r="BU91" s="21">
        <v>183.25314992835632</v>
      </c>
      <c r="BV91" s="21">
        <v>187.5554862852853</v>
      </c>
      <c r="BW91" s="21">
        <v>187.06574494923777</v>
      </c>
      <c r="BX91" s="21">
        <v>187.98687505168891</v>
      </c>
      <c r="BY91" s="21">
        <v>196.92546977279716</v>
      </c>
      <c r="BZ91" s="21">
        <v>195.50397344871806</v>
      </c>
      <c r="CA91" s="21">
        <v>207.66830252120042</v>
      </c>
      <c r="CB91" s="21">
        <v>213.99475418537963</v>
      </c>
      <c r="CC91" s="21">
        <v>211.18457576798289</v>
      </c>
      <c r="CD91" s="21">
        <v>221.9616068425255</v>
      </c>
      <c r="CE91" s="21">
        <v>234.20545019947338</v>
      </c>
      <c r="CF91" s="197">
        <v>243.26996328582396</v>
      </c>
      <c r="CG91" s="197">
        <v>230.81104786865168</v>
      </c>
      <c r="CH91" s="197">
        <v>238.24064207477812</v>
      </c>
      <c r="CI91" s="21"/>
      <c r="CJ91" s="21"/>
      <c r="CK91" s="21"/>
      <c r="CL91" s="21"/>
      <c r="CM91" s="21"/>
      <c r="CN91" s="21"/>
    </row>
    <row r="92" spans="1:92" x14ac:dyDescent="0.2">
      <c r="A92" s="8" t="str">
        <f t="shared" si="1"/>
        <v>EFHu_QU_13</v>
      </c>
      <c r="B92" s="7" t="s">
        <v>251</v>
      </c>
      <c r="C92" s="7" t="s">
        <v>654</v>
      </c>
      <c r="D92" s="7">
        <v>13</v>
      </c>
      <c r="E92" s="7">
        <v>100</v>
      </c>
      <c r="F92" s="9">
        <v>94.927904038322851</v>
      </c>
      <c r="G92" s="9">
        <v>93.849752136715722</v>
      </c>
      <c r="H92" s="9">
        <v>91.440573112774928</v>
      </c>
      <c r="I92" s="9">
        <v>92.850794771012886</v>
      </c>
      <c r="J92" s="9">
        <v>92.595260226654815</v>
      </c>
      <c r="K92" s="9">
        <v>95.255317537450864</v>
      </c>
      <c r="L92" s="9">
        <v>96.239433684047299</v>
      </c>
      <c r="M92" s="9">
        <v>94.522469549482878</v>
      </c>
      <c r="N92" s="9">
        <v>92.074098804461229</v>
      </c>
      <c r="O92" s="9">
        <v>93.808167129160651</v>
      </c>
      <c r="P92" s="9">
        <v>93.44492903410034</v>
      </c>
      <c r="Q92" s="9">
        <v>95.402153067076171</v>
      </c>
      <c r="R92" s="9">
        <v>99.728863456345806</v>
      </c>
      <c r="S92" s="9">
        <v>103.67077028678887</v>
      </c>
      <c r="T92" s="9">
        <v>103.23467038631972</v>
      </c>
      <c r="U92" s="9">
        <v>104.93811879894446</v>
      </c>
      <c r="V92" s="9">
        <v>102.31659398333908</v>
      </c>
      <c r="W92" s="9">
        <v>104.25362305611272</v>
      </c>
      <c r="X92" s="9">
        <v>102.9959820280452</v>
      </c>
      <c r="Y92" s="9">
        <v>103.57405623749302</v>
      </c>
      <c r="Z92" s="9">
        <v>103.79910332106409</v>
      </c>
      <c r="AA92" s="9">
        <v>107.64283257587579</v>
      </c>
      <c r="AB92" s="9">
        <v>107.97888580961006</v>
      </c>
      <c r="AC92" s="9">
        <v>109.21041879658893</v>
      </c>
      <c r="AD92" s="9">
        <v>106.15774426537388</v>
      </c>
      <c r="AE92" s="9">
        <v>108.388829727043</v>
      </c>
      <c r="AF92" s="9">
        <v>110.23517438212113</v>
      </c>
      <c r="AG92" s="9">
        <v>114.64111255937866</v>
      </c>
      <c r="AH92" s="9">
        <v>116.12885109573784</v>
      </c>
      <c r="AI92" s="9">
        <v>113.85977304989459</v>
      </c>
      <c r="AJ92" s="9">
        <v>115.24605792864951</v>
      </c>
      <c r="AK92" s="9">
        <v>118.52233328671092</v>
      </c>
      <c r="AL92" s="9">
        <v>114.63299309915634</v>
      </c>
      <c r="AM92" s="9">
        <v>116.12205758918317</v>
      </c>
      <c r="AN92" s="9">
        <v>117.94401969998016</v>
      </c>
      <c r="AO92" s="9">
        <v>117.59265649061284</v>
      </c>
      <c r="AP92" s="9">
        <v>121.36233419675865</v>
      </c>
      <c r="AQ92" s="9">
        <v>117.69475920399988</v>
      </c>
      <c r="AR92" s="9">
        <v>120.24527561621656</v>
      </c>
      <c r="AS92" s="9">
        <v>122.24995323928081</v>
      </c>
      <c r="AT92" s="9">
        <v>126.42936524868371</v>
      </c>
      <c r="AU92" s="9">
        <v>134.78786853560072</v>
      </c>
      <c r="AV92" s="9">
        <v>132.95485996235857</v>
      </c>
      <c r="AW92" s="9">
        <v>139.36838922340584</v>
      </c>
      <c r="AX92" s="9">
        <v>135.74700867776963</v>
      </c>
      <c r="AY92" s="9">
        <v>132.79490607673608</v>
      </c>
      <c r="AZ92" s="9">
        <v>128.99205592010358</v>
      </c>
      <c r="BA92" s="9">
        <v>131.1525899935958</v>
      </c>
      <c r="BB92" s="9">
        <v>137.09373209881076</v>
      </c>
      <c r="BC92" s="9">
        <v>136.58735702552227</v>
      </c>
      <c r="BD92" s="9">
        <v>134.95515155999715</v>
      </c>
      <c r="BE92" s="9">
        <v>142.5299797882474</v>
      </c>
      <c r="BF92" s="9">
        <v>139.15491043675883</v>
      </c>
      <c r="BG92" s="9">
        <v>143.91678326636986</v>
      </c>
      <c r="BH92" s="9">
        <v>142.6138155258289</v>
      </c>
      <c r="BI92" s="9">
        <v>147.59075092565695</v>
      </c>
      <c r="BJ92" s="9">
        <v>152.29631666358191</v>
      </c>
      <c r="BK92" s="9">
        <v>155.43197212109831</v>
      </c>
      <c r="BL92" s="9">
        <v>155.06156234506338</v>
      </c>
      <c r="BM92" s="21">
        <v>150.97199442301545</v>
      </c>
      <c r="BN92" s="21">
        <v>153.30377002309294</v>
      </c>
      <c r="BO92" s="21">
        <v>156.19598848389808</v>
      </c>
      <c r="BP92" s="21">
        <v>151.92399734247147</v>
      </c>
      <c r="BQ92" s="21">
        <v>156.08054739558773</v>
      </c>
      <c r="BR92" s="21">
        <v>159.58378907690488</v>
      </c>
      <c r="BS92" s="21">
        <v>154.86431580007084</v>
      </c>
      <c r="BT92" s="21">
        <v>160.79184680644019</v>
      </c>
      <c r="BU92" s="21">
        <v>155.62266051733522</v>
      </c>
      <c r="BV92" s="21">
        <v>156.60526916650636</v>
      </c>
      <c r="BW92" s="21">
        <v>156.78637241611617</v>
      </c>
      <c r="BX92" s="21">
        <v>154.7469385729691</v>
      </c>
      <c r="BY92" s="21">
        <v>161.31006198928145</v>
      </c>
      <c r="BZ92" s="21">
        <v>167.0925384845967</v>
      </c>
      <c r="CA92" s="21">
        <v>172.09032832539384</v>
      </c>
      <c r="CB92" s="21">
        <v>171.93468329683776</v>
      </c>
      <c r="CC92" s="21">
        <v>174.11132998373748</v>
      </c>
      <c r="CD92" s="21">
        <v>176.61907551408905</v>
      </c>
      <c r="CE92" s="21">
        <v>175.29134211609215</v>
      </c>
      <c r="CF92" s="197">
        <v>173.81081646940737</v>
      </c>
      <c r="CG92" s="197">
        <v>175.22886881911259</v>
      </c>
      <c r="CH92" s="197">
        <v>178.49875885908352</v>
      </c>
      <c r="CI92" s="21"/>
      <c r="CJ92" s="21"/>
      <c r="CK92" s="21"/>
      <c r="CL92" s="21"/>
      <c r="CM92" s="21"/>
      <c r="CN92" s="21"/>
    </row>
    <row r="93" spans="1:92" x14ac:dyDescent="0.2">
      <c r="A93" s="8" t="str">
        <f t="shared" si="1"/>
        <v>EFHu_QU_14</v>
      </c>
      <c r="B93" s="7" t="s">
        <v>251</v>
      </c>
      <c r="C93" s="7" t="s">
        <v>654</v>
      </c>
      <c r="D93" s="7">
        <v>14</v>
      </c>
      <c r="E93" s="7">
        <v>100</v>
      </c>
      <c r="F93" s="9">
        <v>95.941053765113608</v>
      </c>
      <c r="G93" s="9">
        <v>95.051947483672052</v>
      </c>
      <c r="H93" s="9">
        <v>93.025849370058296</v>
      </c>
      <c r="I93" s="9">
        <v>93.680478604228995</v>
      </c>
      <c r="J93" s="9">
        <v>92.25012867465621</v>
      </c>
      <c r="K93" s="9">
        <v>92.571430271282367</v>
      </c>
      <c r="L93" s="9">
        <v>94.35117292186024</v>
      </c>
      <c r="M93" s="9">
        <v>92.725802936967824</v>
      </c>
      <c r="N93" s="9">
        <v>90.171203673494915</v>
      </c>
      <c r="O93" s="9">
        <v>91.647313148394687</v>
      </c>
      <c r="P93" s="9">
        <v>91.788034458055151</v>
      </c>
      <c r="Q93" s="9">
        <v>94.313703704669521</v>
      </c>
      <c r="R93" s="9">
        <v>97.196248217086435</v>
      </c>
      <c r="S93" s="9">
        <v>99.97946428829502</v>
      </c>
      <c r="T93" s="9">
        <v>100.25415087257174</v>
      </c>
      <c r="U93" s="9">
        <v>100.48281531231278</v>
      </c>
      <c r="V93" s="9">
        <v>100.61524304016045</v>
      </c>
      <c r="W93" s="9">
        <v>104.15461472970384</v>
      </c>
      <c r="X93" s="9">
        <v>101.44801006104198</v>
      </c>
      <c r="Y93" s="9">
        <v>102.8141913231937</v>
      </c>
      <c r="Z93" s="9">
        <v>100.90966669994175</v>
      </c>
      <c r="AA93" s="9">
        <v>102.42556297734173</v>
      </c>
      <c r="AB93" s="9">
        <v>102.24813499503334</v>
      </c>
      <c r="AC93" s="9">
        <v>103.74662786477506</v>
      </c>
      <c r="AD93" s="9">
        <v>103.99483502112854</v>
      </c>
      <c r="AE93" s="9">
        <v>105.56254242287639</v>
      </c>
      <c r="AF93" s="9">
        <v>105.98929074963353</v>
      </c>
      <c r="AG93" s="9">
        <v>108.25460198462484</v>
      </c>
      <c r="AH93" s="9">
        <v>110.95130455882105</v>
      </c>
      <c r="AI93" s="9">
        <v>108.90225894264798</v>
      </c>
      <c r="AJ93" s="9">
        <v>108.62631153317828</v>
      </c>
      <c r="AK93" s="9">
        <v>108.47640877373281</v>
      </c>
      <c r="AL93" s="9">
        <v>109.04164193321475</v>
      </c>
      <c r="AM93" s="9">
        <v>108.14227445461009</v>
      </c>
      <c r="AN93" s="9">
        <v>113.48989296518242</v>
      </c>
      <c r="AO93" s="9">
        <v>115.35422044360281</v>
      </c>
      <c r="AP93" s="9">
        <v>115.34252185872758</v>
      </c>
      <c r="AQ93" s="9">
        <v>117.4008587793038</v>
      </c>
      <c r="AR93" s="9">
        <v>114.8121077890244</v>
      </c>
      <c r="AS93" s="9">
        <v>117.84069033414724</v>
      </c>
      <c r="AT93" s="9">
        <v>126.96011763633852</v>
      </c>
      <c r="AU93" s="9">
        <v>131.09504504148694</v>
      </c>
      <c r="AV93" s="9">
        <v>129.22516252600136</v>
      </c>
      <c r="AW93" s="9">
        <v>128.96320257377306</v>
      </c>
      <c r="AX93" s="9">
        <v>127.05540880314447</v>
      </c>
      <c r="AY93" s="9">
        <v>123.16209335276231</v>
      </c>
      <c r="AZ93" s="9">
        <v>122.63890677112421</v>
      </c>
      <c r="BA93" s="9">
        <v>124.25259120011893</v>
      </c>
      <c r="BB93" s="9">
        <v>132.91042173868644</v>
      </c>
      <c r="BC93" s="9">
        <v>131.6376591301742</v>
      </c>
      <c r="BD93" s="9">
        <v>130.49785793906659</v>
      </c>
      <c r="BE93" s="9">
        <v>142.99729948753841</v>
      </c>
      <c r="BF93" s="9">
        <v>139.34792073933764</v>
      </c>
      <c r="BG93" s="9">
        <v>141.42534162848156</v>
      </c>
      <c r="BH93" s="9">
        <v>140.13478503031237</v>
      </c>
      <c r="BI93" s="9">
        <v>148.32910695214281</v>
      </c>
      <c r="BJ93" s="9">
        <v>161.29848925247251</v>
      </c>
      <c r="BK93" s="9">
        <v>149.90773493923191</v>
      </c>
      <c r="BL93" s="9">
        <v>149.82263174973247</v>
      </c>
      <c r="BM93" s="21">
        <v>151.61012911170434</v>
      </c>
      <c r="BN93" s="21">
        <v>150.78751395468211</v>
      </c>
      <c r="BO93" s="21">
        <v>153.65936887569097</v>
      </c>
      <c r="BP93" s="21">
        <v>154.46082702989216</v>
      </c>
      <c r="BQ93" s="21">
        <v>161.9222779699212</v>
      </c>
      <c r="BR93" s="21">
        <v>166.47235840046702</v>
      </c>
      <c r="BS93" s="21">
        <v>158.3980844776292</v>
      </c>
      <c r="BT93" s="21">
        <v>162.05735451716552</v>
      </c>
      <c r="BU93" s="21">
        <v>157.14457804480242</v>
      </c>
      <c r="BV93" s="21">
        <v>160.31033158368791</v>
      </c>
      <c r="BW93" s="21">
        <v>162.31642390318814</v>
      </c>
      <c r="BX93" s="21">
        <v>160.59750706232703</v>
      </c>
      <c r="BY93" s="21">
        <v>167.09922051657028</v>
      </c>
      <c r="BZ93" s="21">
        <v>164.63538023514337</v>
      </c>
      <c r="CA93" s="21">
        <v>166.06894041527374</v>
      </c>
      <c r="CB93" s="21">
        <v>168.24990851207596</v>
      </c>
      <c r="CC93" s="21">
        <v>172.01078995528593</v>
      </c>
      <c r="CD93" s="21">
        <v>177.95876432250392</v>
      </c>
      <c r="CE93" s="21">
        <v>179.80294987639022</v>
      </c>
      <c r="CF93" s="197">
        <v>176.61842381596026</v>
      </c>
      <c r="CG93" s="197">
        <v>175.31099735836295</v>
      </c>
      <c r="CH93" s="197">
        <v>178.78527978621628</v>
      </c>
      <c r="CI93" s="21"/>
      <c r="CJ93" s="21"/>
      <c r="CK93" s="21"/>
      <c r="CL93" s="21"/>
      <c r="CM93" s="21"/>
      <c r="CN93" s="21"/>
    </row>
    <row r="94" spans="1:92" x14ac:dyDescent="0.2">
      <c r="A94" s="8" t="str">
        <f t="shared" si="1"/>
        <v>EFHu_QU_15</v>
      </c>
      <c r="B94" s="7" t="s">
        <v>251</v>
      </c>
      <c r="C94" s="7" t="s">
        <v>654</v>
      </c>
      <c r="D94" s="7">
        <v>15</v>
      </c>
      <c r="E94" s="7">
        <v>100</v>
      </c>
      <c r="F94" s="9">
        <v>95.981013382587278</v>
      </c>
      <c r="G94" s="9">
        <v>95.102201263529935</v>
      </c>
      <c r="H94" s="9">
        <v>92.965230672100603</v>
      </c>
      <c r="I94" s="9">
        <v>93.36976046309853</v>
      </c>
      <c r="J94" s="9">
        <v>91.839073193545048</v>
      </c>
      <c r="K94" s="9">
        <v>93.10748025406393</v>
      </c>
      <c r="L94" s="9">
        <v>93.675605315163011</v>
      </c>
      <c r="M94" s="9">
        <v>90.352002184326679</v>
      </c>
      <c r="N94" s="9">
        <v>87.708977281586982</v>
      </c>
      <c r="O94" s="9">
        <v>89.242725144002961</v>
      </c>
      <c r="P94" s="9">
        <v>89.410360315705645</v>
      </c>
      <c r="Q94" s="9">
        <v>92.113889924230989</v>
      </c>
      <c r="R94" s="9">
        <v>94.653533575581037</v>
      </c>
      <c r="S94" s="9">
        <v>96.869601252985206</v>
      </c>
      <c r="T94" s="9">
        <v>96.94157744324211</v>
      </c>
      <c r="U94" s="9">
        <v>95.644837510515217</v>
      </c>
      <c r="V94" s="9">
        <v>95.63651682831717</v>
      </c>
      <c r="W94" s="9">
        <v>96.104587437853581</v>
      </c>
      <c r="X94" s="9">
        <v>95.83093341772728</v>
      </c>
      <c r="Y94" s="9">
        <v>95.675482714493938</v>
      </c>
      <c r="Z94" s="9">
        <v>95.847409865381579</v>
      </c>
      <c r="AA94" s="9">
        <v>98.066700770657079</v>
      </c>
      <c r="AB94" s="9">
        <v>101.82284672790875</v>
      </c>
      <c r="AC94" s="9">
        <v>97.493849498542929</v>
      </c>
      <c r="AD94" s="9">
        <v>96.433069534063904</v>
      </c>
      <c r="AE94" s="9">
        <v>102.3200276640261</v>
      </c>
      <c r="AF94" s="9">
        <v>102.9248482069677</v>
      </c>
      <c r="AG94" s="9">
        <v>106.30455565166625</v>
      </c>
      <c r="AH94" s="9">
        <v>102.50578991650134</v>
      </c>
      <c r="AI94" s="9">
        <v>104.91104157609425</v>
      </c>
      <c r="AJ94" s="9">
        <v>100.74997200942684</v>
      </c>
      <c r="AK94" s="9">
        <v>102.63467080483434</v>
      </c>
      <c r="AL94" s="9">
        <v>102.68059580004601</v>
      </c>
      <c r="AM94" s="9">
        <v>104.36076733248754</v>
      </c>
      <c r="AN94" s="9">
        <v>106.02397097370957</v>
      </c>
      <c r="AO94" s="9">
        <v>108.55208012343367</v>
      </c>
      <c r="AP94" s="9">
        <v>110.56365400830308</v>
      </c>
      <c r="AQ94" s="9">
        <v>109.69156339167326</v>
      </c>
      <c r="AR94" s="9">
        <v>113.0575715810525</v>
      </c>
      <c r="AS94" s="9">
        <v>117.60230932974756</v>
      </c>
      <c r="AT94" s="9">
        <v>120.09227548281822</v>
      </c>
      <c r="AU94" s="9">
        <v>125.79605690264108</v>
      </c>
      <c r="AV94" s="9">
        <v>126.13615093229788</v>
      </c>
      <c r="AW94" s="9">
        <v>133.00494174737327</v>
      </c>
      <c r="AX94" s="9">
        <v>137.59858896973779</v>
      </c>
      <c r="AY94" s="9">
        <v>125.40712492897821</v>
      </c>
      <c r="AZ94" s="9">
        <v>123.80076189472879</v>
      </c>
      <c r="BA94" s="9">
        <v>132.22831652660179</v>
      </c>
      <c r="BB94" s="9">
        <v>129.72313961187416</v>
      </c>
      <c r="BC94" s="9">
        <v>129.33578976396845</v>
      </c>
      <c r="BD94" s="9">
        <v>131.70304784128288</v>
      </c>
      <c r="BE94" s="9">
        <v>133.92967511690449</v>
      </c>
      <c r="BF94" s="9">
        <v>136.93061511684186</v>
      </c>
      <c r="BG94" s="9">
        <v>133.40743262969329</v>
      </c>
      <c r="BH94" s="9">
        <v>142.31413626461605</v>
      </c>
      <c r="BI94" s="9">
        <v>150.72926283625569</v>
      </c>
      <c r="BJ94" s="9">
        <v>153.67021172421749</v>
      </c>
      <c r="BK94" s="9">
        <v>151.97456392658245</v>
      </c>
      <c r="BL94" s="9">
        <v>155.77566978681432</v>
      </c>
      <c r="BM94" s="21">
        <v>156.42963360531598</v>
      </c>
      <c r="BN94" s="21">
        <v>156.71641758919935</v>
      </c>
      <c r="BO94" s="21">
        <v>157.9909444198324</v>
      </c>
      <c r="BP94" s="21">
        <v>157.35218121857139</v>
      </c>
      <c r="BQ94" s="21">
        <v>162.76921483297079</v>
      </c>
      <c r="BR94" s="21">
        <v>164.74861535079438</v>
      </c>
      <c r="BS94" s="21">
        <v>159.40495882749931</v>
      </c>
      <c r="BT94" s="21">
        <v>163.16509793752988</v>
      </c>
      <c r="BU94" s="21">
        <v>158.61435428712977</v>
      </c>
      <c r="BV94" s="21">
        <v>163.09438866371974</v>
      </c>
      <c r="BW94" s="21">
        <v>163.60902463957871</v>
      </c>
      <c r="BX94" s="21">
        <v>162.78074859650985</v>
      </c>
      <c r="BY94" s="21">
        <v>165.30309057936083</v>
      </c>
      <c r="BZ94" s="21">
        <v>165.75946401499513</v>
      </c>
      <c r="CA94" s="21">
        <v>168.74975380184651</v>
      </c>
      <c r="CB94" s="21">
        <v>170.55100643663371</v>
      </c>
      <c r="CC94" s="21">
        <v>175.22320973787959</v>
      </c>
      <c r="CD94" s="21">
        <v>178.1955172948409</v>
      </c>
      <c r="CE94" s="21">
        <v>176.3740260121003</v>
      </c>
      <c r="CF94" s="197">
        <v>177.02289778701569</v>
      </c>
      <c r="CG94" s="197">
        <v>177.70504204351701</v>
      </c>
      <c r="CH94" s="197">
        <v>182.06290963927759</v>
      </c>
      <c r="CI94" s="21"/>
      <c r="CJ94" s="21"/>
      <c r="CK94" s="21"/>
      <c r="CL94" s="21"/>
      <c r="CM94" s="21"/>
      <c r="CN94" s="21"/>
    </row>
    <row r="95" spans="1:92" x14ac:dyDescent="0.2">
      <c r="A95" s="8" t="str">
        <f t="shared" si="1"/>
        <v>EFHu_QU_16</v>
      </c>
      <c r="B95" s="7" t="s">
        <v>251</v>
      </c>
      <c r="C95" s="7" t="s">
        <v>654</v>
      </c>
      <c r="D95" s="7">
        <v>16</v>
      </c>
      <c r="E95" s="7">
        <v>100</v>
      </c>
      <c r="F95" s="9">
        <v>96.006191115909928</v>
      </c>
      <c r="G95" s="9">
        <v>95.104347229947166</v>
      </c>
      <c r="H95" s="9">
        <v>92.881462994514308</v>
      </c>
      <c r="I95" s="9">
        <v>93.792221679445646</v>
      </c>
      <c r="J95" s="9">
        <v>92.107085306310992</v>
      </c>
      <c r="K95" s="9">
        <v>93.293847025204528</v>
      </c>
      <c r="L95" s="9">
        <v>93.918347468262027</v>
      </c>
      <c r="M95" s="9">
        <v>92.428597199103777</v>
      </c>
      <c r="N95" s="9">
        <v>89.836431373986329</v>
      </c>
      <c r="O95" s="9">
        <v>91.480923665715025</v>
      </c>
      <c r="P95" s="9">
        <v>91.710595090635024</v>
      </c>
      <c r="Q95" s="9">
        <v>98.466584061814629</v>
      </c>
      <c r="R95" s="9">
        <v>101.24224550693972</v>
      </c>
      <c r="S95" s="9">
        <v>103.41238742223928</v>
      </c>
      <c r="T95" s="9">
        <v>103.38315943202323</v>
      </c>
      <c r="U95" s="9">
        <v>104.24038746655995</v>
      </c>
      <c r="V95" s="9">
        <v>104.213334183998</v>
      </c>
      <c r="W95" s="9">
        <v>104.62055416979351</v>
      </c>
      <c r="X95" s="9">
        <v>104.50552489099618</v>
      </c>
      <c r="Y95" s="9">
        <v>104.59978313550447</v>
      </c>
      <c r="Z95" s="9">
        <v>105.00163299740714</v>
      </c>
      <c r="AA95" s="9">
        <v>107.07544939654758</v>
      </c>
      <c r="AB95" s="9">
        <v>108.65131832109185</v>
      </c>
      <c r="AC95" s="9">
        <v>106.76445010309506</v>
      </c>
      <c r="AD95" s="9">
        <v>106.39404642643338</v>
      </c>
      <c r="AE95" s="9">
        <v>109.54284361471811</v>
      </c>
      <c r="AF95" s="9">
        <v>110.4705664840331</v>
      </c>
      <c r="AG95" s="9">
        <v>111.88583785762447</v>
      </c>
      <c r="AH95" s="9">
        <v>111.85800825011418</v>
      </c>
      <c r="AI95" s="9">
        <v>112.82665272193069</v>
      </c>
      <c r="AJ95" s="9">
        <v>112.58428399604421</v>
      </c>
      <c r="AK95" s="9">
        <v>113.74519500010342</v>
      </c>
      <c r="AL95" s="9">
        <v>111.00601450850721</v>
      </c>
      <c r="AM95" s="9">
        <v>112.61852690375582</v>
      </c>
      <c r="AN95" s="9">
        <v>112.39773498174628</v>
      </c>
      <c r="AO95" s="9">
        <v>114.21256462715314</v>
      </c>
      <c r="AP95" s="9">
        <v>114.33103753883158</v>
      </c>
      <c r="AQ95" s="9">
        <v>111.55897440123994</v>
      </c>
      <c r="AR95" s="9">
        <v>115.19960371084976</v>
      </c>
      <c r="AS95" s="9">
        <v>119.21421915992161</v>
      </c>
      <c r="AT95" s="9">
        <v>121.47067172066022</v>
      </c>
      <c r="AU95" s="9">
        <v>132.69047964553448</v>
      </c>
      <c r="AV95" s="9">
        <v>130.49883089504169</v>
      </c>
      <c r="AW95" s="9">
        <v>135.20078864642471</v>
      </c>
      <c r="AX95" s="9">
        <v>135.70235001539737</v>
      </c>
      <c r="AY95" s="9">
        <v>128.07380379297771</v>
      </c>
      <c r="AZ95" s="9">
        <v>127.30374835008259</v>
      </c>
      <c r="BA95" s="9">
        <v>131.08175853599028</v>
      </c>
      <c r="BB95" s="9">
        <v>132.7790717022508</v>
      </c>
      <c r="BC95" s="9">
        <v>134.41317144973618</v>
      </c>
      <c r="BD95" s="9">
        <v>137.71249798169129</v>
      </c>
      <c r="BE95" s="9">
        <v>144.08866468790362</v>
      </c>
      <c r="BF95" s="9">
        <v>142.55609425516406</v>
      </c>
      <c r="BG95" s="9">
        <v>141.1140144434365</v>
      </c>
      <c r="BH95" s="9">
        <v>151.70131107397307</v>
      </c>
      <c r="BI95" s="9">
        <v>160.91503002483515</v>
      </c>
      <c r="BJ95" s="9">
        <v>167.94849199377012</v>
      </c>
      <c r="BK95" s="9">
        <v>165.44379400732993</v>
      </c>
      <c r="BL95" s="9">
        <v>168.01358001547959</v>
      </c>
      <c r="BM95" s="21">
        <v>170.64678211203875</v>
      </c>
      <c r="BN95" s="21">
        <v>174.6320261535711</v>
      </c>
      <c r="BO95" s="21">
        <v>177.41311215368177</v>
      </c>
      <c r="BP95" s="21">
        <v>176.20844470200183</v>
      </c>
      <c r="BQ95" s="21">
        <v>182.01379461027625</v>
      </c>
      <c r="BR95" s="21">
        <v>183.07834364915706</v>
      </c>
      <c r="BS95" s="21">
        <v>178.03779001623724</v>
      </c>
      <c r="BT95" s="21">
        <v>182.85450586728757</v>
      </c>
      <c r="BU95" s="21">
        <v>179.35287553134523</v>
      </c>
      <c r="BV95" s="21">
        <v>183.80313202190564</v>
      </c>
      <c r="BW95" s="21">
        <v>183.39141788639114</v>
      </c>
      <c r="BX95" s="21">
        <v>174.75295421104076</v>
      </c>
      <c r="BY95" s="21">
        <v>176.52993697004024</v>
      </c>
      <c r="BZ95" s="21">
        <v>174.66807474368582</v>
      </c>
      <c r="CA95" s="21">
        <v>178.91552934299622</v>
      </c>
      <c r="CB95" s="21">
        <v>180.60018177849921</v>
      </c>
      <c r="CC95" s="21">
        <v>181.03561860925325</v>
      </c>
      <c r="CD95" s="21">
        <v>187.01422023816937</v>
      </c>
      <c r="CE95" s="21">
        <v>188.37259518235885</v>
      </c>
      <c r="CF95" s="197">
        <v>189.63947407977383</v>
      </c>
      <c r="CG95" s="197">
        <v>194.42485091016962</v>
      </c>
      <c r="CH95" s="197">
        <v>199.28790066475318</v>
      </c>
      <c r="CI95" s="21"/>
      <c r="CJ95" s="21"/>
      <c r="CK95" s="21"/>
      <c r="CL95" s="21"/>
      <c r="CM95" s="21"/>
      <c r="CN95" s="21"/>
    </row>
    <row r="96" spans="1:92" x14ac:dyDescent="0.2">
      <c r="A96" s="8" t="str">
        <f t="shared" si="1"/>
        <v>EFHu_QU_17</v>
      </c>
      <c r="B96" s="7" t="s">
        <v>251</v>
      </c>
      <c r="C96" s="7" t="s">
        <v>654</v>
      </c>
      <c r="D96" s="7">
        <v>17</v>
      </c>
      <c r="E96" s="7">
        <v>100</v>
      </c>
      <c r="F96" s="9">
        <v>95.704489759736262</v>
      </c>
      <c r="G96" s="9">
        <v>94.62551020540954</v>
      </c>
      <c r="H96" s="9">
        <v>92.533174983716421</v>
      </c>
      <c r="I96" s="9">
        <v>94.513207483359835</v>
      </c>
      <c r="J96" s="9">
        <v>93.234295200429045</v>
      </c>
      <c r="K96" s="9">
        <v>94.772567105707566</v>
      </c>
      <c r="L96" s="9">
        <v>95.510630990924341</v>
      </c>
      <c r="M96" s="9">
        <v>94.944076062814105</v>
      </c>
      <c r="N96" s="9">
        <v>92.258081990835223</v>
      </c>
      <c r="O96" s="9">
        <v>93.691201582866469</v>
      </c>
      <c r="P96" s="9">
        <v>93.579935859113448</v>
      </c>
      <c r="Q96" s="9">
        <v>96.309779711660553</v>
      </c>
      <c r="R96" s="9">
        <v>99.052975144128681</v>
      </c>
      <c r="S96" s="9">
        <v>101.48963678590597</v>
      </c>
      <c r="T96" s="9">
        <v>101.4857841063392</v>
      </c>
      <c r="U96" s="9">
        <v>101.20705668583796</v>
      </c>
      <c r="V96" s="9">
        <v>101.39151291260626</v>
      </c>
      <c r="W96" s="9">
        <v>102.02504206090811</v>
      </c>
      <c r="X96" s="9">
        <v>102.63353510957963</v>
      </c>
      <c r="Y96" s="9">
        <v>101.25276512297393</v>
      </c>
      <c r="Z96" s="9">
        <v>102.51560810120259</v>
      </c>
      <c r="AA96" s="9">
        <v>103.38285154275286</v>
      </c>
      <c r="AB96" s="9">
        <v>104.90370488994476</v>
      </c>
      <c r="AC96" s="9">
        <v>103.46843598285835</v>
      </c>
      <c r="AD96" s="9">
        <v>103.51677431939281</v>
      </c>
      <c r="AE96" s="9">
        <v>106.59349976491409</v>
      </c>
      <c r="AF96" s="9">
        <v>108.15488934211197</v>
      </c>
      <c r="AG96" s="9">
        <v>110.55473206338024</v>
      </c>
      <c r="AH96" s="9">
        <v>109.70500507889113</v>
      </c>
      <c r="AI96" s="9">
        <v>110.42890779584987</v>
      </c>
      <c r="AJ96" s="9">
        <v>110.50736223188584</v>
      </c>
      <c r="AK96" s="9">
        <v>110.77497125848576</v>
      </c>
      <c r="AL96" s="9">
        <v>110.89536990493416</v>
      </c>
      <c r="AM96" s="9">
        <v>110.36986204331645</v>
      </c>
      <c r="AN96" s="9">
        <v>112.77865045815794</v>
      </c>
      <c r="AO96" s="9">
        <v>112.58903307252817</v>
      </c>
      <c r="AP96" s="9">
        <v>115.34863827063811</v>
      </c>
      <c r="AQ96" s="9">
        <v>116.15542516805917</v>
      </c>
      <c r="AR96" s="9">
        <v>115.40920108814556</v>
      </c>
      <c r="AS96" s="9">
        <v>116.59125316907411</v>
      </c>
      <c r="AT96" s="9">
        <v>119.93344142267972</v>
      </c>
      <c r="AU96" s="9">
        <v>132.38000195187379</v>
      </c>
      <c r="AV96" s="9">
        <v>132.06393318604509</v>
      </c>
      <c r="AW96" s="9">
        <v>134.59209228257515</v>
      </c>
      <c r="AX96" s="9">
        <v>133.58211678755919</v>
      </c>
      <c r="AY96" s="9">
        <v>128.67347896609957</v>
      </c>
      <c r="AZ96" s="9">
        <v>127.97773701508636</v>
      </c>
      <c r="BA96" s="9">
        <v>132.40076805838035</v>
      </c>
      <c r="BB96" s="9">
        <v>135.2417354064099</v>
      </c>
      <c r="BC96" s="9">
        <v>135.72800837442176</v>
      </c>
      <c r="BD96" s="9">
        <v>134.55519644342709</v>
      </c>
      <c r="BE96" s="9">
        <v>143.14895992884678</v>
      </c>
      <c r="BF96" s="9">
        <v>143.01000660111703</v>
      </c>
      <c r="BG96" s="9">
        <v>144.17059589590392</v>
      </c>
      <c r="BH96" s="9">
        <v>147.83689694544756</v>
      </c>
      <c r="BI96" s="9">
        <v>152.04640085354512</v>
      </c>
      <c r="BJ96" s="9">
        <v>161.0138849772118</v>
      </c>
      <c r="BK96" s="9">
        <v>161.71638556587823</v>
      </c>
      <c r="BL96" s="9">
        <v>163.26151195665898</v>
      </c>
      <c r="BM96" s="21">
        <v>160.28794169178389</v>
      </c>
      <c r="BN96" s="21">
        <v>163.48051539022157</v>
      </c>
      <c r="BO96" s="21">
        <v>164.82468630845725</v>
      </c>
      <c r="BP96" s="21">
        <v>162.46401374625768</v>
      </c>
      <c r="BQ96" s="21">
        <v>168.33094668451318</v>
      </c>
      <c r="BR96" s="21">
        <v>170.11965372919084</v>
      </c>
      <c r="BS96" s="21">
        <v>166.4814537714704</v>
      </c>
      <c r="BT96" s="21">
        <v>169.73332739575963</v>
      </c>
      <c r="BU96" s="21">
        <v>167.38241269857119</v>
      </c>
      <c r="BV96" s="21">
        <v>171.16608458235339</v>
      </c>
      <c r="BW96" s="21">
        <v>175.16157507264634</v>
      </c>
      <c r="BX96" s="21">
        <v>171.00133052169315</v>
      </c>
      <c r="BY96" s="21">
        <v>176.69090609448003</v>
      </c>
      <c r="BZ96" s="21">
        <v>176.99914180893117</v>
      </c>
      <c r="CA96" s="21">
        <v>181.47271847835216</v>
      </c>
      <c r="CB96" s="21">
        <v>182.86913815703824</v>
      </c>
      <c r="CC96" s="21">
        <v>184.96698970903924</v>
      </c>
      <c r="CD96" s="21">
        <v>186.41989700990084</v>
      </c>
      <c r="CE96" s="21">
        <v>188.60893435622395</v>
      </c>
      <c r="CF96" s="197">
        <v>188.88853277648411</v>
      </c>
      <c r="CG96" s="197">
        <v>192.47998198813241</v>
      </c>
      <c r="CH96" s="197">
        <v>196.77103011294298</v>
      </c>
      <c r="CI96" s="21"/>
      <c r="CJ96" s="21"/>
      <c r="CK96" s="21"/>
      <c r="CL96" s="21"/>
      <c r="CM96" s="21"/>
      <c r="CN96" s="21"/>
    </row>
    <row r="97" spans="1:92" x14ac:dyDescent="0.2">
      <c r="A97" s="8" t="str">
        <f t="shared" si="1"/>
        <v>EFHu_QU_18</v>
      </c>
      <c r="B97" s="7" t="s">
        <v>251</v>
      </c>
      <c r="C97" s="7" t="s">
        <v>654</v>
      </c>
      <c r="D97" s="7">
        <v>18</v>
      </c>
      <c r="E97" s="7">
        <v>100</v>
      </c>
      <c r="F97" s="9">
        <v>93.493244320508666</v>
      </c>
      <c r="G97" s="9">
        <v>90.687513525644164</v>
      </c>
      <c r="H97" s="9">
        <v>84.969482142919261</v>
      </c>
      <c r="I97" s="9">
        <v>86.838591850884669</v>
      </c>
      <c r="J97" s="9">
        <v>85.30543315360913</v>
      </c>
      <c r="K97" s="9">
        <v>87.175985690420916</v>
      </c>
      <c r="L97" s="9">
        <v>89.101372597930478</v>
      </c>
      <c r="M97" s="9">
        <v>91.93815611160224</v>
      </c>
      <c r="N97" s="9">
        <v>90.080703282912467</v>
      </c>
      <c r="O97" s="9">
        <v>90.340440491173908</v>
      </c>
      <c r="P97" s="9">
        <v>89.607909543951308</v>
      </c>
      <c r="Q97" s="9">
        <v>96.685881732099645</v>
      </c>
      <c r="R97" s="9">
        <v>100.04031478571575</v>
      </c>
      <c r="S97" s="9">
        <v>103.51599032894777</v>
      </c>
      <c r="T97" s="9">
        <v>104.33146494189639</v>
      </c>
      <c r="U97" s="9">
        <v>102.96706531950915</v>
      </c>
      <c r="V97" s="9">
        <v>103.92828264525357</v>
      </c>
      <c r="W97" s="9">
        <v>104.32733173329896</v>
      </c>
      <c r="X97" s="9">
        <v>103.67480727902065</v>
      </c>
      <c r="Y97" s="9">
        <v>104.70516811898807</v>
      </c>
      <c r="Z97" s="9">
        <v>105.38096118704348</v>
      </c>
      <c r="AA97" s="9">
        <v>107.55259008031781</v>
      </c>
      <c r="AB97" s="9">
        <v>109.26686137803597</v>
      </c>
      <c r="AC97" s="9">
        <v>112.99500649694592</v>
      </c>
      <c r="AD97" s="9">
        <v>113.76254928152802</v>
      </c>
      <c r="AE97" s="9">
        <v>114.85725385828273</v>
      </c>
      <c r="AF97" s="9">
        <v>119.19845100382594</v>
      </c>
      <c r="AG97" s="9">
        <v>120.49761043154052</v>
      </c>
      <c r="AH97" s="9">
        <v>121.14698157718146</v>
      </c>
      <c r="AI97" s="9">
        <v>120.39849679260821</v>
      </c>
      <c r="AJ97" s="9">
        <v>121.3929650652461</v>
      </c>
      <c r="AK97" s="9">
        <v>124.74497013238779</v>
      </c>
      <c r="AL97" s="9">
        <v>122.5545217647153</v>
      </c>
      <c r="AM97" s="9">
        <v>121.46792591186806</v>
      </c>
      <c r="AN97" s="9">
        <v>116.73509653873751</v>
      </c>
      <c r="AO97" s="9">
        <v>118.59379637870104</v>
      </c>
      <c r="AP97" s="9">
        <v>120.03644023813793</v>
      </c>
      <c r="AQ97" s="9">
        <v>118.37967275491472</v>
      </c>
      <c r="AR97" s="9">
        <v>119.71943425172873</v>
      </c>
      <c r="AS97" s="9">
        <v>121.05069553769496</v>
      </c>
      <c r="AT97" s="9">
        <v>127.74503679477569</v>
      </c>
      <c r="AU97" s="9">
        <v>141.0170092345686</v>
      </c>
      <c r="AV97" s="9">
        <v>137.8943518443198</v>
      </c>
      <c r="AW97" s="9">
        <v>140.63774022898451</v>
      </c>
      <c r="AX97" s="9">
        <v>138.30005744793777</v>
      </c>
      <c r="AY97" s="9">
        <v>133.35972789478942</v>
      </c>
      <c r="AZ97" s="9">
        <v>131.09933956855971</v>
      </c>
      <c r="BA97" s="9">
        <v>131.8374102718239</v>
      </c>
      <c r="BB97" s="9">
        <v>134.32125177677133</v>
      </c>
      <c r="BC97" s="9">
        <v>133.36437737254792</v>
      </c>
      <c r="BD97" s="9">
        <v>130.10838830479949</v>
      </c>
      <c r="BE97" s="9">
        <v>138.09949386928588</v>
      </c>
      <c r="BF97" s="9">
        <v>139.51262082175438</v>
      </c>
      <c r="BG97" s="9">
        <v>142.51414583368359</v>
      </c>
      <c r="BH97" s="9">
        <v>150.72458832079056</v>
      </c>
      <c r="BI97" s="9">
        <v>156.14747536892807</v>
      </c>
      <c r="BJ97" s="9">
        <v>167.24475547778349</v>
      </c>
      <c r="BK97" s="9">
        <v>165.29324949364036</v>
      </c>
      <c r="BL97" s="9">
        <v>166.36846455699649</v>
      </c>
      <c r="BM97" s="21">
        <v>159.43794213977284</v>
      </c>
      <c r="BN97" s="21">
        <v>162.41839660645346</v>
      </c>
      <c r="BO97" s="21">
        <v>165.52834279423132</v>
      </c>
      <c r="BP97" s="21">
        <v>165.01301828718104</v>
      </c>
      <c r="BQ97" s="21">
        <v>175.60488668784475</v>
      </c>
      <c r="BR97" s="21">
        <v>170.3038259631669</v>
      </c>
      <c r="BS97" s="21">
        <v>163.05740831055425</v>
      </c>
      <c r="BT97" s="21">
        <v>160.52828684148719</v>
      </c>
      <c r="BU97" s="21">
        <v>156.59372824646985</v>
      </c>
      <c r="BV97" s="21">
        <v>153.82184338431023</v>
      </c>
      <c r="BW97" s="21">
        <v>151.93634531766045</v>
      </c>
      <c r="BX97" s="21">
        <v>153.05779783811434</v>
      </c>
      <c r="BY97" s="21">
        <v>159.71930630002223</v>
      </c>
      <c r="BZ97" s="21">
        <v>162.40799271377224</v>
      </c>
      <c r="CA97" s="21">
        <v>162.77101753696235</v>
      </c>
      <c r="CB97" s="21">
        <v>165.78267077728717</v>
      </c>
      <c r="CC97" s="21">
        <v>166.56808171318411</v>
      </c>
      <c r="CD97" s="21">
        <v>168.62333720357361</v>
      </c>
      <c r="CE97" s="21">
        <v>169.72094903224894</v>
      </c>
      <c r="CF97" s="197">
        <v>167.51677322201581</v>
      </c>
      <c r="CG97" s="197">
        <v>171.75837424510323</v>
      </c>
      <c r="CH97" s="197">
        <v>169.10153616436318</v>
      </c>
      <c r="CI97" s="21"/>
      <c r="CJ97" s="21"/>
      <c r="CK97" s="21"/>
      <c r="CL97" s="21"/>
      <c r="CM97" s="21"/>
      <c r="CN97" s="21"/>
    </row>
    <row r="98" spans="1:92" x14ac:dyDescent="0.2">
      <c r="A98" s="8" t="str">
        <f t="shared" si="1"/>
        <v>EFHu_QU_19</v>
      </c>
      <c r="B98" s="7" t="s">
        <v>251</v>
      </c>
      <c r="C98" s="7" t="s">
        <v>654</v>
      </c>
      <c r="D98" s="7">
        <v>19</v>
      </c>
      <c r="E98" s="7">
        <v>100</v>
      </c>
      <c r="F98" s="9">
        <v>95.161042868468598</v>
      </c>
      <c r="G98" s="9">
        <v>93.865770689123735</v>
      </c>
      <c r="H98" s="9">
        <v>91.65105904294181</v>
      </c>
      <c r="I98" s="9">
        <v>93.734323641491741</v>
      </c>
      <c r="J98" s="9">
        <v>92.366428832807941</v>
      </c>
      <c r="K98" s="9">
        <v>93.643815988453539</v>
      </c>
      <c r="L98" s="9">
        <v>94.361333910632652</v>
      </c>
      <c r="M98" s="9">
        <v>94.207198832084941</v>
      </c>
      <c r="N98" s="9">
        <v>92.160673469204312</v>
      </c>
      <c r="O98" s="9">
        <v>94.123035904218128</v>
      </c>
      <c r="P98" s="9">
        <v>94.569572240760053</v>
      </c>
      <c r="Q98" s="9">
        <v>95.323764844411755</v>
      </c>
      <c r="R98" s="9">
        <v>99.164766255181036</v>
      </c>
      <c r="S98" s="9">
        <v>100.78679283765774</v>
      </c>
      <c r="T98" s="9">
        <v>102.15360000614979</v>
      </c>
      <c r="U98" s="9">
        <v>101.27552038717762</v>
      </c>
      <c r="V98" s="9">
        <v>101.87434816892788</v>
      </c>
      <c r="W98" s="9">
        <v>101.26070957348399</v>
      </c>
      <c r="X98" s="9">
        <v>102.62897416399565</v>
      </c>
      <c r="Y98" s="9">
        <v>103.0203082979536</v>
      </c>
      <c r="Z98" s="9">
        <v>102.7169026912789</v>
      </c>
      <c r="AA98" s="9">
        <v>104.46906296977127</v>
      </c>
      <c r="AB98" s="9">
        <v>104.09319744552768</v>
      </c>
      <c r="AC98" s="9">
        <v>104.73631945319777</v>
      </c>
      <c r="AD98" s="9">
        <v>104.76656676207692</v>
      </c>
      <c r="AE98" s="9">
        <v>105.13533872843557</v>
      </c>
      <c r="AF98" s="9">
        <v>105.54436309404724</v>
      </c>
      <c r="AG98" s="9">
        <v>108.81643933346245</v>
      </c>
      <c r="AH98" s="9">
        <v>109.99979237575934</v>
      </c>
      <c r="AI98" s="9">
        <v>109.73854632444522</v>
      </c>
      <c r="AJ98" s="9">
        <v>111.23330496418289</v>
      </c>
      <c r="AK98" s="9">
        <v>111.3000742729173</v>
      </c>
      <c r="AL98" s="9">
        <v>110.29675986146763</v>
      </c>
      <c r="AM98" s="9">
        <v>109.46467024136599</v>
      </c>
      <c r="AN98" s="9">
        <v>110.89232329912421</v>
      </c>
      <c r="AO98" s="9">
        <v>113.75754108869498</v>
      </c>
      <c r="AP98" s="9">
        <v>113.41123413123944</v>
      </c>
      <c r="AQ98" s="9">
        <v>114.41138395745951</v>
      </c>
      <c r="AR98" s="9">
        <v>113.91680087612004</v>
      </c>
      <c r="AS98" s="9">
        <v>116.57670860591874</v>
      </c>
      <c r="AT98" s="9">
        <v>119.85380340401382</v>
      </c>
      <c r="AU98" s="9">
        <v>132.34144937788273</v>
      </c>
      <c r="AV98" s="9">
        <v>129.23732240063413</v>
      </c>
      <c r="AW98" s="9">
        <v>132.10669658783974</v>
      </c>
      <c r="AX98" s="9">
        <v>130.42242691690146</v>
      </c>
      <c r="AY98" s="9">
        <v>126.74765774177337</v>
      </c>
      <c r="AZ98" s="9">
        <v>125.77735964103786</v>
      </c>
      <c r="BA98" s="9">
        <v>125.87316706737035</v>
      </c>
      <c r="BB98" s="9">
        <v>130.04835224002986</v>
      </c>
      <c r="BC98" s="9">
        <v>130.90162824279594</v>
      </c>
      <c r="BD98" s="9">
        <v>131.31290139623584</v>
      </c>
      <c r="BE98" s="9">
        <v>141.61078223763892</v>
      </c>
      <c r="BF98" s="9">
        <v>139.67942373067109</v>
      </c>
      <c r="BG98" s="9">
        <v>138.32546727506974</v>
      </c>
      <c r="BH98" s="9">
        <v>142.59536771965475</v>
      </c>
      <c r="BI98" s="9">
        <v>146.71721995654943</v>
      </c>
      <c r="BJ98" s="9">
        <v>151.5765268826872</v>
      </c>
      <c r="BK98" s="9">
        <v>150.89139052419634</v>
      </c>
      <c r="BL98" s="9">
        <v>154.07049462065919</v>
      </c>
      <c r="BM98" s="21">
        <v>150.04542748444533</v>
      </c>
      <c r="BN98" s="21">
        <v>153.59888595608379</v>
      </c>
      <c r="BO98" s="21">
        <v>156.5556209873597</v>
      </c>
      <c r="BP98" s="21">
        <v>156.69018881928574</v>
      </c>
      <c r="BQ98" s="21">
        <v>158.41804646098353</v>
      </c>
      <c r="BR98" s="21">
        <v>160.75654962312248</v>
      </c>
      <c r="BS98" s="21">
        <v>154.60885125716308</v>
      </c>
      <c r="BT98" s="21">
        <v>156.54758083919654</v>
      </c>
      <c r="BU98" s="21">
        <v>151.49785111155705</v>
      </c>
      <c r="BV98" s="21">
        <v>154.59976459069685</v>
      </c>
      <c r="BW98" s="21">
        <v>158.50313418313058</v>
      </c>
      <c r="BX98" s="21">
        <v>154.5505488704861</v>
      </c>
      <c r="BY98" s="21">
        <v>160.84312090700243</v>
      </c>
      <c r="BZ98" s="21">
        <v>162.0946253693964</v>
      </c>
      <c r="CA98" s="21">
        <v>166.12224869451191</v>
      </c>
      <c r="CB98" s="21">
        <v>164.34892798847457</v>
      </c>
      <c r="CC98" s="21">
        <v>165.80545844459559</v>
      </c>
      <c r="CD98" s="21">
        <v>169.47803779451581</v>
      </c>
      <c r="CE98" s="21">
        <v>168.31655809413121</v>
      </c>
      <c r="CF98" s="197">
        <v>171.55232865714299</v>
      </c>
      <c r="CG98" s="197">
        <v>175.99360496557813</v>
      </c>
      <c r="CH98" s="197">
        <v>182.55615108044117</v>
      </c>
      <c r="CI98" s="21"/>
      <c r="CJ98" s="21"/>
      <c r="CK98" s="21"/>
      <c r="CL98" s="21"/>
      <c r="CM98" s="21"/>
      <c r="CN98" s="21"/>
    </row>
    <row r="99" spans="1:92" x14ac:dyDescent="0.2">
      <c r="A99" s="8" t="str">
        <f t="shared" si="1"/>
        <v>EFHu_QU_20</v>
      </c>
      <c r="B99" s="7" t="s">
        <v>251</v>
      </c>
      <c r="C99" s="7" t="s">
        <v>654</v>
      </c>
      <c r="D99" s="7">
        <v>20</v>
      </c>
      <c r="E99" s="7">
        <v>100</v>
      </c>
      <c r="F99" s="9">
        <v>95.899179554132502</v>
      </c>
      <c r="G99" s="9">
        <v>94.92013968157022</v>
      </c>
      <c r="H99" s="9">
        <v>92.799558993593223</v>
      </c>
      <c r="I99" s="9">
        <v>93.944754573895636</v>
      </c>
      <c r="J99" s="9">
        <v>92.432877347392278</v>
      </c>
      <c r="K99" s="9">
        <v>93.733991867786486</v>
      </c>
      <c r="L99" s="9">
        <v>94.443405367037229</v>
      </c>
      <c r="M99" s="9">
        <v>92.978516534708277</v>
      </c>
      <c r="N99" s="9">
        <v>90.385836613148527</v>
      </c>
      <c r="O99" s="9">
        <v>92.001106383198945</v>
      </c>
      <c r="P99" s="9">
        <v>92.199727940523488</v>
      </c>
      <c r="Q99" s="9">
        <v>94.833763086368421</v>
      </c>
      <c r="R99" s="9">
        <v>96.806634958351196</v>
      </c>
      <c r="S99" s="9">
        <v>101.22644163005954</v>
      </c>
      <c r="T99" s="9">
        <v>100.17653266494936</v>
      </c>
      <c r="U99" s="9">
        <v>100.0092906949974</v>
      </c>
      <c r="V99" s="9">
        <v>99.90941074651117</v>
      </c>
      <c r="W99" s="9">
        <v>99.160330468120932</v>
      </c>
      <c r="X99" s="9">
        <v>100.65752680397304</v>
      </c>
      <c r="Y99" s="9">
        <v>100.4051108207801</v>
      </c>
      <c r="Z99" s="9">
        <v>102.23435968922507</v>
      </c>
      <c r="AA99" s="9">
        <v>102.07741497058581</v>
      </c>
      <c r="AB99" s="9">
        <v>102.34253684899464</v>
      </c>
      <c r="AC99" s="9">
        <v>105.45034127439648</v>
      </c>
      <c r="AD99" s="9">
        <v>105.55251456621552</v>
      </c>
      <c r="AE99" s="9">
        <v>107.56339882664217</v>
      </c>
      <c r="AF99" s="9">
        <v>106.68023747645769</v>
      </c>
      <c r="AG99" s="9">
        <v>110.53978702456058</v>
      </c>
      <c r="AH99" s="9">
        <v>109.55599652470715</v>
      </c>
      <c r="AI99" s="9">
        <v>110.54120251712393</v>
      </c>
      <c r="AJ99" s="9">
        <v>111.22753407280321</v>
      </c>
      <c r="AK99" s="9">
        <v>112.15967619945459</v>
      </c>
      <c r="AL99" s="9">
        <v>111.45238823959207</v>
      </c>
      <c r="AM99" s="9">
        <v>110.82168535684755</v>
      </c>
      <c r="AN99" s="9">
        <v>111.61177663743752</v>
      </c>
      <c r="AO99" s="9">
        <v>114.55687197705022</v>
      </c>
      <c r="AP99" s="9">
        <v>114.62871759792898</v>
      </c>
      <c r="AQ99" s="9">
        <v>109.69852711252808</v>
      </c>
      <c r="AR99" s="9">
        <v>113.00173216522069</v>
      </c>
      <c r="AS99" s="9">
        <v>114.61108621251874</v>
      </c>
      <c r="AT99" s="9">
        <v>118.6328446971669</v>
      </c>
      <c r="AU99" s="9">
        <v>128.69293750374885</v>
      </c>
      <c r="AV99" s="9">
        <v>127.41353865827712</v>
      </c>
      <c r="AW99" s="9">
        <v>128.79605496391486</v>
      </c>
      <c r="AX99" s="9">
        <v>127.55065711492915</v>
      </c>
      <c r="AY99" s="9">
        <v>124.03864393818844</v>
      </c>
      <c r="AZ99" s="9">
        <v>121.96576834357613</v>
      </c>
      <c r="BA99" s="9">
        <v>124.18872390479466</v>
      </c>
      <c r="BB99" s="9">
        <v>130.29682849030058</v>
      </c>
      <c r="BC99" s="9">
        <v>129.59880559437642</v>
      </c>
      <c r="BD99" s="9">
        <v>128.78428401920326</v>
      </c>
      <c r="BE99" s="9">
        <v>140.39839418842456</v>
      </c>
      <c r="BF99" s="9">
        <v>136.91021521803384</v>
      </c>
      <c r="BG99" s="9">
        <v>140.56171523816386</v>
      </c>
      <c r="BH99" s="9">
        <v>145.73083285338149</v>
      </c>
      <c r="BI99" s="9">
        <v>150.90519729278347</v>
      </c>
      <c r="BJ99" s="9">
        <v>159.11260837983934</v>
      </c>
      <c r="BK99" s="9">
        <v>156.63760977377231</v>
      </c>
      <c r="BL99" s="9">
        <v>155.7649191639031</v>
      </c>
      <c r="BM99" s="21">
        <v>154.99488117689802</v>
      </c>
      <c r="BN99" s="21">
        <v>158.49619090714748</v>
      </c>
      <c r="BO99" s="21">
        <v>158.27960373369942</v>
      </c>
      <c r="BP99" s="21">
        <v>158.69653952725585</v>
      </c>
      <c r="BQ99" s="21">
        <v>162.64045077677221</v>
      </c>
      <c r="BR99" s="21">
        <v>166.13978317879909</v>
      </c>
      <c r="BS99" s="21">
        <v>162.43024081757108</v>
      </c>
      <c r="BT99" s="21">
        <v>163.79304502533279</v>
      </c>
      <c r="BU99" s="21">
        <v>159.81659898956158</v>
      </c>
      <c r="BV99" s="21">
        <v>163.78886557432381</v>
      </c>
      <c r="BW99" s="21">
        <v>167.02698243638378</v>
      </c>
      <c r="BX99" s="21">
        <v>166.33863579926475</v>
      </c>
      <c r="BY99" s="21">
        <v>170.08841365682736</v>
      </c>
      <c r="BZ99" s="21">
        <v>170.00297661668989</v>
      </c>
      <c r="CA99" s="21">
        <v>176.59389548572338</v>
      </c>
      <c r="CB99" s="21">
        <v>180.54096711077437</v>
      </c>
      <c r="CC99" s="21">
        <v>184.43121978729982</v>
      </c>
      <c r="CD99" s="21">
        <v>187.8652934853433</v>
      </c>
      <c r="CE99" s="21">
        <v>182.86214697958371</v>
      </c>
      <c r="CF99" s="197">
        <v>182.32354768641113</v>
      </c>
      <c r="CG99" s="197">
        <v>184.80198033251079</v>
      </c>
      <c r="CH99" s="197">
        <v>186.84445323211037</v>
      </c>
      <c r="CI99" s="21"/>
      <c r="CJ99" s="21"/>
      <c r="CK99" s="21"/>
      <c r="CL99" s="21"/>
      <c r="CM99" s="21"/>
      <c r="CN99" s="21"/>
    </row>
    <row r="100" spans="1:92" x14ac:dyDescent="0.2">
      <c r="A100" s="8" t="str">
        <f t="shared" si="1"/>
        <v>EFHu_QU_21</v>
      </c>
      <c r="B100" s="7" t="s">
        <v>251</v>
      </c>
      <c r="C100" s="7" t="s">
        <v>654</v>
      </c>
      <c r="D100" s="7">
        <v>21</v>
      </c>
      <c r="E100" s="7">
        <v>100</v>
      </c>
      <c r="F100" s="9">
        <v>93.333467009763822</v>
      </c>
      <c r="G100" s="9">
        <v>90.051870423811806</v>
      </c>
      <c r="H100" s="9">
        <v>85.50751502438203</v>
      </c>
      <c r="I100" s="9">
        <v>86.293542115034512</v>
      </c>
      <c r="J100" s="9">
        <v>85.729403967482625</v>
      </c>
      <c r="K100" s="9">
        <v>88.00332461153026</v>
      </c>
      <c r="L100" s="9">
        <v>89.571917673176188</v>
      </c>
      <c r="M100" s="9">
        <v>90.329769261172771</v>
      </c>
      <c r="N100" s="9">
        <v>88.228122112872313</v>
      </c>
      <c r="O100" s="9">
        <v>87.584451445163481</v>
      </c>
      <c r="P100" s="9">
        <v>89.370235276742477</v>
      </c>
      <c r="Q100" s="9">
        <v>92.701623563379655</v>
      </c>
      <c r="R100" s="9">
        <v>94.814984179901174</v>
      </c>
      <c r="S100" s="9">
        <v>102.08482969974915</v>
      </c>
      <c r="T100" s="9">
        <v>96.160796293781843</v>
      </c>
      <c r="U100" s="9">
        <v>99.708367386259113</v>
      </c>
      <c r="V100" s="9">
        <v>99.701635325426935</v>
      </c>
      <c r="W100" s="9">
        <v>101.438184403965</v>
      </c>
      <c r="X100" s="9">
        <v>101.95788915138321</v>
      </c>
      <c r="Y100" s="9">
        <v>100.17109721634665</v>
      </c>
      <c r="Z100" s="9">
        <v>101.70340261670709</v>
      </c>
      <c r="AA100" s="9">
        <v>102.42776075565484</v>
      </c>
      <c r="AB100" s="9">
        <v>103.70673094459937</v>
      </c>
      <c r="AC100" s="9">
        <v>103.72668584458151</v>
      </c>
      <c r="AD100" s="9">
        <v>105.51011226492557</v>
      </c>
      <c r="AE100" s="9">
        <v>106.62836829311824</v>
      </c>
      <c r="AF100" s="9">
        <v>108.6908996019982</v>
      </c>
      <c r="AG100" s="9">
        <v>108.24448670764441</v>
      </c>
      <c r="AH100" s="9">
        <v>111.16716109482343</v>
      </c>
      <c r="AI100" s="9">
        <v>111.27672363823325</v>
      </c>
      <c r="AJ100" s="9">
        <v>111.58623237599296</v>
      </c>
      <c r="AK100" s="9">
        <v>114.77155581355905</v>
      </c>
      <c r="AL100" s="9">
        <v>114.51879734921432</v>
      </c>
      <c r="AM100" s="9">
        <v>115.01855643513075</v>
      </c>
      <c r="AN100" s="9">
        <v>117.93429673222239</v>
      </c>
      <c r="AO100" s="9">
        <v>119.58092955675306</v>
      </c>
      <c r="AP100" s="9">
        <v>119.10577275515826</v>
      </c>
      <c r="AQ100" s="9">
        <v>118.94925782642298</v>
      </c>
      <c r="AR100" s="9">
        <v>121.59233422806213</v>
      </c>
      <c r="AS100" s="9">
        <v>120.70670510434749</v>
      </c>
      <c r="AT100" s="9">
        <v>127.20727622375649</v>
      </c>
      <c r="AU100" s="9">
        <v>141.29673212060808</v>
      </c>
      <c r="AV100" s="9">
        <v>142.23292328829905</v>
      </c>
      <c r="AW100" s="9">
        <v>145.51189410113017</v>
      </c>
      <c r="AX100" s="9">
        <v>142.41467714969141</v>
      </c>
      <c r="AY100" s="9">
        <v>134.999375158709</v>
      </c>
      <c r="AZ100" s="9">
        <v>132.84483149972345</v>
      </c>
      <c r="BA100" s="9">
        <v>133.76774661714867</v>
      </c>
      <c r="BB100" s="9">
        <v>138.28896463806581</v>
      </c>
      <c r="BC100" s="9">
        <v>142.09583750502534</v>
      </c>
      <c r="BD100" s="9">
        <v>139.70502449109617</v>
      </c>
      <c r="BE100" s="9">
        <v>156.33357418600781</v>
      </c>
      <c r="BF100" s="9">
        <v>155.26309961725963</v>
      </c>
      <c r="BG100" s="9">
        <v>153.32562580141621</v>
      </c>
      <c r="BH100" s="9">
        <v>155.1018744855316</v>
      </c>
      <c r="BI100" s="9">
        <v>155.28585710602991</v>
      </c>
      <c r="BJ100" s="9">
        <v>164.62765149105957</v>
      </c>
      <c r="BK100" s="9">
        <v>163.52607461339792</v>
      </c>
      <c r="BL100" s="9">
        <v>161.6834438655801</v>
      </c>
      <c r="BM100" s="21">
        <v>162.25889555065552</v>
      </c>
      <c r="BN100" s="21">
        <v>165.6200122502282</v>
      </c>
      <c r="BO100" s="21">
        <v>165.07983324867803</v>
      </c>
      <c r="BP100" s="21">
        <v>163.45394706155795</v>
      </c>
      <c r="BQ100" s="21">
        <v>167.7921208181948</v>
      </c>
      <c r="BR100" s="21">
        <v>166.95953834459689</v>
      </c>
      <c r="BS100" s="21">
        <v>159.99303550414717</v>
      </c>
      <c r="BT100" s="21">
        <v>164.22439615008963</v>
      </c>
      <c r="BU100" s="21">
        <v>158.61200372848916</v>
      </c>
      <c r="BV100" s="21">
        <v>162.20441225146359</v>
      </c>
      <c r="BW100" s="21">
        <v>166.96882988647332</v>
      </c>
      <c r="BX100" s="21">
        <v>163.16089592565027</v>
      </c>
      <c r="BY100" s="21">
        <v>171.02964427803076</v>
      </c>
      <c r="BZ100" s="21">
        <v>166.40432250739889</v>
      </c>
      <c r="CA100" s="21">
        <v>175.08976680188744</v>
      </c>
      <c r="CB100" s="21">
        <v>175.93549399052907</v>
      </c>
      <c r="CC100" s="21">
        <v>179.8353894451906</v>
      </c>
      <c r="CD100" s="21">
        <v>177.77914232747895</v>
      </c>
      <c r="CE100" s="21">
        <v>173.87241929486871</v>
      </c>
      <c r="CF100" s="197">
        <v>170.93661243810189</v>
      </c>
      <c r="CG100" s="197">
        <v>169.56737823127992</v>
      </c>
      <c r="CH100" s="197">
        <v>170.5494554607501</v>
      </c>
      <c r="CI100" s="21"/>
      <c r="CJ100" s="21"/>
      <c r="CK100" s="21"/>
      <c r="CL100" s="21"/>
      <c r="CM100" s="21"/>
      <c r="CN100" s="21"/>
    </row>
    <row r="101" spans="1:92" x14ac:dyDescent="0.2">
      <c r="A101" s="8" t="str">
        <f t="shared" si="1"/>
        <v>EFHu_QU_22</v>
      </c>
      <c r="B101" s="7" t="s">
        <v>251</v>
      </c>
      <c r="C101" s="7" t="s">
        <v>654</v>
      </c>
      <c r="D101" s="7">
        <v>22</v>
      </c>
      <c r="E101" s="7">
        <v>100</v>
      </c>
      <c r="F101" s="9">
        <v>97.198578780931854</v>
      </c>
      <c r="G101" s="9">
        <v>98.489826170707502</v>
      </c>
      <c r="H101" s="9">
        <v>97.591487804747828</v>
      </c>
      <c r="I101" s="9">
        <v>97.975480552205042</v>
      </c>
      <c r="J101" s="9">
        <v>100.55315318121529</v>
      </c>
      <c r="K101" s="9">
        <v>101.50822871681298</v>
      </c>
      <c r="L101" s="9">
        <v>103.93921120851908</v>
      </c>
      <c r="M101" s="9">
        <v>101.05666391045689</v>
      </c>
      <c r="N101" s="9">
        <v>100.47546580402236</v>
      </c>
      <c r="O101" s="9">
        <v>102.80716873976023</v>
      </c>
      <c r="P101" s="9">
        <v>103.43966080255966</v>
      </c>
      <c r="Q101" s="9">
        <v>109.0272645378362</v>
      </c>
      <c r="R101" s="9">
        <v>107.04529415542734</v>
      </c>
      <c r="S101" s="9">
        <v>109.39934284685566</v>
      </c>
      <c r="T101" s="9">
        <v>112.2443471007533</v>
      </c>
      <c r="U101" s="9">
        <v>111.87652756030944</v>
      </c>
      <c r="V101" s="9">
        <v>111.95820405708407</v>
      </c>
      <c r="W101" s="9">
        <v>117.8103469218898</v>
      </c>
      <c r="X101" s="9">
        <v>118.89342360985677</v>
      </c>
      <c r="Y101" s="9">
        <v>122.03331525877026</v>
      </c>
      <c r="Z101" s="9">
        <v>123.54088791661584</v>
      </c>
      <c r="AA101" s="9">
        <v>128.30684253334061</v>
      </c>
      <c r="AB101" s="9">
        <v>128.73212435434468</v>
      </c>
      <c r="AC101" s="9">
        <v>129.45478021952525</v>
      </c>
      <c r="AD101" s="9">
        <v>130.55476435554471</v>
      </c>
      <c r="AE101" s="9">
        <v>136.72505538257312</v>
      </c>
      <c r="AF101" s="9">
        <v>137.83418795873069</v>
      </c>
      <c r="AG101" s="9">
        <v>138.4910218515364</v>
      </c>
      <c r="AH101" s="9">
        <v>141.17034880604149</v>
      </c>
      <c r="AI101" s="9">
        <v>144.49910882790087</v>
      </c>
      <c r="AJ101" s="9">
        <v>145.6048488084912</v>
      </c>
      <c r="AK101" s="9">
        <v>150.23794994899671</v>
      </c>
      <c r="AL101" s="9">
        <v>153.25822866813229</v>
      </c>
      <c r="AM101" s="9">
        <v>158.45967962649547</v>
      </c>
      <c r="AN101" s="9">
        <v>162.33332929404216</v>
      </c>
      <c r="AO101" s="9">
        <v>164.3540227903429</v>
      </c>
      <c r="AP101" s="9">
        <v>164.13649809415529</v>
      </c>
      <c r="AQ101" s="9">
        <v>162.69929551475047</v>
      </c>
      <c r="AR101" s="9">
        <v>164.58215233299882</v>
      </c>
      <c r="AS101" s="9">
        <v>169.18814307093103</v>
      </c>
      <c r="AT101" s="9">
        <v>173.54845545930337</v>
      </c>
      <c r="AU101" s="9">
        <v>192.98217842203522</v>
      </c>
      <c r="AV101" s="9">
        <v>192.58809222151109</v>
      </c>
      <c r="AW101" s="9">
        <v>199.41658374780468</v>
      </c>
      <c r="AX101" s="9">
        <v>197.40379412453549</v>
      </c>
      <c r="AY101" s="9">
        <v>195.65355083288065</v>
      </c>
      <c r="AZ101" s="9">
        <v>195.9254300904135</v>
      </c>
      <c r="BA101" s="9">
        <v>198.25837259253782</v>
      </c>
      <c r="BB101" s="9">
        <v>202.58156656987217</v>
      </c>
      <c r="BC101" s="9">
        <v>205.85974087064582</v>
      </c>
      <c r="BD101" s="9">
        <v>202.46594201915974</v>
      </c>
      <c r="BE101" s="9">
        <v>215.41370774590698</v>
      </c>
      <c r="BF101" s="9">
        <v>217.43707646836125</v>
      </c>
      <c r="BG101" s="9">
        <v>215.49095384659873</v>
      </c>
      <c r="BH101" s="9">
        <v>219.85704001643859</v>
      </c>
      <c r="BI101" s="9">
        <v>227.50976639762754</v>
      </c>
      <c r="BJ101" s="9">
        <v>226.56223807083902</v>
      </c>
      <c r="BK101" s="9">
        <v>227.81532121785918</v>
      </c>
      <c r="BL101" s="9">
        <v>223.95743846762048</v>
      </c>
      <c r="BM101" s="21">
        <v>217.70844238430146</v>
      </c>
      <c r="BN101" s="21">
        <v>222.97458326285806</v>
      </c>
      <c r="BO101" s="21">
        <v>228.59605931286694</v>
      </c>
      <c r="BP101" s="21">
        <v>225.00695440164318</v>
      </c>
      <c r="BQ101" s="21">
        <v>226.7487478602865</v>
      </c>
      <c r="BR101" s="21">
        <v>227.05680111414432</v>
      </c>
      <c r="BS101" s="21">
        <v>214.87347856483407</v>
      </c>
      <c r="BT101" s="21">
        <v>217.14042371146496</v>
      </c>
      <c r="BU101" s="21">
        <v>213.17495517971145</v>
      </c>
      <c r="BV101" s="21">
        <v>215.0260871785772</v>
      </c>
      <c r="BW101" s="21">
        <v>218.65454126992068</v>
      </c>
      <c r="BX101" s="21">
        <v>216.60945475295171</v>
      </c>
      <c r="BY101" s="21">
        <v>222.27196897852474</v>
      </c>
      <c r="BZ101" s="21">
        <v>222.22900638999329</v>
      </c>
      <c r="CA101" s="21">
        <v>228.62337806189066</v>
      </c>
      <c r="CB101" s="21">
        <v>229.62767881081078</v>
      </c>
      <c r="CC101" s="21">
        <v>233.55926052040766</v>
      </c>
      <c r="CD101" s="21">
        <v>237.53800466977148</v>
      </c>
      <c r="CE101" s="21">
        <v>235.0486985847528</v>
      </c>
      <c r="CF101" s="197">
        <v>235.945535384126</v>
      </c>
      <c r="CG101" s="197">
        <v>240.50430206372232</v>
      </c>
      <c r="CH101" s="197">
        <v>242.92508846425793</v>
      </c>
      <c r="CI101" s="21"/>
      <c r="CJ101" s="21"/>
      <c r="CK101" s="21"/>
      <c r="CL101" s="21"/>
      <c r="CM101" s="21"/>
      <c r="CN101" s="21"/>
    </row>
    <row r="102" spans="1:92" x14ac:dyDescent="0.2">
      <c r="A102" s="8" t="str">
        <f t="shared" si="1"/>
        <v>EFHu_QU_23</v>
      </c>
      <c r="B102" s="7" t="s">
        <v>251</v>
      </c>
      <c r="C102" s="7" t="s">
        <v>654</v>
      </c>
      <c r="D102" s="7">
        <v>23</v>
      </c>
      <c r="E102" s="7">
        <v>100</v>
      </c>
      <c r="F102" s="9">
        <v>93.978471088158713</v>
      </c>
      <c r="G102" s="9">
        <v>92.790742133672339</v>
      </c>
      <c r="H102" s="9">
        <v>90.839822173087654</v>
      </c>
      <c r="I102" s="9">
        <v>93.742526310929392</v>
      </c>
      <c r="J102" s="9">
        <v>92.620673031872158</v>
      </c>
      <c r="K102" s="9">
        <v>94.061709354237593</v>
      </c>
      <c r="L102" s="9">
        <v>94.56754932666604</v>
      </c>
      <c r="M102" s="9">
        <v>95.332735948748137</v>
      </c>
      <c r="N102" s="9">
        <v>92.712763231483848</v>
      </c>
      <c r="O102" s="9">
        <v>94.033766715143514</v>
      </c>
      <c r="P102" s="9">
        <v>94.0212582305209</v>
      </c>
      <c r="Q102" s="9">
        <v>96.037800176794221</v>
      </c>
      <c r="R102" s="9">
        <v>98.964333149775058</v>
      </c>
      <c r="S102" s="9">
        <v>102.49595776724092</v>
      </c>
      <c r="T102" s="9">
        <v>103.27154845035938</v>
      </c>
      <c r="U102" s="9">
        <v>103.50354346751691</v>
      </c>
      <c r="V102" s="9">
        <v>104.60710923944936</v>
      </c>
      <c r="W102" s="9">
        <v>105.75474199344971</v>
      </c>
      <c r="X102" s="9">
        <v>106.15864266969591</v>
      </c>
      <c r="Y102" s="9">
        <v>106.4367122583626</v>
      </c>
      <c r="Z102" s="9">
        <v>106.970589934079</v>
      </c>
      <c r="AA102" s="9">
        <v>108.47645547221387</v>
      </c>
      <c r="AB102" s="9">
        <v>109.77836434648313</v>
      </c>
      <c r="AC102" s="9">
        <v>112.85823766743121</v>
      </c>
      <c r="AD102" s="9">
        <v>114.51885676312206</v>
      </c>
      <c r="AE102" s="9">
        <v>117.92187519829731</v>
      </c>
      <c r="AF102" s="9">
        <v>117.11050914384715</v>
      </c>
      <c r="AG102" s="9">
        <v>119.28427101124726</v>
      </c>
      <c r="AH102" s="9">
        <v>121.84085372131138</v>
      </c>
      <c r="AI102" s="9">
        <v>122.24290665343847</v>
      </c>
      <c r="AJ102" s="9">
        <v>123.81775516796677</v>
      </c>
      <c r="AK102" s="9">
        <v>127.75357257391204</v>
      </c>
      <c r="AL102" s="9">
        <v>128.29992044017945</v>
      </c>
      <c r="AM102" s="9">
        <v>129.40786858472822</v>
      </c>
      <c r="AN102" s="9">
        <v>133.22615147617699</v>
      </c>
      <c r="AO102" s="9">
        <v>134.47508338090776</v>
      </c>
      <c r="AP102" s="9">
        <v>133.47803270955239</v>
      </c>
      <c r="AQ102" s="9">
        <v>131.99940490080189</v>
      </c>
      <c r="AR102" s="9">
        <v>134.35788379344339</v>
      </c>
      <c r="AS102" s="9">
        <v>138.98531408584759</v>
      </c>
      <c r="AT102" s="9">
        <v>143.07906988224357</v>
      </c>
      <c r="AU102" s="9">
        <v>158.51252655092574</v>
      </c>
      <c r="AV102" s="9">
        <v>159.5491957815328</v>
      </c>
      <c r="AW102" s="9">
        <v>167.72955197553406</v>
      </c>
      <c r="AX102" s="9">
        <v>166.47933447019733</v>
      </c>
      <c r="AY102" s="9">
        <v>159.06241900969593</v>
      </c>
      <c r="AZ102" s="9">
        <v>161.43195018909108</v>
      </c>
      <c r="BA102" s="9">
        <v>165.24090430970909</v>
      </c>
      <c r="BB102" s="9">
        <v>166.6607455616936</v>
      </c>
      <c r="BC102" s="9">
        <v>166.70626784877567</v>
      </c>
      <c r="BD102" s="9">
        <v>162.86483713843967</v>
      </c>
      <c r="BE102" s="9">
        <v>178.77912357633286</v>
      </c>
      <c r="BF102" s="9">
        <v>178.57684220621516</v>
      </c>
      <c r="BG102" s="9">
        <v>176.75281138432246</v>
      </c>
      <c r="BH102" s="9">
        <v>181.25991271953578</v>
      </c>
      <c r="BI102" s="9">
        <v>184.72283368697248</v>
      </c>
      <c r="BJ102" s="9">
        <v>194.0169254127232</v>
      </c>
      <c r="BK102" s="9">
        <v>188.24405834228202</v>
      </c>
      <c r="BL102" s="9">
        <v>190.66933338368781</v>
      </c>
      <c r="BM102" s="21">
        <v>186.53916517012601</v>
      </c>
      <c r="BN102" s="21">
        <v>186.16740148666634</v>
      </c>
      <c r="BO102" s="21">
        <v>187.75144712198443</v>
      </c>
      <c r="BP102" s="21">
        <v>185.89138630221211</v>
      </c>
      <c r="BQ102" s="21">
        <v>193.17137664346109</v>
      </c>
      <c r="BR102" s="21">
        <v>196.76919933222044</v>
      </c>
      <c r="BS102" s="21">
        <v>186.59762193633597</v>
      </c>
      <c r="BT102" s="21">
        <v>188.03703228437266</v>
      </c>
      <c r="BU102" s="21">
        <v>185.86572796796398</v>
      </c>
      <c r="BV102" s="21">
        <v>187.14503539731891</v>
      </c>
      <c r="BW102" s="21">
        <v>189.22397314457672</v>
      </c>
      <c r="BX102" s="21">
        <v>183.59991763564233</v>
      </c>
      <c r="BY102" s="21">
        <v>184.21476349750617</v>
      </c>
      <c r="BZ102" s="21">
        <v>182.05680109985784</v>
      </c>
      <c r="CA102" s="21">
        <v>181.68509374915848</v>
      </c>
      <c r="CB102" s="21">
        <v>186.39357987820571</v>
      </c>
      <c r="CC102" s="21">
        <v>189.93921711742436</v>
      </c>
      <c r="CD102" s="21">
        <v>191.68791421365194</v>
      </c>
      <c r="CE102" s="21">
        <v>192.81664212354247</v>
      </c>
      <c r="CF102" s="197">
        <v>193.37078093142813</v>
      </c>
      <c r="CG102" s="197">
        <v>201.34420079794975</v>
      </c>
      <c r="CH102" s="197">
        <v>208.75322324325219</v>
      </c>
      <c r="CI102" s="21"/>
      <c r="CJ102" s="21"/>
      <c r="CK102" s="21"/>
      <c r="CL102" s="21"/>
      <c r="CM102" s="21"/>
      <c r="CN102" s="21"/>
    </row>
    <row r="103" spans="1:92" x14ac:dyDescent="0.2">
      <c r="A103" s="8" t="str">
        <f t="shared" si="1"/>
        <v>EFHu_QU_24</v>
      </c>
      <c r="B103" s="7" t="s">
        <v>251</v>
      </c>
      <c r="C103" s="7" t="s">
        <v>654</v>
      </c>
      <c r="D103" s="7">
        <v>24</v>
      </c>
      <c r="E103" s="7">
        <v>100</v>
      </c>
      <c r="F103" s="9">
        <v>95.581523155906368</v>
      </c>
      <c r="G103" s="9">
        <v>95.349079914792981</v>
      </c>
      <c r="H103" s="9">
        <v>94.486366442450816</v>
      </c>
      <c r="I103" s="9">
        <v>97.532615687974484</v>
      </c>
      <c r="J103" s="9">
        <v>96.854057661791288</v>
      </c>
      <c r="K103" s="9">
        <v>99.450911246965248</v>
      </c>
      <c r="L103" s="9">
        <v>98.982203733512137</v>
      </c>
      <c r="M103" s="9">
        <v>97.959159326323984</v>
      </c>
      <c r="N103" s="9">
        <v>95.235289129184125</v>
      </c>
      <c r="O103" s="9">
        <v>97.089389278256661</v>
      </c>
      <c r="P103" s="9">
        <v>97.188039046354334</v>
      </c>
      <c r="Q103" s="9">
        <v>100.3791903217281</v>
      </c>
      <c r="R103" s="9">
        <v>103.31622156567843</v>
      </c>
      <c r="S103" s="9">
        <v>106.56128179300725</v>
      </c>
      <c r="T103" s="9">
        <v>106.04691391982699</v>
      </c>
      <c r="U103" s="9">
        <v>108.5234384334745</v>
      </c>
      <c r="V103" s="9">
        <v>109.77858816680917</v>
      </c>
      <c r="W103" s="9">
        <v>111.85353052534384</v>
      </c>
      <c r="X103" s="9">
        <v>116.03916609355083</v>
      </c>
      <c r="Y103" s="9">
        <v>115.07134609304997</v>
      </c>
      <c r="Z103" s="9">
        <v>116.90677601341812</v>
      </c>
      <c r="AA103" s="9">
        <v>119.04755140916963</v>
      </c>
      <c r="AB103" s="9">
        <v>119.43628891037714</v>
      </c>
      <c r="AC103" s="9">
        <v>118.8909400135377</v>
      </c>
      <c r="AD103" s="9">
        <v>119.11908899904711</v>
      </c>
      <c r="AE103" s="9">
        <v>120.82897736072044</v>
      </c>
      <c r="AF103" s="9">
        <v>119.18685912318361</v>
      </c>
      <c r="AG103" s="9">
        <v>121.73636451588756</v>
      </c>
      <c r="AH103" s="9">
        <v>122.74305980487867</v>
      </c>
      <c r="AI103" s="9">
        <v>121.77618160207417</v>
      </c>
      <c r="AJ103" s="9">
        <v>122.03820218305179</v>
      </c>
      <c r="AK103" s="9">
        <v>125.9585636917562</v>
      </c>
      <c r="AL103" s="9">
        <v>125.36302446263107</v>
      </c>
      <c r="AM103" s="9">
        <v>125.31824179542306</v>
      </c>
      <c r="AN103" s="9">
        <v>129.25083829091619</v>
      </c>
      <c r="AO103" s="9">
        <v>131.54055362191505</v>
      </c>
      <c r="AP103" s="9">
        <v>130.91002385470253</v>
      </c>
      <c r="AQ103" s="9">
        <v>127.72416409529197</v>
      </c>
      <c r="AR103" s="9">
        <v>127.58096756998665</v>
      </c>
      <c r="AS103" s="9">
        <v>130.58547847359714</v>
      </c>
      <c r="AT103" s="9">
        <v>138.31348844487005</v>
      </c>
      <c r="AU103" s="9">
        <v>154.49700958944342</v>
      </c>
      <c r="AV103" s="9">
        <v>153.32222230437617</v>
      </c>
      <c r="AW103" s="9">
        <v>156.28673471290037</v>
      </c>
      <c r="AX103" s="9">
        <v>155.05560203426583</v>
      </c>
      <c r="AY103" s="9">
        <v>151.18696178944856</v>
      </c>
      <c r="AZ103" s="9">
        <v>150.92484995599617</v>
      </c>
      <c r="BA103" s="9">
        <v>155.76230235152755</v>
      </c>
      <c r="BB103" s="9">
        <v>157.29488936939217</v>
      </c>
      <c r="BC103" s="9">
        <v>157.31948681969786</v>
      </c>
      <c r="BD103" s="9">
        <v>154.98112570153697</v>
      </c>
      <c r="BE103" s="9">
        <v>164.60292148468957</v>
      </c>
      <c r="BF103" s="9">
        <v>166.36898071612978</v>
      </c>
      <c r="BG103" s="9">
        <v>163.47826285967753</v>
      </c>
      <c r="BH103" s="9">
        <v>172.49361542226819</v>
      </c>
      <c r="BI103" s="9">
        <v>176.80178400979131</v>
      </c>
      <c r="BJ103" s="9">
        <v>180.40300671611084</v>
      </c>
      <c r="BK103" s="9">
        <v>179.43023806102258</v>
      </c>
      <c r="BL103" s="9">
        <v>179.27806908700595</v>
      </c>
      <c r="BM103" s="21">
        <v>181.55460987347686</v>
      </c>
      <c r="BN103" s="21">
        <v>184.44924244033785</v>
      </c>
      <c r="BO103" s="21">
        <v>190.09568710361674</v>
      </c>
      <c r="BP103" s="21">
        <v>186.04863363375074</v>
      </c>
      <c r="BQ103" s="21">
        <v>190.00299727685024</v>
      </c>
      <c r="BR103" s="21">
        <v>185.95983980932428</v>
      </c>
      <c r="BS103" s="21">
        <v>180.19096227786733</v>
      </c>
      <c r="BT103" s="21">
        <v>185.71241609595856</v>
      </c>
      <c r="BU103" s="21">
        <v>182.82377406266858</v>
      </c>
      <c r="BV103" s="21">
        <v>187.36098347825325</v>
      </c>
      <c r="BW103" s="21">
        <v>189.66336856919702</v>
      </c>
      <c r="BX103" s="21">
        <v>185.95721265165562</v>
      </c>
      <c r="BY103" s="21">
        <v>192.37039750059992</v>
      </c>
      <c r="BZ103" s="21">
        <v>188.09315680802922</v>
      </c>
      <c r="CA103" s="21">
        <v>194.34118158351706</v>
      </c>
      <c r="CB103" s="21">
        <v>197.57316769089769</v>
      </c>
      <c r="CC103" s="21">
        <v>205.69801275153404</v>
      </c>
      <c r="CD103" s="21">
        <v>207.63561159125757</v>
      </c>
      <c r="CE103" s="21">
        <v>205.48175299581897</v>
      </c>
      <c r="CF103" s="197">
        <v>201.20210721387153</v>
      </c>
      <c r="CG103" s="197">
        <v>205.07448631155896</v>
      </c>
      <c r="CH103" s="197">
        <v>204.90750312832239</v>
      </c>
      <c r="CI103" s="21"/>
      <c r="CJ103" s="21"/>
      <c r="CK103" s="21"/>
      <c r="CL103" s="21"/>
      <c r="CM103" s="21"/>
      <c r="CN103" s="21"/>
    </row>
    <row r="104" spans="1:92" x14ac:dyDescent="0.2">
      <c r="A104" s="8" t="str">
        <f t="shared" si="1"/>
        <v>EFHu_QU_25</v>
      </c>
      <c r="B104" s="7" t="s">
        <v>251</v>
      </c>
      <c r="C104" s="7" t="s">
        <v>654</v>
      </c>
      <c r="D104" s="7">
        <v>25</v>
      </c>
      <c r="E104" s="7">
        <v>100</v>
      </c>
      <c r="F104" s="9">
        <v>96.001440587768172</v>
      </c>
      <c r="G104" s="9">
        <v>97.381094963465372</v>
      </c>
      <c r="H104" s="9">
        <v>93.988344739842759</v>
      </c>
      <c r="I104" s="9">
        <v>95.249026260415519</v>
      </c>
      <c r="J104" s="9">
        <v>99.254115494321866</v>
      </c>
      <c r="K104" s="9">
        <v>102.13202256637395</v>
      </c>
      <c r="L104" s="9">
        <v>104.12514115588915</v>
      </c>
      <c r="M104" s="9">
        <v>104.34450863437152</v>
      </c>
      <c r="N104" s="9">
        <v>108.04307055610003</v>
      </c>
      <c r="O104" s="9">
        <v>105.44577700247551</v>
      </c>
      <c r="P104" s="9">
        <v>109.3342018926172</v>
      </c>
      <c r="Q104" s="9">
        <v>110.82629967528025</v>
      </c>
      <c r="R104" s="9">
        <v>119.43527279281305</v>
      </c>
      <c r="S104" s="9">
        <v>125.68960512316309</v>
      </c>
      <c r="T104" s="9">
        <v>128.09713384036652</v>
      </c>
      <c r="U104" s="9">
        <v>128.60807885241869</v>
      </c>
      <c r="V104" s="9">
        <v>126.53189094978512</v>
      </c>
      <c r="W104" s="9">
        <v>130.60703858244841</v>
      </c>
      <c r="X104" s="9">
        <v>133.95938759059078</v>
      </c>
      <c r="Y104" s="9">
        <v>135.11230350928511</v>
      </c>
      <c r="Z104" s="9">
        <v>137.9871627379685</v>
      </c>
      <c r="AA104" s="9">
        <v>144.92411666416004</v>
      </c>
      <c r="AB104" s="9">
        <v>147.56769119283356</v>
      </c>
      <c r="AC104" s="9">
        <v>150.74101328378626</v>
      </c>
      <c r="AD104" s="9">
        <v>155.3123902171169</v>
      </c>
      <c r="AE104" s="9">
        <v>162.05454445060485</v>
      </c>
      <c r="AF104" s="9">
        <v>156.46018101441081</v>
      </c>
      <c r="AG104" s="9">
        <v>178.25741262781344</v>
      </c>
      <c r="AH104" s="9">
        <v>178.70745402842866</v>
      </c>
      <c r="AI104" s="9">
        <v>175.08235922896338</v>
      </c>
      <c r="AJ104" s="9">
        <v>181.71702106661488</v>
      </c>
      <c r="AK104" s="9">
        <v>185.2025210736501</v>
      </c>
      <c r="AL104" s="9">
        <v>196.00860368725529</v>
      </c>
      <c r="AM104" s="9">
        <v>201.08376506739128</v>
      </c>
      <c r="AN104" s="9">
        <v>211.46665906256291</v>
      </c>
      <c r="AO104" s="9">
        <v>199.02606367246659</v>
      </c>
      <c r="AP104" s="9">
        <v>201.69262986764608</v>
      </c>
      <c r="AQ104" s="9">
        <v>191.52104212756237</v>
      </c>
      <c r="AR104" s="9">
        <v>197.54869036569892</v>
      </c>
      <c r="AS104" s="9">
        <v>212.50404835890961</v>
      </c>
      <c r="AT104" s="9">
        <v>224.78190693644646</v>
      </c>
      <c r="AU104" s="9">
        <v>241.71723421420373</v>
      </c>
      <c r="AV104" s="9">
        <v>250.54991009799562</v>
      </c>
      <c r="AW104" s="9">
        <v>249.80190091508098</v>
      </c>
      <c r="AX104" s="9">
        <v>264.69348755186166</v>
      </c>
      <c r="AY104" s="9">
        <v>258.79970216877143</v>
      </c>
      <c r="AZ104" s="9">
        <v>244.48057272062618</v>
      </c>
      <c r="BA104" s="9">
        <v>245.30291025245771</v>
      </c>
      <c r="BB104" s="9">
        <v>253.68248310081748</v>
      </c>
      <c r="BC104" s="9">
        <v>255.67806572908776</v>
      </c>
      <c r="BD104" s="9">
        <v>240.05355881750853</v>
      </c>
      <c r="BE104" s="9">
        <v>268.70150228980793</v>
      </c>
      <c r="BF104" s="9">
        <v>267.30670858068379</v>
      </c>
      <c r="BG104" s="9">
        <v>257.52839286851014</v>
      </c>
      <c r="BH104" s="9">
        <v>248.19747004584306</v>
      </c>
      <c r="BI104" s="9">
        <v>267.05277444021272</v>
      </c>
      <c r="BJ104" s="9">
        <v>261.17475812287813</v>
      </c>
      <c r="BK104" s="9">
        <v>249.3515085338135</v>
      </c>
      <c r="BL104" s="9">
        <v>254.59166548519798</v>
      </c>
      <c r="BM104" s="21">
        <v>257.03352226173365</v>
      </c>
      <c r="BN104" s="21">
        <v>249.39477262258455</v>
      </c>
      <c r="BO104" s="21">
        <v>260.05832893804399</v>
      </c>
      <c r="BP104" s="21">
        <v>242.99191570172604</v>
      </c>
      <c r="BQ104" s="21">
        <v>256.48310983446692</v>
      </c>
      <c r="BR104" s="21">
        <v>248.07636973894017</v>
      </c>
      <c r="BS104" s="21">
        <v>241.6995357811912</v>
      </c>
      <c r="BT104" s="21">
        <v>240.04594937741231</v>
      </c>
      <c r="BU104" s="21">
        <v>232.37400293073048</v>
      </c>
      <c r="BV104" s="21">
        <v>240.43290185330849</v>
      </c>
      <c r="BW104" s="21">
        <v>239.56949005504998</v>
      </c>
      <c r="BX104" s="21">
        <v>240.00214432351515</v>
      </c>
      <c r="BY104" s="21">
        <v>243.72077468999126</v>
      </c>
      <c r="BZ104" s="21">
        <v>241.06927956341747</v>
      </c>
      <c r="CA104" s="21">
        <v>257.47734377032606</v>
      </c>
      <c r="CB104" s="21">
        <v>261.27828028989751</v>
      </c>
      <c r="CC104" s="21">
        <v>258.35026806436292</v>
      </c>
      <c r="CD104" s="21">
        <v>267.63636311762929</v>
      </c>
      <c r="CE104" s="21">
        <v>259.89358512928618</v>
      </c>
      <c r="CF104" s="197">
        <v>270.05317365481136</v>
      </c>
      <c r="CG104" s="197">
        <v>276.97179530920459</v>
      </c>
      <c r="CH104" s="197">
        <v>281.15925421858492</v>
      </c>
      <c r="CI104" s="21"/>
      <c r="CJ104" s="21"/>
      <c r="CK104" s="21"/>
      <c r="CL104" s="21"/>
      <c r="CM104" s="21"/>
      <c r="CN104" s="21"/>
    </row>
    <row r="105" spans="1:92" x14ac:dyDescent="0.2">
      <c r="A105" s="8" t="str">
        <f t="shared" si="1"/>
        <v>EFHu_QU_26</v>
      </c>
      <c r="B105" s="7" t="s">
        <v>251</v>
      </c>
      <c r="C105" s="7" t="s">
        <v>654</v>
      </c>
      <c r="D105" s="7">
        <v>26</v>
      </c>
      <c r="E105" s="7">
        <v>100</v>
      </c>
      <c r="F105" s="9">
        <v>96.215496587186053</v>
      </c>
      <c r="G105" s="9">
        <v>96.805323672058847</v>
      </c>
      <c r="H105" s="9">
        <v>96.830644723069298</v>
      </c>
      <c r="I105" s="9">
        <v>96.56021020300058</v>
      </c>
      <c r="J105" s="9">
        <v>95.858975062643196</v>
      </c>
      <c r="K105" s="9">
        <v>97.000560481566396</v>
      </c>
      <c r="L105" s="9">
        <v>96.714465614626405</v>
      </c>
      <c r="M105" s="9">
        <v>94.589348656683043</v>
      </c>
      <c r="N105" s="9">
        <v>91.663305003902991</v>
      </c>
      <c r="O105" s="9">
        <v>94.019766266329384</v>
      </c>
      <c r="P105" s="9">
        <v>94.732733469574157</v>
      </c>
      <c r="Q105" s="9">
        <v>96.365264887641317</v>
      </c>
      <c r="R105" s="9">
        <v>99.18946730314255</v>
      </c>
      <c r="S105" s="9">
        <v>102.70515470436649</v>
      </c>
      <c r="T105" s="9">
        <v>102.05112161704906</v>
      </c>
      <c r="U105" s="9">
        <v>101.89865409272994</v>
      </c>
      <c r="V105" s="9">
        <v>102.59384416276775</v>
      </c>
      <c r="W105" s="9">
        <v>104.77632519417162</v>
      </c>
      <c r="X105" s="9">
        <v>105.50262150812408</v>
      </c>
      <c r="Y105" s="9">
        <v>103.18387392159994</v>
      </c>
      <c r="Z105" s="9">
        <v>104.98573327462677</v>
      </c>
      <c r="AA105" s="9">
        <v>107.88803618620352</v>
      </c>
      <c r="AB105" s="9">
        <v>109.18508236122611</v>
      </c>
      <c r="AC105" s="9">
        <v>111.05418926945781</v>
      </c>
      <c r="AD105" s="9">
        <v>111.31564348200591</v>
      </c>
      <c r="AE105" s="9">
        <v>113.24167059190297</v>
      </c>
      <c r="AF105" s="9">
        <v>121.19031630206251</v>
      </c>
      <c r="AG105" s="9">
        <v>117.51394800138395</v>
      </c>
      <c r="AH105" s="9">
        <v>114.64064277046847</v>
      </c>
      <c r="AI105" s="9">
        <v>112.25821929628682</v>
      </c>
      <c r="AJ105" s="9">
        <v>110.67246952516732</v>
      </c>
      <c r="AK105" s="9">
        <v>113.44832224763857</v>
      </c>
      <c r="AL105" s="9">
        <v>114.9122115642808</v>
      </c>
      <c r="AM105" s="9">
        <v>114.2068876981858</v>
      </c>
      <c r="AN105" s="9">
        <v>114.58814546194485</v>
      </c>
      <c r="AO105" s="9">
        <v>116.26086110718018</v>
      </c>
      <c r="AP105" s="9">
        <v>115.10852939402425</v>
      </c>
      <c r="AQ105" s="9">
        <v>112.54280668416261</v>
      </c>
      <c r="AR105" s="9">
        <v>109.54607178259495</v>
      </c>
      <c r="AS105" s="9">
        <v>114.50470165418507</v>
      </c>
      <c r="AT105" s="9">
        <v>115.73986093264523</v>
      </c>
      <c r="AU105" s="9">
        <v>126.60912391914181</v>
      </c>
      <c r="AV105" s="9">
        <v>116.75163893444692</v>
      </c>
      <c r="AW105" s="9">
        <v>132.92713715883417</v>
      </c>
      <c r="AX105" s="9">
        <v>129.98325134912568</v>
      </c>
      <c r="AY105" s="9">
        <v>128.49304152705204</v>
      </c>
      <c r="AZ105" s="9">
        <v>126.74278190272284</v>
      </c>
      <c r="BA105" s="9">
        <v>129.51073872423825</v>
      </c>
      <c r="BB105" s="9">
        <v>134.31997386082313</v>
      </c>
      <c r="BC105" s="9">
        <v>131.98261011498221</v>
      </c>
      <c r="BD105" s="9">
        <v>129.78592889638617</v>
      </c>
      <c r="BE105" s="9">
        <v>135.19189827318894</v>
      </c>
      <c r="BF105" s="9">
        <v>135.38932856781884</v>
      </c>
      <c r="BG105" s="9">
        <v>136.66239317455234</v>
      </c>
      <c r="BH105" s="9">
        <v>142.14335106606092</v>
      </c>
      <c r="BI105" s="9">
        <v>146.59869569972625</v>
      </c>
      <c r="BJ105" s="9">
        <v>155.18425125788269</v>
      </c>
      <c r="BK105" s="9">
        <v>150.35702279139781</v>
      </c>
      <c r="BL105" s="9">
        <v>149.35077360700305</v>
      </c>
      <c r="BM105" s="21">
        <v>148.03851067344061</v>
      </c>
      <c r="BN105" s="21">
        <v>146.04132223241089</v>
      </c>
      <c r="BO105" s="21">
        <v>144.2900180327556</v>
      </c>
      <c r="BP105" s="21">
        <v>147.20144588165681</v>
      </c>
      <c r="BQ105" s="21">
        <v>150.03653696832123</v>
      </c>
      <c r="BR105" s="21">
        <v>148.80161517378821</v>
      </c>
      <c r="BS105" s="21">
        <v>145.59319572666237</v>
      </c>
      <c r="BT105" s="21">
        <v>145.51309432614303</v>
      </c>
      <c r="BU105" s="21">
        <v>143.98967707162075</v>
      </c>
      <c r="BV105" s="21">
        <v>149.32792659301202</v>
      </c>
      <c r="BW105" s="21">
        <v>143.96840337329138</v>
      </c>
      <c r="BX105" s="21">
        <v>137.09028298597713</v>
      </c>
      <c r="BY105" s="21">
        <v>134.73160596693603</v>
      </c>
      <c r="BZ105" s="21">
        <v>136.69669113843705</v>
      </c>
      <c r="CA105" s="21">
        <v>141.46795714716069</v>
      </c>
      <c r="CB105" s="21">
        <v>144.86524364312567</v>
      </c>
      <c r="CC105" s="21">
        <v>151.01101011791422</v>
      </c>
      <c r="CD105" s="21">
        <v>149.37092576544504</v>
      </c>
      <c r="CE105" s="21">
        <v>146.96826875747345</v>
      </c>
      <c r="CF105" s="197">
        <v>143.88405184895188</v>
      </c>
      <c r="CG105" s="197">
        <v>147.76960951787683</v>
      </c>
      <c r="CH105" s="197">
        <v>153.26779724336043</v>
      </c>
      <c r="CI105" s="21"/>
      <c r="CJ105" s="21"/>
      <c r="CK105" s="21"/>
      <c r="CL105" s="21"/>
      <c r="CM105" s="21"/>
      <c r="CN105" s="21"/>
    </row>
    <row r="106" spans="1:92" x14ac:dyDescent="0.2">
      <c r="A106" s="8" t="str">
        <f t="shared" si="1"/>
        <v>EWGg_QU_1</v>
      </c>
      <c r="B106" s="7" t="s">
        <v>250</v>
      </c>
      <c r="C106" s="7" t="s">
        <v>654</v>
      </c>
      <c r="D106" s="7">
        <v>1</v>
      </c>
      <c r="E106" s="7">
        <v>100</v>
      </c>
      <c r="F106" s="9">
        <v>102.2078383483671</v>
      </c>
      <c r="G106" s="9">
        <v>102.47668336022508</v>
      </c>
      <c r="H106" s="9">
        <v>101.63014893190466</v>
      </c>
      <c r="I106" s="9">
        <v>102.41447322509651</v>
      </c>
      <c r="J106" s="9">
        <v>104.40691569430571</v>
      </c>
      <c r="K106" s="9">
        <v>105.39118972598634</v>
      </c>
      <c r="L106" s="9">
        <v>105.78363442060039</v>
      </c>
      <c r="M106" s="9">
        <v>106.68026037246389</v>
      </c>
      <c r="N106" s="9">
        <v>106.59749799091433</v>
      </c>
      <c r="O106" s="9">
        <v>107.01403943190473</v>
      </c>
      <c r="P106" s="9">
        <v>107.97676975516875</v>
      </c>
      <c r="Q106" s="9">
        <v>111.42034625997526</v>
      </c>
      <c r="R106" s="9">
        <v>112.86230483560125</v>
      </c>
      <c r="S106" s="9">
        <v>113.16033168626795</v>
      </c>
      <c r="T106" s="9">
        <v>114.66153404821826</v>
      </c>
      <c r="U106" s="9">
        <v>115.97298115781219</v>
      </c>
      <c r="V106" s="9">
        <v>115.19447840796322</v>
      </c>
      <c r="W106" s="9">
        <v>117.87419955428406</v>
      </c>
      <c r="X106" s="9">
        <v>120.96195723519956</v>
      </c>
      <c r="Y106" s="9">
        <v>124.37431643399441</v>
      </c>
      <c r="Z106" s="9">
        <v>129.22818937325508</v>
      </c>
      <c r="AA106" s="9">
        <v>133.88399904400512</v>
      </c>
      <c r="AB106" s="9">
        <v>135.61145032431133</v>
      </c>
      <c r="AC106" s="9">
        <v>136.60050591014001</v>
      </c>
      <c r="AD106" s="9">
        <v>141.55921946503275</v>
      </c>
      <c r="AE106" s="9">
        <v>142.29041378842308</v>
      </c>
      <c r="AF106" s="9">
        <v>147.41945334883366</v>
      </c>
      <c r="AG106" s="9">
        <v>147.26818795961671</v>
      </c>
      <c r="AH106" s="9">
        <v>149.0824643080301</v>
      </c>
      <c r="AI106" s="9">
        <v>150.76758217800307</v>
      </c>
      <c r="AJ106" s="9">
        <v>153.36583248419618</v>
      </c>
      <c r="AK106" s="9">
        <v>156.5217244196447</v>
      </c>
      <c r="AL106" s="9">
        <v>159.06923681862372</v>
      </c>
      <c r="AM106" s="9">
        <v>163.33004546667181</v>
      </c>
      <c r="AN106" s="9">
        <v>163.78997892979802</v>
      </c>
      <c r="AO106" s="9">
        <v>172.84831365236633</v>
      </c>
      <c r="AP106" s="9">
        <v>168.66886180558686</v>
      </c>
      <c r="AQ106" s="9">
        <v>168.7934869231778</v>
      </c>
      <c r="AR106" s="9">
        <v>169.71887338737906</v>
      </c>
      <c r="AS106" s="9">
        <v>179.77173753277597</v>
      </c>
      <c r="AT106" s="9">
        <v>184.83771881382262</v>
      </c>
      <c r="AU106" s="9">
        <v>185.92173629968872</v>
      </c>
      <c r="AV106" s="9">
        <v>180.21418186138999</v>
      </c>
      <c r="AW106" s="9">
        <v>183.00916772678289</v>
      </c>
      <c r="AX106" s="9">
        <v>184.73129200017803</v>
      </c>
      <c r="AY106" s="9">
        <v>192.05643368691838</v>
      </c>
      <c r="AZ106" s="9">
        <v>199.13457868871015</v>
      </c>
      <c r="BA106" s="9">
        <v>201.94189851136807</v>
      </c>
      <c r="BB106" s="9">
        <v>204.03662748663015</v>
      </c>
      <c r="BC106" s="9">
        <v>201.7319464320542</v>
      </c>
      <c r="BD106" s="9">
        <v>202.79983250401909</v>
      </c>
      <c r="BE106" s="9">
        <v>210.13450779891079</v>
      </c>
      <c r="BF106" s="9">
        <v>214.60645141771801</v>
      </c>
      <c r="BG106" s="9">
        <v>222.02639376501207</v>
      </c>
      <c r="BH106" s="9">
        <v>216.10640111079965</v>
      </c>
      <c r="BI106" s="9">
        <v>223.22386378865335</v>
      </c>
      <c r="BJ106" s="9">
        <v>228.25474653190341</v>
      </c>
      <c r="BK106" s="9">
        <v>228.4425450150525</v>
      </c>
      <c r="BL106" s="9">
        <v>235.62502364439797</v>
      </c>
      <c r="BM106" s="21">
        <v>225.40834857676396</v>
      </c>
      <c r="BN106" s="21">
        <v>218.49458010459512</v>
      </c>
      <c r="BO106" s="21">
        <v>215.1029849160507</v>
      </c>
      <c r="BP106" s="21">
        <v>217.40330874406126</v>
      </c>
      <c r="BQ106" s="21">
        <v>224.31790304403273</v>
      </c>
      <c r="BR106" s="21">
        <v>216.33683884824683</v>
      </c>
      <c r="BS106" s="21">
        <v>221.51670684325177</v>
      </c>
      <c r="BT106" s="21">
        <v>217.53814978208715</v>
      </c>
      <c r="BU106" s="21">
        <v>218.72453558411826</v>
      </c>
      <c r="BV106" s="21">
        <v>218.67627642068524</v>
      </c>
      <c r="BW106" s="21">
        <v>217.28765530461871</v>
      </c>
      <c r="BX106" s="21">
        <v>216.80581639662097</v>
      </c>
      <c r="BY106" s="21">
        <v>214.56774172654457</v>
      </c>
      <c r="BZ106" s="21">
        <v>201.75278567138699</v>
      </c>
      <c r="CA106" s="21">
        <v>202.29240632255832</v>
      </c>
      <c r="CB106" s="21">
        <v>212.29226821964241</v>
      </c>
      <c r="CC106" s="21">
        <v>221.12207400010547</v>
      </c>
      <c r="CD106" s="21">
        <v>228.1441591742977</v>
      </c>
      <c r="CE106" s="21">
        <v>231.43118605430382</v>
      </c>
      <c r="CF106" s="197">
        <v>253.05598564647082</v>
      </c>
      <c r="CG106" s="197">
        <v>258.33495405002236</v>
      </c>
      <c r="CH106" s="197">
        <v>253.31290560521271</v>
      </c>
      <c r="CI106" s="21"/>
      <c r="CJ106" s="21"/>
      <c r="CK106" s="21"/>
      <c r="CL106" s="21"/>
      <c r="CM106" s="21"/>
      <c r="CN106" s="21"/>
    </row>
    <row r="107" spans="1:92" x14ac:dyDescent="0.2">
      <c r="A107" s="8" t="str">
        <f t="shared" si="1"/>
        <v>EWGg_QU_2</v>
      </c>
      <c r="B107" s="7" t="s">
        <v>250</v>
      </c>
      <c r="C107" s="7" t="s">
        <v>654</v>
      </c>
      <c r="D107" s="7">
        <v>2</v>
      </c>
      <c r="E107" s="7">
        <v>100</v>
      </c>
      <c r="F107" s="9">
        <v>101.55331192353943</v>
      </c>
      <c r="G107" s="9">
        <v>100.59875743541475</v>
      </c>
      <c r="H107" s="9">
        <v>98.250647926845161</v>
      </c>
      <c r="I107" s="9">
        <v>100.05402850152987</v>
      </c>
      <c r="J107" s="9">
        <v>100.74077358940346</v>
      </c>
      <c r="K107" s="9">
        <v>100.51831577247839</v>
      </c>
      <c r="L107" s="9">
        <v>103.84910512052383</v>
      </c>
      <c r="M107" s="9">
        <v>102.31567958237473</v>
      </c>
      <c r="N107" s="9">
        <v>101.97279591280794</v>
      </c>
      <c r="O107" s="9">
        <v>102.40472681014006</v>
      </c>
      <c r="P107" s="9">
        <v>103.32221509194481</v>
      </c>
      <c r="Q107" s="9">
        <v>105.6055597126194</v>
      </c>
      <c r="R107" s="9">
        <v>105.23092112491317</v>
      </c>
      <c r="S107" s="9">
        <v>106.56949560747326</v>
      </c>
      <c r="T107" s="9">
        <v>107.91031804644831</v>
      </c>
      <c r="U107" s="9">
        <v>108.68110207359214</v>
      </c>
      <c r="V107" s="9">
        <v>109.3546989261482</v>
      </c>
      <c r="W107" s="9">
        <v>110.34879629624663</v>
      </c>
      <c r="X107" s="9">
        <v>114.63569702424708</v>
      </c>
      <c r="Y107" s="9">
        <v>117.16563188396275</v>
      </c>
      <c r="Z107" s="9">
        <v>120.4837196427742</v>
      </c>
      <c r="AA107" s="9">
        <v>124.39203633582912</v>
      </c>
      <c r="AB107" s="9">
        <v>125.14109855142799</v>
      </c>
      <c r="AC107" s="9">
        <v>128.09861806533229</v>
      </c>
      <c r="AD107" s="9">
        <v>129.63627399296664</v>
      </c>
      <c r="AE107" s="9">
        <v>131.2332777220887</v>
      </c>
      <c r="AF107" s="9">
        <v>138.49382457563723</v>
      </c>
      <c r="AG107" s="9">
        <v>136.44496463004984</v>
      </c>
      <c r="AH107" s="9">
        <v>137.31221768995147</v>
      </c>
      <c r="AI107" s="9">
        <v>137.34841031646343</v>
      </c>
      <c r="AJ107" s="9">
        <v>136.42461209217413</v>
      </c>
      <c r="AK107" s="9">
        <v>136.99915315269143</v>
      </c>
      <c r="AL107" s="9">
        <v>137.53266716746572</v>
      </c>
      <c r="AM107" s="9">
        <v>139.59267231735052</v>
      </c>
      <c r="AN107" s="9">
        <v>142.05274911374349</v>
      </c>
      <c r="AO107" s="9">
        <v>142.64688113617987</v>
      </c>
      <c r="AP107" s="9">
        <v>141.99821140120059</v>
      </c>
      <c r="AQ107" s="9">
        <v>142.83385981766338</v>
      </c>
      <c r="AR107" s="9">
        <v>144.40627172472097</v>
      </c>
      <c r="AS107" s="9">
        <v>149.77817918697042</v>
      </c>
      <c r="AT107" s="9">
        <v>152.69723660174799</v>
      </c>
      <c r="AU107" s="9">
        <v>153.03244800630114</v>
      </c>
      <c r="AV107" s="9">
        <v>149.75686629191577</v>
      </c>
      <c r="AW107" s="9">
        <v>150.97367660911888</v>
      </c>
      <c r="AX107" s="9">
        <v>152.23837409716953</v>
      </c>
      <c r="AY107" s="9">
        <v>156.39746844239212</v>
      </c>
      <c r="AZ107" s="9">
        <v>158.93463826373105</v>
      </c>
      <c r="BA107" s="9">
        <v>163.34651699234394</v>
      </c>
      <c r="BB107" s="9">
        <v>164.84657148753737</v>
      </c>
      <c r="BC107" s="9">
        <v>161.118692844789</v>
      </c>
      <c r="BD107" s="9">
        <v>165.59061878830889</v>
      </c>
      <c r="BE107" s="9">
        <v>174.81035927252708</v>
      </c>
      <c r="BF107" s="9">
        <v>179.8132803170119</v>
      </c>
      <c r="BG107" s="9">
        <v>186.92838566902685</v>
      </c>
      <c r="BH107" s="9">
        <v>183.66055418337723</v>
      </c>
      <c r="BI107" s="9">
        <v>187.63982549822532</v>
      </c>
      <c r="BJ107" s="9">
        <v>191.79736522240717</v>
      </c>
      <c r="BK107" s="9">
        <v>192.46423525055539</v>
      </c>
      <c r="BL107" s="9">
        <v>199.94938780152788</v>
      </c>
      <c r="BM107" s="21">
        <v>191.54812386572232</v>
      </c>
      <c r="BN107" s="21">
        <v>182.62921725665018</v>
      </c>
      <c r="BO107" s="21">
        <v>186.47431822233077</v>
      </c>
      <c r="BP107" s="21">
        <v>190.04441958882464</v>
      </c>
      <c r="BQ107" s="21">
        <v>187.6188706345047</v>
      </c>
      <c r="BR107" s="21">
        <v>181.59603948086385</v>
      </c>
      <c r="BS107" s="21">
        <v>182.04042811237491</v>
      </c>
      <c r="BT107" s="21">
        <v>178.49649419630057</v>
      </c>
      <c r="BU107" s="21">
        <v>174.34349107220137</v>
      </c>
      <c r="BV107" s="21">
        <v>173.29101039983249</v>
      </c>
      <c r="BW107" s="21">
        <v>170.16106326752183</v>
      </c>
      <c r="BX107" s="21">
        <v>169.71265412115329</v>
      </c>
      <c r="BY107" s="21">
        <v>166.12500344431055</v>
      </c>
      <c r="BZ107" s="21">
        <v>154.95789260867548</v>
      </c>
      <c r="CA107" s="21">
        <v>158.0989566834385</v>
      </c>
      <c r="CB107" s="21">
        <v>161.70584024870323</v>
      </c>
      <c r="CC107" s="21">
        <v>166.20350956264184</v>
      </c>
      <c r="CD107" s="21">
        <v>172.39270788404116</v>
      </c>
      <c r="CE107" s="21">
        <v>178.75757228991884</v>
      </c>
      <c r="CF107" s="197">
        <v>186.41147024821183</v>
      </c>
      <c r="CG107" s="197">
        <v>194.90704759767158</v>
      </c>
      <c r="CH107" s="197">
        <v>193.73392308125858</v>
      </c>
      <c r="CI107" s="21"/>
      <c r="CJ107" s="21"/>
      <c r="CK107" s="21"/>
      <c r="CL107" s="21"/>
      <c r="CM107" s="21"/>
      <c r="CN107" s="21"/>
    </row>
    <row r="108" spans="1:92" x14ac:dyDescent="0.2">
      <c r="A108" s="8" t="str">
        <f t="shared" si="1"/>
        <v>EWGg_QU_3</v>
      </c>
      <c r="B108" s="7" t="s">
        <v>250</v>
      </c>
      <c r="C108" s="7" t="s">
        <v>654</v>
      </c>
      <c r="D108" s="7">
        <v>3</v>
      </c>
      <c r="E108" s="7">
        <v>100</v>
      </c>
      <c r="F108" s="9">
        <v>101.92984156697484</v>
      </c>
      <c r="G108" s="9">
        <v>101.5491564391874</v>
      </c>
      <c r="H108" s="9">
        <v>99.767159888365867</v>
      </c>
      <c r="I108" s="9">
        <v>101.79052901150054</v>
      </c>
      <c r="J108" s="9">
        <v>103.40455330537918</v>
      </c>
      <c r="K108" s="9">
        <v>104.99079205476905</v>
      </c>
      <c r="L108" s="9">
        <v>105.94335660263994</v>
      </c>
      <c r="M108" s="9">
        <v>105.72301788130449</v>
      </c>
      <c r="N108" s="9">
        <v>106.42977491612685</v>
      </c>
      <c r="O108" s="9">
        <v>106.10289899365684</v>
      </c>
      <c r="P108" s="9">
        <v>106.32425996132658</v>
      </c>
      <c r="Q108" s="9">
        <v>108.7924290160275</v>
      </c>
      <c r="R108" s="9">
        <v>111.08689658997753</v>
      </c>
      <c r="S108" s="9">
        <v>110.80649417218065</v>
      </c>
      <c r="T108" s="9">
        <v>110.92572860089065</v>
      </c>
      <c r="U108" s="9">
        <v>109.86775709895224</v>
      </c>
      <c r="V108" s="9">
        <v>109.49870964641046</v>
      </c>
      <c r="W108" s="9">
        <v>110.4997284646377</v>
      </c>
      <c r="X108" s="9">
        <v>112.60190759055158</v>
      </c>
      <c r="Y108" s="9">
        <v>118.37994645050453</v>
      </c>
      <c r="Z108" s="9">
        <v>123.94570606002269</v>
      </c>
      <c r="AA108" s="9">
        <v>127.20228432651584</v>
      </c>
      <c r="AB108" s="9">
        <v>129.82085147357154</v>
      </c>
      <c r="AC108" s="9">
        <v>133.36329000913508</v>
      </c>
      <c r="AD108" s="9">
        <v>135.06162142708061</v>
      </c>
      <c r="AE108" s="9">
        <v>134.50950461685812</v>
      </c>
      <c r="AF108" s="9">
        <v>139.65464836338569</v>
      </c>
      <c r="AG108" s="9">
        <v>135.93197434642192</v>
      </c>
      <c r="AH108" s="9">
        <v>138.23537230358124</v>
      </c>
      <c r="AI108" s="9">
        <v>140.78392570822055</v>
      </c>
      <c r="AJ108" s="9">
        <v>140.55286155504706</v>
      </c>
      <c r="AK108" s="9">
        <v>140.93896007463249</v>
      </c>
      <c r="AL108" s="9">
        <v>139.12641482084013</v>
      </c>
      <c r="AM108" s="9">
        <v>142.79979331072715</v>
      </c>
      <c r="AN108" s="9">
        <v>140.55259617099</v>
      </c>
      <c r="AO108" s="9">
        <v>143.97662025575997</v>
      </c>
      <c r="AP108" s="9">
        <v>143.29676676768915</v>
      </c>
      <c r="AQ108" s="9">
        <v>141.92036567598228</v>
      </c>
      <c r="AR108" s="9">
        <v>145.13903526270684</v>
      </c>
      <c r="AS108" s="9">
        <v>147.80801509650246</v>
      </c>
      <c r="AT108" s="9">
        <v>149.86072962282387</v>
      </c>
      <c r="AU108" s="9">
        <v>152.15519501685228</v>
      </c>
      <c r="AV108" s="9">
        <v>155.32036257790259</v>
      </c>
      <c r="AW108" s="9">
        <v>150.28660814847407</v>
      </c>
      <c r="AX108" s="9">
        <v>152.08805639869649</v>
      </c>
      <c r="AY108" s="9">
        <v>157.81459361118146</v>
      </c>
      <c r="AZ108" s="9">
        <v>166.07304479609155</v>
      </c>
      <c r="BA108" s="9">
        <v>169.21431614350428</v>
      </c>
      <c r="BB108" s="9">
        <v>169.43082611857406</v>
      </c>
      <c r="BC108" s="9">
        <v>166.69670753218463</v>
      </c>
      <c r="BD108" s="9">
        <v>171.70661378305135</v>
      </c>
      <c r="BE108" s="9">
        <v>182.82294990705253</v>
      </c>
      <c r="BF108" s="9">
        <v>192.12113979789305</v>
      </c>
      <c r="BG108" s="9">
        <v>192.55717682054976</v>
      </c>
      <c r="BH108" s="9">
        <v>188.69499589930112</v>
      </c>
      <c r="BI108" s="9">
        <v>190.96872602169134</v>
      </c>
      <c r="BJ108" s="9">
        <v>201.63362980089627</v>
      </c>
      <c r="BK108" s="9">
        <v>202.30586031269172</v>
      </c>
      <c r="BL108" s="9">
        <v>207.39212645138997</v>
      </c>
      <c r="BM108" s="21">
        <v>196.64772159483769</v>
      </c>
      <c r="BN108" s="21">
        <v>190.53713956064968</v>
      </c>
      <c r="BO108" s="21">
        <v>193.45112613060328</v>
      </c>
      <c r="BP108" s="21">
        <v>198.34775289590183</v>
      </c>
      <c r="BQ108" s="21">
        <v>199.18453257640044</v>
      </c>
      <c r="BR108" s="21">
        <v>196.12233325386572</v>
      </c>
      <c r="BS108" s="21">
        <v>199.78465628262782</v>
      </c>
      <c r="BT108" s="21">
        <v>193.62635341072408</v>
      </c>
      <c r="BU108" s="21">
        <v>188.47668715694471</v>
      </c>
      <c r="BV108" s="21">
        <v>189.79249230249994</v>
      </c>
      <c r="BW108" s="21">
        <v>188.71684730038757</v>
      </c>
      <c r="BX108" s="21">
        <v>187.9126139164407</v>
      </c>
      <c r="BY108" s="21">
        <v>185.22427193996546</v>
      </c>
      <c r="BZ108" s="21">
        <v>173.87124956647386</v>
      </c>
      <c r="CA108" s="21">
        <v>175.08175040292443</v>
      </c>
      <c r="CB108" s="21">
        <v>186.17444466410873</v>
      </c>
      <c r="CC108" s="21">
        <v>189.47583044250274</v>
      </c>
      <c r="CD108" s="21">
        <v>195.47197661250121</v>
      </c>
      <c r="CE108" s="21">
        <v>203.67802982452292</v>
      </c>
      <c r="CF108" s="197">
        <v>208.82538307255572</v>
      </c>
      <c r="CG108" s="197">
        <v>221.81698034565974</v>
      </c>
      <c r="CH108" s="197">
        <v>216.97559556392764</v>
      </c>
      <c r="CI108" s="21"/>
      <c r="CJ108" s="21"/>
      <c r="CK108" s="21"/>
      <c r="CL108" s="21"/>
      <c r="CM108" s="21"/>
      <c r="CN108" s="21"/>
    </row>
    <row r="109" spans="1:92" x14ac:dyDescent="0.2">
      <c r="A109" s="8" t="str">
        <f t="shared" si="1"/>
        <v>EWGg_QU_4</v>
      </c>
      <c r="B109" s="7" t="s">
        <v>250</v>
      </c>
      <c r="C109" s="7" t="s">
        <v>654</v>
      </c>
      <c r="D109" s="7">
        <v>4</v>
      </c>
      <c r="E109" s="7">
        <v>100</v>
      </c>
      <c r="F109" s="9">
        <v>101.29945940873377</v>
      </c>
      <c r="G109" s="9">
        <v>100.99625372563426</v>
      </c>
      <c r="H109" s="9">
        <v>98.684826132119341</v>
      </c>
      <c r="I109" s="9">
        <v>102.40747882122818</v>
      </c>
      <c r="J109" s="9">
        <v>103.51711807383009</v>
      </c>
      <c r="K109" s="9">
        <v>104.47320268147801</v>
      </c>
      <c r="L109" s="9">
        <v>107.77537444227619</v>
      </c>
      <c r="M109" s="9">
        <v>107.76648181148238</v>
      </c>
      <c r="N109" s="9">
        <v>108.86462811024604</v>
      </c>
      <c r="O109" s="9">
        <v>108.62996402789658</v>
      </c>
      <c r="P109" s="9">
        <v>108.95751761404513</v>
      </c>
      <c r="Q109" s="9">
        <v>111.33180694983523</v>
      </c>
      <c r="R109" s="9">
        <v>111.64009260351673</v>
      </c>
      <c r="S109" s="9">
        <v>113.65647383436604</v>
      </c>
      <c r="T109" s="9">
        <v>112.74959146317913</v>
      </c>
      <c r="U109" s="9">
        <v>114.83086979842744</v>
      </c>
      <c r="V109" s="9">
        <v>114.83930555431898</v>
      </c>
      <c r="W109" s="9">
        <v>118.18476365033561</v>
      </c>
      <c r="X109" s="9">
        <v>121.19347978390284</v>
      </c>
      <c r="Y109" s="9">
        <v>124.03543405877816</v>
      </c>
      <c r="Z109" s="9">
        <v>128.47028636550087</v>
      </c>
      <c r="AA109" s="9">
        <v>132.13220304339183</v>
      </c>
      <c r="AB109" s="9">
        <v>135.50823761317727</v>
      </c>
      <c r="AC109" s="9">
        <v>138.08527000270331</v>
      </c>
      <c r="AD109" s="9">
        <v>139.36728099274924</v>
      </c>
      <c r="AE109" s="9">
        <v>141.39093547548492</v>
      </c>
      <c r="AF109" s="9">
        <v>141.18000668772154</v>
      </c>
      <c r="AG109" s="9">
        <v>140.04792736815855</v>
      </c>
      <c r="AH109" s="9">
        <v>142.35333793172239</v>
      </c>
      <c r="AI109" s="9">
        <v>145.05463256474221</v>
      </c>
      <c r="AJ109" s="9">
        <v>147.40011225179418</v>
      </c>
      <c r="AK109" s="9">
        <v>145.37824631264243</v>
      </c>
      <c r="AL109" s="9">
        <v>142.16561111118403</v>
      </c>
      <c r="AM109" s="9">
        <v>147.86906004510709</v>
      </c>
      <c r="AN109" s="9">
        <v>126.39650092964239</v>
      </c>
      <c r="AO109" s="9">
        <v>126.19922250192282</v>
      </c>
      <c r="AP109" s="9">
        <v>127.65620294312771</v>
      </c>
      <c r="AQ109" s="9">
        <v>129.10010411902252</v>
      </c>
      <c r="AR109" s="9">
        <v>129.9732084251319</v>
      </c>
      <c r="AS109" s="9">
        <v>136.45960202446591</v>
      </c>
      <c r="AT109" s="9">
        <v>138.90942124572342</v>
      </c>
      <c r="AU109" s="9">
        <v>142.4980814513998</v>
      </c>
      <c r="AV109" s="9">
        <v>141.3637035954844</v>
      </c>
      <c r="AW109" s="9">
        <v>141.859147724205</v>
      </c>
      <c r="AX109" s="9">
        <v>139.23395095803363</v>
      </c>
      <c r="AY109" s="9">
        <v>141.58125360518608</v>
      </c>
      <c r="AZ109" s="9">
        <v>143.15298961813019</v>
      </c>
      <c r="BA109" s="9">
        <v>146.4156000600052</v>
      </c>
      <c r="BB109" s="9">
        <v>147.58535961687906</v>
      </c>
      <c r="BC109" s="9">
        <v>143.77477840949521</v>
      </c>
      <c r="BD109" s="9">
        <v>144.83257046626596</v>
      </c>
      <c r="BE109" s="9">
        <v>158.57289479438549</v>
      </c>
      <c r="BF109" s="9">
        <v>165.44108016500581</v>
      </c>
      <c r="BG109" s="9">
        <v>169.6465772432943</v>
      </c>
      <c r="BH109" s="9">
        <v>166.09462412954372</v>
      </c>
      <c r="BI109" s="9">
        <v>167.05374179796402</v>
      </c>
      <c r="BJ109" s="9">
        <v>177.72939603721196</v>
      </c>
      <c r="BK109" s="9">
        <v>179.00206508731293</v>
      </c>
      <c r="BL109" s="9">
        <v>187.78256498838067</v>
      </c>
      <c r="BM109" s="21">
        <v>182.57143003252568</v>
      </c>
      <c r="BN109" s="21">
        <v>173.02433965691611</v>
      </c>
      <c r="BO109" s="21">
        <v>173.71151945861331</v>
      </c>
      <c r="BP109" s="21">
        <v>176.11932957903085</v>
      </c>
      <c r="BQ109" s="21">
        <v>179.69417357926235</v>
      </c>
      <c r="BR109" s="21">
        <v>173.16466217835656</v>
      </c>
      <c r="BS109" s="21">
        <v>177.64131098304065</v>
      </c>
      <c r="BT109" s="21">
        <v>176.58329069149002</v>
      </c>
      <c r="BU109" s="21">
        <v>170.21549605732517</v>
      </c>
      <c r="BV109" s="21">
        <v>166.2648654419792</v>
      </c>
      <c r="BW109" s="21">
        <v>165.28019808560336</v>
      </c>
      <c r="BX109" s="21">
        <v>165.00343730879104</v>
      </c>
      <c r="BY109" s="21">
        <v>159.2496063926549</v>
      </c>
      <c r="BZ109" s="21">
        <v>152.28335070569236</v>
      </c>
      <c r="CA109" s="21">
        <v>152.68612253009664</v>
      </c>
      <c r="CB109" s="21">
        <v>156.2538278851959</v>
      </c>
      <c r="CC109" s="21">
        <v>161.04796118640695</v>
      </c>
      <c r="CD109" s="21">
        <v>164.72221445790174</v>
      </c>
      <c r="CE109" s="21">
        <v>168.19279677570924</v>
      </c>
      <c r="CF109" s="197">
        <v>177.84118534328093</v>
      </c>
      <c r="CG109" s="197">
        <v>182.94163598157871</v>
      </c>
      <c r="CH109" s="197">
        <v>184.4626008240995</v>
      </c>
      <c r="CI109" s="21"/>
      <c r="CJ109" s="21"/>
      <c r="CK109" s="21"/>
      <c r="CL109" s="21"/>
      <c r="CM109" s="21"/>
      <c r="CN109" s="21"/>
    </row>
    <row r="110" spans="1:92" x14ac:dyDescent="0.2">
      <c r="A110" s="8" t="str">
        <f t="shared" si="1"/>
        <v>EWGg_QU_5</v>
      </c>
      <c r="B110" s="7" t="s">
        <v>250</v>
      </c>
      <c r="C110" s="7" t="s">
        <v>654</v>
      </c>
      <c r="D110" s="7">
        <v>5</v>
      </c>
      <c r="E110" s="7">
        <v>100</v>
      </c>
      <c r="F110" s="9">
        <v>101.87242834326851</v>
      </c>
      <c r="G110" s="9">
        <v>101.57587578582108</v>
      </c>
      <c r="H110" s="9">
        <v>99.135208070025499</v>
      </c>
      <c r="I110" s="9">
        <v>99.014727386727031</v>
      </c>
      <c r="J110" s="9">
        <v>100.63021375332852</v>
      </c>
      <c r="K110" s="9">
        <v>101.94522997908389</v>
      </c>
      <c r="L110" s="9">
        <v>105.01977772653368</v>
      </c>
      <c r="M110" s="9">
        <v>105.80773206491536</v>
      </c>
      <c r="N110" s="9">
        <v>106.34132285299998</v>
      </c>
      <c r="O110" s="9">
        <v>105.22477748041635</v>
      </c>
      <c r="P110" s="9">
        <v>105.85127970028647</v>
      </c>
      <c r="Q110" s="9">
        <v>108.03757159379057</v>
      </c>
      <c r="R110" s="9">
        <v>108.50892778445309</v>
      </c>
      <c r="S110" s="9">
        <v>110.16939200715797</v>
      </c>
      <c r="T110" s="9">
        <v>108.09344659100563</v>
      </c>
      <c r="U110" s="9">
        <v>111.63328941829569</v>
      </c>
      <c r="V110" s="9">
        <v>111.6415172513103</v>
      </c>
      <c r="W110" s="9">
        <v>114.60172660321631</v>
      </c>
      <c r="X110" s="9">
        <v>117.8467113508388</v>
      </c>
      <c r="Y110" s="9">
        <v>123.71060738738014</v>
      </c>
      <c r="Z110" s="9">
        <v>128.17564798438187</v>
      </c>
      <c r="AA110" s="9">
        <v>131.99566435027216</v>
      </c>
      <c r="AB110" s="9">
        <v>135.48253025557614</v>
      </c>
      <c r="AC110" s="9">
        <v>133.36926954795936</v>
      </c>
      <c r="AD110" s="9">
        <v>140.89719481786724</v>
      </c>
      <c r="AE110" s="9">
        <v>141.13865850204996</v>
      </c>
      <c r="AF110" s="9">
        <v>147.82351900167606</v>
      </c>
      <c r="AG110" s="9">
        <v>149.04360511258426</v>
      </c>
      <c r="AH110" s="9">
        <v>152.28346161992019</v>
      </c>
      <c r="AI110" s="9">
        <v>154.16587817527753</v>
      </c>
      <c r="AJ110" s="9">
        <v>155.34283444148875</v>
      </c>
      <c r="AK110" s="9">
        <v>158.20423585196417</v>
      </c>
      <c r="AL110" s="9">
        <v>158.58705010669269</v>
      </c>
      <c r="AM110" s="9">
        <v>163.9471764630498</v>
      </c>
      <c r="AN110" s="9">
        <v>164.87898951893754</v>
      </c>
      <c r="AO110" s="9">
        <v>174.40789639829237</v>
      </c>
      <c r="AP110" s="9">
        <v>173.39351806556144</v>
      </c>
      <c r="AQ110" s="9">
        <v>176.66947666858553</v>
      </c>
      <c r="AR110" s="9">
        <v>178.51564463258029</v>
      </c>
      <c r="AS110" s="9">
        <v>180.2505384007172</v>
      </c>
      <c r="AT110" s="9">
        <v>191.22959407009071</v>
      </c>
      <c r="AU110" s="9">
        <v>189.89762864342111</v>
      </c>
      <c r="AV110" s="9">
        <v>195.45525408137343</v>
      </c>
      <c r="AW110" s="9">
        <v>187.84701780071936</v>
      </c>
      <c r="AX110" s="9">
        <v>191.46490196162554</v>
      </c>
      <c r="AY110" s="9">
        <v>197.61572773466736</v>
      </c>
      <c r="AZ110" s="9">
        <v>199.25600390472593</v>
      </c>
      <c r="BA110" s="9">
        <v>212.89853380847975</v>
      </c>
      <c r="BB110" s="9">
        <v>216.47703330976717</v>
      </c>
      <c r="BC110" s="9">
        <v>222.17597901074075</v>
      </c>
      <c r="BD110" s="9">
        <v>218.66377966492655</v>
      </c>
      <c r="BE110" s="9">
        <v>229.62222676506929</v>
      </c>
      <c r="BF110" s="9">
        <v>231.9988088826147</v>
      </c>
      <c r="BG110" s="9">
        <v>239.47743327398067</v>
      </c>
      <c r="BH110" s="9">
        <v>240.69056818903735</v>
      </c>
      <c r="BI110" s="9">
        <v>243.4964486966721</v>
      </c>
      <c r="BJ110" s="9">
        <v>242.2491487542938</v>
      </c>
      <c r="BK110" s="9">
        <v>240.59734141990975</v>
      </c>
      <c r="BL110" s="9">
        <v>246.86080377956344</v>
      </c>
      <c r="BM110" s="21">
        <v>244.31356145824751</v>
      </c>
      <c r="BN110" s="21">
        <v>223.98922590610161</v>
      </c>
      <c r="BO110" s="21">
        <v>230.09565623792884</v>
      </c>
      <c r="BP110" s="21">
        <v>232.99680218545066</v>
      </c>
      <c r="BQ110" s="21">
        <v>233.59504711040645</v>
      </c>
      <c r="BR110" s="21">
        <v>226.12086393381912</v>
      </c>
      <c r="BS110" s="21">
        <v>229.21603667243429</v>
      </c>
      <c r="BT110" s="21">
        <v>224.8708910875425</v>
      </c>
      <c r="BU110" s="21">
        <v>221.47741301738409</v>
      </c>
      <c r="BV110" s="21">
        <v>208.87210364433835</v>
      </c>
      <c r="BW110" s="21">
        <v>207.61372069054843</v>
      </c>
      <c r="BX110" s="21">
        <v>207.65935915993535</v>
      </c>
      <c r="BY110" s="21">
        <v>209.37387152654154</v>
      </c>
      <c r="BZ110" s="21">
        <v>192.32408506771102</v>
      </c>
      <c r="CA110" s="21">
        <v>201.05053082222605</v>
      </c>
      <c r="CB110" s="21">
        <v>211.40411282063792</v>
      </c>
      <c r="CC110" s="21">
        <v>215.75184243398931</v>
      </c>
      <c r="CD110" s="21">
        <v>225.31857492632636</v>
      </c>
      <c r="CE110" s="21">
        <v>226.1033466492716</v>
      </c>
      <c r="CF110" s="197">
        <v>235.86941586775416</v>
      </c>
      <c r="CG110" s="197">
        <v>247.29909639090408</v>
      </c>
      <c r="CH110" s="197">
        <v>243.62516283058508</v>
      </c>
      <c r="CI110" s="21"/>
      <c r="CJ110" s="21"/>
      <c r="CK110" s="21"/>
      <c r="CL110" s="21"/>
      <c r="CM110" s="21"/>
      <c r="CN110" s="21"/>
    </row>
    <row r="111" spans="1:92" x14ac:dyDescent="0.2">
      <c r="A111" s="8" t="str">
        <f t="shared" si="1"/>
        <v>EWGg_QU_6</v>
      </c>
      <c r="B111" s="7" t="s">
        <v>250</v>
      </c>
      <c r="C111" s="7" t="s">
        <v>654</v>
      </c>
      <c r="D111" s="7">
        <v>6</v>
      </c>
      <c r="E111" s="7">
        <v>100</v>
      </c>
      <c r="F111" s="9">
        <v>101.34747882026809</v>
      </c>
      <c r="G111" s="9">
        <v>100.71654197947902</v>
      </c>
      <c r="H111" s="9">
        <v>98.462571405460082</v>
      </c>
      <c r="I111" s="9">
        <v>101.15003752692344</v>
      </c>
      <c r="J111" s="9">
        <v>102.85151060517612</v>
      </c>
      <c r="K111" s="9">
        <v>104.02729830586411</v>
      </c>
      <c r="L111" s="9">
        <v>106.9764168768484</v>
      </c>
      <c r="M111" s="9">
        <v>107.05425986647307</v>
      </c>
      <c r="N111" s="9">
        <v>107.58919392339124</v>
      </c>
      <c r="O111" s="9">
        <v>107.22288950150032</v>
      </c>
      <c r="P111" s="9">
        <v>108.21752280676637</v>
      </c>
      <c r="Q111" s="9">
        <v>113.64316570388434</v>
      </c>
      <c r="R111" s="9">
        <v>113.92562361760245</v>
      </c>
      <c r="S111" s="9">
        <v>115.69845676805548</v>
      </c>
      <c r="T111" s="9">
        <v>114.07863649789233</v>
      </c>
      <c r="U111" s="9">
        <v>114.08843494191689</v>
      </c>
      <c r="V111" s="9">
        <v>112.88370415102571</v>
      </c>
      <c r="W111" s="9">
        <v>115.12371268940646</v>
      </c>
      <c r="X111" s="9">
        <v>118.2099219424087</v>
      </c>
      <c r="Y111" s="9">
        <v>123.37199290477673</v>
      </c>
      <c r="Z111" s="9">
        <v>127.45678755000502</v>
      </c>
      <c r="AA111" s="9">
        <v>131.19507506912296</v>
      </c>
      <c r="AB111" s="9">
        <v>134.09947436531334</v>
      </c>
      <c r="AC111" s="9">
        <v>140.68726528869607</v>
      </c>
      <c r="AD111" s="9">
        <v>140.0828104740757</v>
      </c>
      <c r="AE111" s="9">
        <v>141.64412012551477</v>
      </c>
      <c r="AF111" s="9">
        <v>138.31375428989659</v>
      </c>
      <c r="AG111" s="9">
        <v>141.16095208384502</v>
      </c>
      <c r="AH111" s="9">
        <v>144.3696458075498</v>
      </c>
      <c r="AI111" s="9">
        <v>143.59793534867066</v>
      </c>
      <c r="AJ111" s="9">
        <v>145.16350781627438</v>
      </c>
      <c r="AK111" s="9">
        <v>147.3470851980959</v>
      </c>
      <c r="AL111" s="9">
        <v>144.54343225202285</v>
      </c>
      <c r="AM111" s="9">
        <v>148.13597223890355</v>
      </c>
      <c r="AN111" s="9">
        <v>148.16471808511986</v>
      </c>
      <c r="AO111" s="9">
        <v>146.18607344263285</v>
      </c>
      <c r="AP111" s="9">
        <v>147.6651269843893</v>
      </c>
      <c r="AQ111" s="9">
        <v>146.27104945410193</v>
      </c>
      <c r="AR111" s="9">
        <v>151.18833866244802</v>
      </c>
      <c r="AS111" s="9">
        <v>157.91431123076026</v>
      </c>
      <c r="AT111" s="9">
        <v>159.36317226826446</v>
      </c>
      <c r="AU111" s="9">
        <v>158.0185560417892</v>
      </c>
      <c r="AV111" s="9">
        <v>159.56468826628566</v>
      </c>
      <c r="AW111" s="9">
        <v>164.48876019395658</v>
      </c>
      <c r="AX111" s="9">
        <v>166.16775598268504</v>
      </c>
      <c r="AY111" s="9">
        <v>172.17978924247984</v>
      </c>
      <c r="AZ111" s="9">
        <v>177.89219471911412</v>
      </c>
      <c r="BA111" s="9">
        <v>181.90067234835536</v>
      </c>
      <c r="BB111" s="9">
        <v>183.58319495214909</v>
      </c>
      <c r="BC111" s="9">
        <v>183.53948229838167</v>
      </c>
      <c r="BD111" s="9">
        <v>187.75262180774334</v>
      </c>
      <c r="BE111" s="9">
        <v>200.23575514213908</v>
      </c>
      <c r="BF111" s="9">
        <v>207.17300460320644</v>
      </c>
      <c r="BG111" s="9">
        <v>212.63872783565679</v>
      </c>
      <c r="BH111" s="9">
        <v>208.72963353214922</v>
      </c>
      <c r="BI111" s="9">
        <v>212.27765711720861</v>
      </c>
      <c r="BJ111" s="9">
        <v>221.07538722357526</v>
      </c>
      <c r="BK111" s="9">
        <v>219.11918529513059</v>
      </c>
      <c r="BL111" s="9">
        <v>226.58640167442843</v>
      </c>
      <c r="BM111" s="21">
        <v>217.65373679420375</v>
      </c>
      <c r="BN111" s="21">
        <v>205.61593188322001</v>
      </c>
      <c r="BO111" s="21">
        <v>213.44682305361496</v>
      </c>
      <c r="BP111" s="21">
        <v>220.05862169403031</v>
      </c>
      <c r="BQ111" s="21">
        <v>218.16006595913703</v>
      </c>
      <c r="BR111" s="21">
        <v>209.71380332778838</v>
      </c>
      <c r="BS111" s="21">
        <v>214.64119284892811</v>
      </c>
      <c r="BT111" s="21">
        <v>212.00709480082764</v>
      </c>
      <c r="BU111" s="21">
        <v>206.82065475171089</v>
      </c>
      <c r="BV111" s="21">
        <v>203.95974298408447</v>
      </c>
      <c r="BW111" s="21">
        <v>198.07814824217667</v>
      </c>
      <c r="BX111" s="21">
        <v>196.85221786800224</v>
      </c>
      <c r="BY111" s="21">
        <v>188.83772549023215</v>
      </c>
      <c r="BZ111" s="21">
        <v>174.09339772422646</v>
      </c>
      <c r="CA111" s="21">
        <v>181.40697208318846</v>
      </c>
      <c r="CB111" s="21">
        <v>186.26049139582867</v>
      </c>
      <c r="CC111" s="21">
        <v>197.80604454540406</v>
      </c>
      <c r="CD111" s="21">
        <v>203.28508682815465</v>
      </c>
      <c r="CE111" s="21">
        <v>205.98155623894874</v>
      </c>
      <c r="CF111" s="197">
        <v>208.24968521970573</v>
      </c>
      <c r="CG111" s="197">
        <v>223.58240718833943</v>
      </c>
      <c r="CH111" s="197">
        <v>217.5965854706682</v>
      </c>
      <c r="CI111" s="21"/>
      <c r="CJ111" s="21"/>
      <c r="CK111" s="21"/>
      <c r="CL111" s="21"/>
      <c r="CM111" s="21"/>
      <c r="CN111" s="21"/>
    </row>
    <row r="112" spans="1:92" x14ac:dyDescent="0.2">
      <c r="A112" s="8" t="str">
        <f t="shared" si="1"/>
        <v>EWGg_QU_7</v>
      </c>
      <c r="B112" s="7" t="s">
        <v>250</v>
      </c>
      <c r="C112" s="7" t="s">
        <v>654</v>
      </c>
      <c r="D112" s="7">
        <v>7</v>
      </c>
      <c r="E112" s="7">
        <v>100</v>
      </c>
      <c r="F112" s="9">
        <v>101.65250142423136</v>
      </c>
      <c r="G112" s="9">
        <v>100.9688146361031</v>
      </c>
      <c r="H112" s="9">
        <v>98.15915578599413</v>
      </c>
      <c r="I112" s="9">
        <v>103.16710120760429</v>
      </c>
      <c r="J112" s="9">
        <v>104.98166229767507</v>
      </c>
      <c r="K112" s="9">
        <v>106.4961009316809</v>
      </c>
      <c r="L112" s="9">
        <v>110.05532953547707</v>
      </c>
      <c r="M112" s="9">
        <v>111.94551196853133</v>
      </c>
      <c r="N112" s="9">
        <v>112.41330766834363</v>
      </c>
      <c r="O112" s="9">
        <v>110.82636056018298</v>
      </c>
      <c r="P112" s="9">
        <v>111.26124184951709</v>
      </c>
      <c r="Q112" s="9">
        <v>112.61526610902408</v>
      </c>
      <c r="R112" s="9">
        <v>113.12819332180979</v>
      </c>
      <c r="S112" s="9">
        <v>115.1651259481886</v>
      </c>
      <c r="T112" s="9">
        <v>113.8412590903903</v>
      </c>
      <c r="U112" s="9">
        <v>115.2436883340569</v>
      </c>
      <c r="V112" s="9">
        <v>114.56697437028855</v>
      </c>
      <c r="W112" s="9">
        <v>114.69719422369648</v>
      </c>
      <c r="X112" s="9">
        <v>119.6368015025578</v>
      </c>
      <c r="Y112" s="9">
        <v>124.94562754076945</v>
      </c>
      <c r="Z112" s="9">
        <v>129.44028753727122</v>
      </c>
      <c r="AA112" s="9">
        <v>132.25589483195617</v>
      </c>
      <c r="AB112" s="9">
        <v>138.80358043993033</v>
      </c>
      <c r="AC112" s="9">
        <v>138.48454457499767</v>
      </c>
      <c r="AD112" s="9">
        <v>138.93405659357128</v>
      </c>
      <c r="AE112" s="9">
        <v>142.11497540493389</v>
      </c>
      <c r="AF112" s="9">
        <v>142.17423422782289</v>
      </c>
      <c r="AG112" s="9">
        <v>151.5302201728251</v>
      </c>
      <c r="AH112" s="9">
        <v>142.69687850609796</v>
      </c>
      <c r="AI112" s="9">
        <v>148.05086546142616</v>
      </c>
      <c r="AJ112" s="9">
        <v>148.53991618013015</v>
      </c>
      <c r="AK112" s="9">
        <v>149.3874473759243</v>
      </c>
      <c r="AL112" s="9">
        <v>150.15500511768903</v>
      </c>
      <c r="AM112" s="9">
        <v>152.84083230337956</v>
      </c>
      <c r="AN112" s="9">
        <v>155.00654442513186</v>
      </c>
      <c r="AO112" s="9">
        <v>152.99450937735969</v>
      </c>
      <c r="AP112" s="9">
        <v>156.48668038678343</v>
      </c>
      <c r="AQ112" s="9">
        <v>152.58458930149465</v>
      </c>
      <c r="AR112" s="9">
        <v>159.28493592105684</v>
      </c>
      <c r="AS112" s="9">
        <v>163.95034248465089</v>
      </c>
      <c r="AT112" s="9">
        <v>168.94754746601026</v>
      </c>
      <c r="AU112" s="9">
        <v>167.94995865225462</v>
      </c>
      <c r="AV112" s="9">
        <v>165.14289310453356</v>
      </c>
      <c r="AW112" s="9">
        <v>168.67021100835024</v>
      </c>
      <c r="AX112" s="9">
        <v>166.7119318047624</v>
      </c>
      <c r="AY112" s="9">
        <v>170.42891959895675</v>
      </c>
      <c r="AZ112" s="9">
        <v>175.85107264803887</v>
      </c>
      <c r="BA112" s="9">
        <v>182.73505826403519</v>
      </c>
      <c r="BB112" s="9">
        <v>180.75699424459688</v>
      </c>
      <c r="BC112" s="9">
        <v>179.0410211378736</v>
      </c>
      <c r="BD112" s="9">
        <v>180.99187629183569</v>
      </c>
      <c r="BE112" s="9">
        <v>195.91212328535985</v>
      </c>
      <c r="BF112" s="9">
        <v>201.20420156284382</v>
      </c>
      <c r="BG112" s="9">
        <v>210.48068485845963</v>
      </c>
      <c r="BH112" s="9">
        <v>207.47345037655148</v>
      </c>
      <c r="BI112" s="9">
        <v>216.08477762927808</v>
      </c>
      <c r="BJ112" s="9">
        <v>230.05753020155285</v>
      </c>
      <c r="BK112" s="9">
        <v>224.40269769199625</v>
      </c>
      <c r="BL112" s="9">
        <v>225.40958331258585</v>
      </c>
      <c r="BM112" s="21">
        <v>223.11072301344748</v>
      </c>
      <c r="BN112" s="21">
        <v>211.55532079410881</v>
      </c>
      <c r="BO112" s="21">
        <v>208.5877678623194</v>
      </c>
      <c r="BP112" s="21">
        <v>214.49946751453899</v>
      </c>
      <c r="BQ112" s="21">
        <v>220.74039197836171</v>
      </c>
      <c r="BR112" s="21">
        <v>213.4464246694933</v>
      </c>
      <c r="BS112" s="21">
        <v>213.80225298862436</v>
      </c>
      <c r="BT112" s="21">
        <v>214.93310105567986</v>
      </c>
      <c r="BU112" s="21">
        <v>208.32724808083159</v>
      </c>
      <c r="BV112" s="21">
        <v>212.45542190834396</v>
      </c>
      <c r="BW112" s="21">
        <v>210.86779018866415</v>
      </c>
      <c r="BX112" s="21">
        <v>211.82764783593942</v>
      </c>
      <c r="BY112" s="21">
        <v>203.5585618392424</v>
      </c>
      <c r="BZ112" s="21">
        <v>184.84232744786672</v>
      </c>
      <c r="CA112" s="21">
        <v>193.85579651716262</v>
      </c>
      <c r="CB112" s="21">
        <v>202.9591245078027</v>
      </c>
      <c r="CC112" s="21">
        <v>217.56787667860587</v>
      </c>
      <c r="CD112" s="21">
        <v>224.98303784687766</v>
      </c>
      <c r="CE112" s="21">
        <v>226.40730478131931</v>
      </c>
      <c r="CF112" s="197">
        <v>233.77069746832561</v>
      </c>
      <c r="CG112" s="197">
        <v>238.1941586077017</v>
      </c>
      <c r="CH112" s="197">
        <v>239.0937708308675</v>
      </c>
      <c r="CI112" s="21"/>
      <c r="CJ112" s="21"/>
      <c r="CK112" s="21"/>
      <c r="CL112" s="21"/>
      <c r="CM112" s="21"/>
      <c r="CN112" s="21"/>
    </row>
    <row r="113" spans="1:92" x14ac:dyDescent="0.2">
      <c r="A113" s="8" t="str">
        <f t="shared" si="1"/>
        <v>EWGg_QU_8</v>
      </c>
      <c r="B113" s="7" t="s">
        <v>250</v>
      </c>
      <c r="C113" s="7" t="s">
        <v>654</v>
      </c>
      <c r="D113" s="7">
        <v>8</v>
      </c>
      <c r="E113" s="7">
        <v>100</v>
      </c>
      <c r="F113" s="9">
        <v>103.08603513406622</v>
      </c>
      <c r="G113" s="9">
        <v>103.64929588320022</v>
      </c>
      <c r="H113" s="9">
        <v>100.87076265349693</v>
      </c>
      <c r="I113" s="9">
        <v>102.12333120701216</v>
      </c>
      <c r="J113" s="9">
        <v>102.31582267888579</v>
      </c>
      <c r="K113" s="9">
        <v>102.48426360830135</v>
      </c>
      <c r="L113" s="9">
        <v>104.9649068703538</v>
      </c>
      <c r="M113" s="9">
        <v>106.12203497202117</v>
      </c>
      <c r="N113" s="9">
        <v>106.99649876440165</v>
      </c>
      <c r="O113" s="9">
        <v>105.71949338291145</v>
      </c>
      <c r="P113" s="9">
        <v>107.37107479462593</v>
      </c>
      <c r="Q113" s="9">
        <v>109.97216927190448</v>
      </c>
      <c r="R113" s="9">
        <v>110.17583594244537</v>
      </c>
      <c r="S113" s="9">
        <v>110.98803400536772</v>
      </c>
      <c r="T113" s="9">
        <v>109.1180910850494</v>
      </c>
      <c r="U113" s="9">
        <v>111.1461773878433</v>
      </c>
      <c r="V113" s="9">
        <v>110.94167284259242</v>
      </c>
      <c r="W113" s="9">
        <v>113.14438618737684</v>
      </c>
      <c r="X113" s="9">
        <v>115.76270808502704</v>
      </c>
      <c r="Y113" s="9">
        <v>120.836617862609</v>
      </c>
      <c r="Z113" s="9">
        <v>124.3781256569136</v>
      </c>
      <c r="AA113" s="9">
        <v>127.80949360096083</v>
      </c>
      <c r="AB113" s="9">
        <v>129.40750769756056</v>
      </c>
      <c r="AC113" s="9">
        <v>135.22963206638707</v>
      </c>
      <c r="AD113" s="9">
        <v>135.26771271783733</v>
      </c>
      <c r="AE113" s="9">
        <v>136.07138832148249</v>
      </c>
      <c r="AF113" s="9">
        <v>144.86280674237295</v>
      </c>
      <c r="AG113" s="9">
        <v>139.87411810215369</v>
      </c>
      <c r="AH113" s="9">
        <v>139.99270182347749</v>
      </c>
      <c r="AI113" s="9">
        <v>140.64827220847732</v>
      </c>
      <c r="AJ113" s="9">
        <v>142.1592442999679</v>
      </c>
      <c r="AK113" s="9">
        <v>141.8333096995006</v>
      </c>
      <c r="AL113" s="9">
        <v>141.96022503222338</v>
      </c>
      <c r="AM113" s="9">
        <v>144.67428514364258</v>
      </c>
      <c r="AN113" s="9">
        <v>139.41941546830111</v>
      </c>
      <c r="AO113" s="9">
        <v>139.29368714823369</v>
      </c>
      <c r="AP113" s="9">
        <v>137.89770027018793</v>
      </c>
      <c r="AQ113" s="9">
        <v>136.52362078131682</v>
      </c>
      <c r="AR113" s="9">
        <v>139.73143644800291</v>
      </c>
      <c r="AS113" s="9">
        <v>139.95718148188357</v>
      </c>
      <c r="AT113" s="9">
        <v>142.78380091032284</v>
      </c>
      <c r="AU113" s="9">
        <v>140.92582131602433</v>
      </c>
      <c r="AV113" s="9">
        <v>134.70003705873532</v>
      </c>
      <c r="AW113" s="9">
        <v>130.38400809622718</v>
      </c>
      <c r="AX113" s="9">
        <v>130.40691012907101</v>
      </c>
      <c r="AY113" s="9">
        <v>134.55123173264201</v>
      </c>
      <c r="AZ113" s="9">
        <v>138.90588226377608</v>
      </c>
      <c r="BA113" s="9">
        <v>142.86046703521916</v>
      </c>
      <c r="BB113" s="9">
        <v>146.52925121995443</v>
      </c>
      <c r="BC113" s="9">
        <v>140.56464248438115</v>
      </c>
      <c r="BD113" s="9">
        <v>140.01200881962455</v>
      </c>
      <c r="BE113" s="9">
        <v>150.55148319592891</v>
      </c>
      <c r="BF113" s="9">
        <v>155.10469005250849</v>
      </c>
      <c r="BG113" s="9">
        <v>160.61960181784175</v>
      </c>
      <c r="BH113" s="9">
        <v>155.9169241900899</v>
      </c>
      <c r="BI113" s="9">
        <v>162.39139835619457</v>
      </c>
      <c r="BJ113" s="9">
        <v>172.61180972349598</v>
      </c>
      <c r="BK113" s="9">
        <v>174.6654606725117</v>
      </c>
      <c r="BL113" s="9">
        <v>183.57394260177665</v>
      </c>
      <c r="BM113" s="21">
        <v>176.12225567064192</v>
      </c>
      <c r="BN113" s="21">
        <v>169.18357390243446</v>
      </c>
      <c r="BO113" s="21">
        <v>176.16821873371003</v>
      </c>
      <c r="BP113" s="21">
        <v>179.07926851732506</v>
      </c>
      <c r="BQ113" s="21">
        <v>182.85992168931375</v>
      </c>
      <c r="BR113" s="21">
        <v>174.48555347178055</v>
      </c>
      <c r="BS113" s="21">
        <v>177.63823278535733</v>
      </c>
      <c r="BT113" s="21">
        <v>174.10088541093697</v>
      </c>
      <c r="BU113" s="21">
        <v>168.33915552933857</v>
      </c>
      <c r="BV113" s="21">
        <v>170.96566340248498</v>
      </c>
      <c r="BW113" s="21">
        <v>169.10805479303218</v>
      </c>
      <c r="BX113" s="21">
        <v>168.26086336424203</v>
      </c>
      <c r="BY113" s="21">
        <v>161.75462430621707</v>
      </c>
      <c r="BZ113" s="21">
        <v>148.73466168150824</v>
      </c>
      <c r="CA113" s="21">
        <v>151.5276827233495</v>
      </c>
      <c r="CB113" s="21">
        <v>160.55937458152349</v>
      </c>
      <c r="CC113" s="21">
        <v>164.66081700484233</v>
      </c>
      <c r="CD113" s="21">
        <v>170.98426364637731</v>
      </c>
      <c r="CE113" s="21">
        <v>170.23278160873892</v>
      </c>
      <c r="CF113" s="197">
        <v>177.62545957393601</v>
      </c>
      <c r="CG113" s="197">
        <v>187.04536270350599</v>
      </c>
      <c r="CH113" s="197">
        <v>182.97230814811314</v>
      </c>
      <c r="CI113" s="21"/>
      <c r="CJ113" s="21"/>
      <c r="CK113" s="21"/>
      <c r="CL113" s="21"/>
      <c r="CM113" s="21"/>
      <c r="CN113" s="21"/>
    </row>
    <row r="114" spans="1:92" x14ac:dyDescent="0.2">
      <c r="A114" s="8" t="str">
        <f t="shared" si="1"/>
        <v>EWGg_QU_9</v>
      </c>
      <c r="B114" s="7" t="s">
        <v>250</v>
      </c>
      <c r="C114" s="7" t="s">
        <v>654</v>
      </c>
      <c r="D114" s="7">
        <v>9</v>
      </c>
      <c r="E114" s="7">
        <v>100</v>
      </c>
      <c r="F114" s="9">
        <v>101.36965865841172</v>
      </c>
      <c r="G114" s="9">
        <v>100.13898205325044</v>
      </c>
      <c r="H114" s="9">
        <v>97.060884459101715</v>
      </c>
      <c r="I114" s="9">
        <v>96.682312289915671</v>
      </c>
      <c r="J114" s="9">
        <v>101.69606709012329</v>
      </c>
      <c r="K114" s="9">
        <v>100.22451358349038</v>
      </c>
      <c r="L114" s="9">
        <v>105.64776604072551</v>
      </c>
      <c r="M114" s="9">
        <v>107.97093598665066</v>
      </c>
      <c r="N114" s="9">
        <v>107.66622203645294</v>
      </c>
      <c r="O114" s="9">
        <v>114.21450066005715</v>
      </c>
      <c r="P114" s="9">
        <v>109.75388104831987</v>
      </c>
      <c r="Q114" s="9">
        <v>116.33314426948245</v>
      </c>
      <c r="R114" s="9">
        <v>116.20599269288859</v>
      </c>
      <c r="S114" s="9">
        <v>124.51846872154364</v>
      </c>
      <c r="T114" s="9">
        <v>121.31346586171294</v>
      </c>
      <c r="U114" s="9">
        <v>114.55784753453722</v>
      </c>
      <c r="V114" s="9">
        <v>114.84954243003816</v>
      </c>
      <c r="W114" s="9">
        <v>118.32578176950035</v>
      </c>
      <c r="X114" s="9">
        <v>118.75964886561125</v>
      </c>
      <c r="Y114" s="9">
        <v>124.22175954781491</v>
      </c>
      <c r="Z114" s="9">
        <v>128.87679809958271</v>
      </c>
      <c r="AA114" s="9">
        <v>133.57239403296944</v>
      </c>
      <c r="AB114" s="9">
        <v>133.78802525656391</v>
      </c>
      <c r="AC114" s="9">
        <v>138.43526433420001</v>
      </c>
      <c r="AD114" s="9">
        <v>142.39558267076606</v>
      </c>
      <c r="AE114" s="9">
        <v>145.37491957787719</v>
      </c>
      <c r="AF114" s="9">
        <v>141.73179053448109</v>
      </c>
      <c r="AG114" s="9">
        <v>153.23961914592641</v>
      </c>
      <c r="AH114" s="9">
        <v>154.44453966548295</v>
      </c>
      <c r="AI114" s="9">
        <v>151.80494084592823</v>
      </c>
      <c r="AJ114" s="9">
        <v>154.71127992658725</v>
      </c>
      <c r="AK114" s="9">
        <v>159.16149526166748</v>
      </c>
      <c r="AL114" s="9">
        <v>166.33780501535688</v>
      </c>
      <c r="AM114" s="9">
        <v>170.58335688261354</v>
      </c>
      <c r="AN114" s="9">
        <v>173.84087985625601</v>
      </c>
      <c r="AO114" s="9">
        <v>173.69749187073725</v>
      </c>
      <c r="AP114" s="9">
        <v>169.77353314349349</v>
      </c>
      <c r="AQ114" s="9">
        <v>171.87785907652923</v>
      </c>
      <c r="AR114" s="9">
        <v>174.54262528603817</v>
      </c>
      <c r="AS114" s="9">
        <v>173.68878660290744</v>
      </c>
      <c r="AT114" s="9">
        <v>191.92790036409596</v>
      </c>
      <c r="AU114" s="9">
        <v>186.70358019030311</v>
      </c>
      <c r="AV114" s="9">
        <v>178.12263101908439</v>
      </c>
      <c r="AW114" s="9">
        <v>181.84497778709158</v>
      </c>
      <c r="AX114" s="9">
        <v>183.4545984561997</v>
      </c>
      <c r="AY114" s="9">
        <v>197.89634115496193</v>
      </c>
      <c r="AZ114" s="9">
        <v>200.4678633344152</v>
      </c>
      <c r="BA114" s="9">
        <v>206.29201811704462</v>
      </c>
      <c r="BB114" s="9">
        <v>211.50585329091336</v>
      </c>
      <c r="BC114" s="9">
        <v>216.06474166693013</v>
      </c>
      <c r="BD114" s="9">
        <v>220.54073151548889</v>
      </c>
      <c r="BE114" s="9">
        <v>223.90280279911076</v>
      </c>
      <c r="BF114" s="9">
        <v>228.5440301456791</v>
      </c>
      <c r="BG114" s="9">
        <v>240.75636007492739</v>
      </c>
      <c r="BH114" s="9">
        <v>240.66506580156823</v>
      </c>
      <c r="BI114" s="9">
        <v>234.23583364349477</v>
      </c>
      <c r="BJ114" s="9">
        <v>235.4268274844996</v>
      </c>
      <c r="BK114" s="9">
        <v>240.42607649757025</v>
      </c>
      <c r="BL114" s="9">
        <v>257.60413011505557</v>
      </c>
      <c r="BM114" s="21">
        <v>247.64360336807258</v>
      </c>
      <c r="BN114" s="21">
        <v>243.22549174545932</v>
      </c>
      <c r="BO114" s="21">
        <v>236.54135475950574</v>
      </c>
      <c r="BP114" s="21">
        <v>240.08297335251893</v>
      </c>
      <c r="BQ114" s="21">
        <v>248.94199319891635</v>
      </c>
      <c r="BR114" s="21">
        <v>239.7225113680023</v>
      </c>
      <c r="BS114" s="21">
        <v>247.11327242804347</v>
      </c>
      <c r="BT114" s="21">
        <v>242.8940898182633</v>
      </c>
      <c r="BU114" s="21">
        <v>239.33484087414701</v>
      </c>
      <c r="BV114" s="21">
        <v>237.42864501391082</v>
      </c>
      <c r="BW114" s="21">
        <v>238.28401642123333</v>
      </c>
      <c r="BX114" s="21">
        <v>233.69067633086038</v>
      </c>
      <c r="BY114" s="21">
        <v>237.49418511289488</v>
      </c>
      <c r="BZ114" s="21">
        <v>220.84577194776034</v>
      </c>
      <c r="CA114" s="21">
        <v>227.97565213402322</v>
      </c>
      <c r="CB114" s="21">
        <v>237.70660747593681</v>
      </c>
      <c r="CC114" s="21">
        <v>243.38604672200609</v>
      </c>
      <c r="CD114" s="21">
        <v>254.31172939006231</v>
      </c>
      <c r="CE114" s="21">
        <v>261.53941866997104</v>
      </c>
      <c r="CF114" s="197">
        <v>290.86591490907335</v>
      </c>
      <c r="CG114" s="197">
        <v>294.67361360052541</v>
      </c>
      <c r="CH114" s="197">
        <v>294.93316152464411</v>
      </c>
      <c r="CI114" s="21"/>
      <c r="CJ114" s="21"/>
      <c r="CK114" s="21"/>
      <c r="CL114" s="21"/>
      <c r="CM114" s="21"/>
      <c r="CN114" s="21"/>
    </row>
    <row r="115" spans="1:92" x14ac:dyDescent="0.2">
      <c r="A115" s="8" t="str">
        <f t="shared" si="1"/>
        <v>EWGg_QU_10</v>
      </c>
      <c r="B115" s="7" t="s">
        <v>250</v>
      </c>
      <c r="C115" s="7" t="s">
        <v>654</v>
      </c>
      <c r="D115" s="7">
        <v>10</v>
      </c>
      <c r="E115" s="7">
        <v>100</v>
      </c>
      <c r="F115" s="9">
        <v>104.46971212830589</v>
      </c>
      <c r="G115" s="9">
        <v>105.61608038219039</v>
      </c>
      <c r="H115" s="9">
        <v>104.00720520620655</v>
      </c>
      <c r="I115" s="9">
        <v>103.68971709451212</v>
      </c>
      <c r="J115" s="9">
        <v>104.91826742937975</v>
      </c>
      <c r="K115" s="9">
        <v>104.57839218928893</v>
      </c>
      <c r="L115" s="9">
        <v>107.29946542684704</v>
      </c>
      <c r="M115" s="9">
        <v>104.56418793617914</v>
      </c>
      <c r="N115" s="9">
        <v>105.05305202792796</v>
      </c>
      <c r="O115" s="9">
        <v>104.84781558665711</v>
      </c>
      <c r="P115" s="9">
        <v>105.94256318769347</v>
      </c>
      <c r="Q115" s="9">
        <v>109.92056017775541</v>
      </c>
      <c r="R115" s="9">
        <v>109.25488559223231</v>
      </c>
      <c r="S115" s="9">
        <v>110.14138186509335</v>
      </c>
      <c r="T115" s="9">
        <v>107.85187159500116</v>
      </c>
      <c r="U115" s="9">
        <v>110.18895044135353</v>
      </c>
      <c r="V115" s="9">
        <v>110.63933384238894</v>
      </c>
      <c r="W115" s="9">
        <v>113.62233205563822</v>
      </c>
      <c r="X115" s="9">
        <v>117.42121450193935</v>
      </c>
      <c r="Y115" s="9">
        <v>122.08387240864124</v>
      </c>
      <c r="Z115" s="9">
        <v>125.56276105214414</v>
      </c>
      <c r="AA115" s="9">
        <v>129.99756744933009</v>
      </c>
      <c r="AB115" s="9">
        <v>132.56155539374893</v>
      </c>
      <c r="AC115" s="9">
        <v>136.80883861991356</v>
      </c>
      <c r="AD115" s="9">
        <v>137.75451091478709</v>
      </c>
      <c r="AE115" s="9">
        <v>139.38545943872174</v>
      </c>
      <c r="AF115" s="9">
        <v>140.37547862993415</v>
      </c>
      <c r="AG115" s="9">
        <v>139.4833535366561</v>
      </c>
      <c r="AH115" s="9">
        <v>145.49725787330391</v>
      </c>
      <c r="AI115" s="9">
        <v>148.14151400719976</v>
      </c>
      <c r="AJ115" s="9">
        <v>146.32277250192843</v>
      </c>
      <c r="AK115" s="9">
        <v>147.31761782385081</v>
      </c>
      <c r="AL115" s="9">
        <v>149.13847471615219</v>
      </c>
      <c r="AM115" s="9">
        <v>152.07667899191361</v>
      </c>
      <c r="AN115" s="9">
        <v>151.82794970681741</v>
      </c>
      <c r="AO115" s="9">
        <v>154.31548779538127</v>
      </c>
      <c r="AP115" s="9">
        <v>154.4499846172661</v>
      </c>
      <c r="AQ115" s="9">
        <v>153.61849796215557</v>
      </c>
      <c r="AR115" s="9">
        <v>156.76926296659673</v>
      </c>
      <c r="AS115" s="9">
        <v>162.26377779070572</v>
      </c>
      <c r="AT115" s="9">
        <v>167.14498113869573</v>
      </c>
      <c r="AU115" s="9">
        <v>167.0272648086009</v>
      </c>
      <c r="AV115" s="9">
        <v>168.42894126166718</v>
      </c>
      <c r="AW115" s="9">
        <v>168.42348514674362</v>
      </c>
      <c r="AX115" s="9">
        <v>164.93651529144526</v>
      </c>
      <c r="AY115" s="9">
        <v>170.19359124249371</v>
      </c>
      <c r="AZ115" s="9">
        <v>174.76642196956206</v>
      </c>
      <c r="BA115" s="9">
        <v>179.72771836636474</v>
      </c>
      <c r="BB115" s="9">
        <v>181.58699696400552</v>
      </c>
      <c r="BC115" s="9">
        <v>178.99516793544063</v>
      </c>
      <c r="BD115" s="9">
        <v>187.20520554862131</v>
      </c>
      <c r="BE115" s="9">
        <v>196.34915087437562</v>
      </c>
      <c r="BF115" s="9">
        <v>202.25633735573538</v>
      </c>
      <c r="BG115" s="9">
        <v>205.44425637403987</v>
      </c>
      <c r="BH115" s="9">
        <v>202.00779515998272</v>
      </c>
      <c r="BI115" s="9">
        <v>207.2942682974313</v>
      </c>
      <c r="BJ115" s="9">
        <v>217.67669977681385</v>
      </c>
      <c r="BK115" s="9">
        <v>216.81963605545414</v>
      </c>
      <c r="BL115" s="9">
        <v>225.32764774998549</v>
      </c>
      <c r="BM115" s="21">
        <v>215.34150055911914</v>
      </c>
      <c r="BN115" s="21">
        <v>205.87302093111225</v>
      </c>
      <c r="BO115" s="21">
        <v>209.05278356714399</v>
      </c>
      <c r="BP115" s="21">
        <v>213.9633025446046</v>
      </c>
      <c r="BQ115" s="21">
        <v>214.50399492912075</v>
      </c>
      <c r="BR115" s="21">
        <v>206.78152320315525</v>
      </c>
      <c r="BS115" s="21">
        <v>206.10276994010769</v>
      </c>
      <c r="BT115" s="21">
        <v>204.1004134755803</v>
      </c>
      <c r="BU115" s="21">
        <v>199.52489096041683</v>
      </c>
      <c r="BV115" s="21">
        <v>200.56445644328335</v>
      </c>
      <c r="BW115" s="21">
        <v>196.1223278356714</v>
      </c>
      <c r="BX115" s="21">
        <v>193.72073724867366</v>
      </c>
      <c r="BY115" s="21">
        <v>190.95731694404952</v>
      </c>
      <c r="BZ115" s="21">
        <v>175.18917860913868</v>
      </c>
      <c r="CA115" s="21">
        <v>177.18418830035031</v>
      </c>
      <c r="CB115" s="21">
        <v>186.62824465570287</v>
      </c>
      <c r="CC115" s="21">
        <v>193.61592929731694</v>
      </c>
      <c r="CD115" s="21">
        <v>199.63401003824725</v>
      </c>
      <c r="CE115" s="21">
        <v>207.28821251594835</v>
      </c>
      <c r="CF115" s="197">
        <v>217.33624182128946</v>
      </c>
      <c r="CG115" s="197">
        <v>223.08941958899621</v>
      </c>
      <c r="CH115" s="197">
        <v>217.31363536933065</v>
      </c>
      <c r="CI115" s="21"/>
      <c r="CJ115" s="21"/>
      <c r="CK115" s="21"/>
      <c r="CL115" s="21"/>
      <c r="CM115" s="21"/>
      <c r="CN115" s="21"/>
    </row>
    <row r="116" spans="1:92" x14ac:dyDescent="0.2">
      <c r="A116" s="8" t="str">
        <f t="shared" si="1"/>
        <v>EWGg_QU_11</v>
      </c>
      <c r="B116" s="7" t="s">
        <v>250</v>
      </c>
      <c r="C116" s="7" t="s">
        <v>654</v>
      </c>
      <c r="D116" s="7">
        <v>11</v>
      </c>
      <c r="E116" s="7">
        <v>100</v>
      </c>
      <c r="F116" s="9">
        <v>102.12069737008262</v>
      </c>
      <c r="G116" s="9">
        <v>101.71985432833117</v>
      </c>
      <c r="H116" s="9">
        <v>99.608451065173497</v>
      </c>
      <c r="I116" s="9">
        <v>100.22884751503287</v>
      </c>
      <c r="J116" s="9">
        <v>101.4941446968993</v>
      </c>
      <c r="K116" s="9">
        <v>101.57719357587465</v>
      </c>
      <c r="L116" s="9">
        <v>103.31687312502402</v>
      </c>
      <c r="M116" s="9">
        <v>101.76475307035564</v>
      </c>
      <c r="N116" s="9">
        <v>102.36428650007741</v>
      </c>
      <c r="O116" s="9">
        <v>101.90108970799827</v>
      </c>
      <c r="P116" s="9">
        <v>102.80239153043955</v>
      </c>
      <c r="Q116" s="9">
        <v>103.843228947976</v>
      </c>
      <c r="R116" s="9">
        <v>103.30053727970663</v>
      </c>
      <c r="S116" s="9">
        <v>104.6800704460274</v>
      </c>
      <c r="T116" s="9">
        <v>102.94804473967889</v>
      </c>
      <c r="U116" s="9">
        <v>104.09694124784326</v>
      </c>
      <c r="V116" s="9">
        <v>103.39349800872284</v>
      </c>
      <c r="W116" s="9">
        <v>106.02832919405922</v>
      </c>
      <c r="X116" s="9">
        <v>108.59357248018895</v>
      </c>
      <c r="Y116" s="9">
        <v>112.82060928274286</v>
      </c>
      <c r="Z116" s="9">
        <v>116.17928762449053</v>
      </c>
      <c r="AA116" s="9">
        <v>119.57927184042636</v>
      </c>
      <c r="AB116" s="9">
        <v>121.34314507140036</v>
      </c>
      <c r="AC116" s="9">
        <v>125.27217891776321</v>
      </c>
      <c r="AD116" s="9">
        <v>124.04607319028931</v>
      </c>
      <c r="AE116" s="9">
        <v>125.57775680534542</v>
      </c>
      <c r="AF116" s="9">
        <v>131.23689462547011</v>
      </c>
      <c r="AG116" s="9">
        <v>127.15981998887457</v>
      </c>
      <c r="AH116" s="9">
        <v>128.57841298048535</v>
      </c>
      <c r="AI116" s="9">
        <v>127.51165602128884</v>
      </c>
      <c r="AJ116" s="9">
        <v>129.92111924847705</v>
      </c>
      <c r="AK116" s="9">
        <v>130.85572921584244</v>
      </c>
      <c r="AL116" s="9">
        <v>131.90267807832703</v>
      </c>
      <c r="AM116" s="9">
        <v>134.64240320339522</v>
      </c>
      <c r="AN116" s="9">
        <v>135.04245971096861</v>
      </c>
      <c r="AO116" s="9">
        <v>135.38740914147274</v>
      </c>
      <c r="AP116" s="9">
        <v>136.85085074605934</v>
      </c>
      <c r="AQ116" s="9">
        <v>134.90270591085286</v>
      </c>
      <c r="AR116" s="9">
        <v>137.37391657483616</v>
      </c>
      <c r="AS116" s="9">
        <v>141.63693374849561</v>
      </c>
      <c r="AT116" s="9">
        <v>143.7658239446566</v>
      </c>
      <c r="AU116" s="9">
        <v>142.51455282003701</v>
      </c>
      <c r="AV116" s="9">
        <v>140.13948608152677</v>
      </c>
      <c r="AW116" s="9">
        <v>140.42024858456094</v>
      </c>
      <c r="AX116" s="9">
        <v>140.88650026965757</v>
      </c>
      <c r="AY116" s="9">
        <v>142.93820804479643</v>
      </c>
      <c r="AZ116" s="9">
        <v>146.64167130284224</v>
      </c>
      <c r="BA116" s="9">
        <v>150.31228963278915</v>
      </c>
      <c r="BB116" s="9">
        <v>152.14131872578702</v>
      </c>
      <c r="BC116" s="9">
        <v>146.60210886706443</v>
      </c>
      <c r="BD116" s="9">
        <v>150.44329759989924</v>
      </c>
      <c r="BE116" s="9">
        <v>159.55282725588441</v>
      </c>
      <c r="BF116" s="9">
        <v>161.77835781989143</v>
      </c>
      <c r="BG116" s="9">
        <v>169.8815432053583</v>
      </c>
      <c r="BH116" s="9">
        <v>169.10013284354471</v>
      </c>
      <c r="BI116" s="9">
        <v>171.08319363325836</v>
      </c>
      <c r="BJ116" s="9">
        <v>182.73013799787395</v>
      </c>
      <c r="BK116" s="9">
        <v>177.51045467563998</v>
      </c>
      <c r="BL116" s="9">
        <v>181.92616986495744</v>
      </c>
      <c r="BM116" s="21">
        <v>174.91184214957792</v>
      </c>
      <c r="BN116" s="21">
        <v>166.30545213207805</v>
      </c>
      <c r="BO116" s="21">
        <v>168.63605636368212</v>
      </c>
      <c r="BP116" s="21">
        <v>170.82245193449123</v>
      </c>
      <c r="BQ116" s="21">
        <v>172.70635414376457</v>
      </c>
      <c r="BR116" s="21">
        <v>165.30180687684003</v>
      </c>
      <c r="BS116" s="21">
        <v>167.18637180623645</v>
      </c>
      <c r="BT116" s="21">
        <v>166.00867900480438</v>
      </c>
      <c r="BU116" s="21">
        <v>162.02565915066958</v>
      </c>
      <c r="BV116" s="21">
        <v>159.20862337797203</v>
      </c>
      <c r="BW116" s="21">
        <v>157.38140399367029</v>
      </c>
      <c r="BX116" s="21">
        <v>157.33245781391474</v>
      </c>
      <c r="BY116" s="21">
        <v>150.74564927622524</v>
      </c>
      <c r="BZ116" s="21">
        <v>139.11317422015114</v>
      </c>
      <c r="CA116" s="21">
        <v>142.92261891892454</v>
      </c>
      <c r="CB116" s="21">
        <v>150.51409701202488</v>
      </c>
      <c r="CC116" s="21">
        <v>149.45257523610397</v>
      </c>
      <c r="CD116" s="21">
        <v>155.30251165723604</v>
      </c>
      <c r="CE116" s="21">
        <v>158.55759215215062</v>
      </c>
      <c r="CF116" s="197">
        <v>167.96149710452562</v>
      </c>
      <c r="CG116" s="197">
        <v>174.993467551832</v>
      </c>
      <c r="CH116" s="197">
        <v>172.24304449413</v>
      </c>
      <c r="CI116" s="21"/>
      <c r="CJ116" s="21"/>
      <c r="CK116" s="21"/>
      <c r="CL116" s="21"/>
      <c r="CM116" s="21"/>
      <c r="CN116" s="21"/>
    </row>
    <row r="117" spans="1:92" x14ac:dyDescent="0.2">
      <c r="A117" s="8" t="str">
        <f t="shared" si="1"/>
        <v>EWGg_QU_12</v>
      </c>
      <c r="B117" s="7" t="s">
        <v>250</v>
      </c>
      <c r="C117" s="7" t="s">
        <v>654</v>
      </c>
      <c r="D117" s="7">
        <v>12</v>
      </c>
      <c r="E117" s="7">
        <v>100</v>
      </c>
      <c r="F117" s="9">
        <v>101.9089527213534</v>
      </c>
      <c r="G117" s="9">
        <v>102.41752135978668</v>
      </c>
      <c r="H117" s="9">
        <v>100.24435708722874</v>
      </c>
      <c r="I117" s="9">
        <v>100.30980318177636</v>
      </c>
      <c r="J117" s="9">
        <v>101.43800814417901</v>
      </c>
      <c r="K117" s="9">
        <v>102.74783054367376</v>
      </c>
      <c r="L117" s="9">
        <v>105.05333972984241</v>
      </c>
      <c r="M117" s="9">
        <v>106.35931282282989</v>
      </c>
      <c r="N117" s="9">
        <v>107.36852218710911</v>
      </c>
      <c r="O117" s="9">
        <v>106.6415731226386</v>
      </c>
      <c r="P117" s="9">
        <v>106.50391616679127</v>
      </c>
      <c r="Q117" s="9">
        <v>109.56969569495915</v>
      </c>
      <c r="R117" s="9">
        <v>109.60469377144923</v>
      </c>
      <c r="S117" s="9">
        <v>111.70556787625645</v>
      </c>
      <c r="T117" s="9">
        <v>111.52433593806307</v>
      </c>
      <c r="U117" s="9">
        <v>111.70947210481384</v>
      </c>
      <c r="V117" s="9">
        <v>116.36290206991708</v>
      </c>
      <c r="W117" s="9">
        <v>117.02260305324231</v>
      </c>
      <c r="X117" s="9">
        <v>111.47517774469313</v>
      </c>
      <c r="Y117" s="9">
        <v>118.69516785368278</v>
      </c>
      <c r="Z117" s="9">
        <v>127.18956562777406</v>
      </c>
      <c r="AA117" s="9">
        <v>125.28065767372554</v>
      </c>
      <c r="AB117" s="9">
        <v>128.78954955542855</v>
      </c>
      <c r="AC117" s="9">
        <v>131.84706933437002</v>
      </c>
      <c r="AD117" s="9">
        <v>138.43609245992045</v>
      </c>
      <c r="AE117" s="9">
        <v>133.99077807145511</v>
      </c>
      <c r="AF117" s="9">
        <v>137.88259652418384</v>
      </c>
      <c r="AG117" s="9">
        <v>139.95968853866395</v>
      </c>
      <c r="AH117" s="9">
        <v>143.62769729232022</v>
      </c>
      <c r="AI117" s="9">
        <v>144.94233361745592</v>
      </c>
      <c r="AJ117" s="9">
        <v>146.12922069707031</v>
      </c>
      <c r="AK117" s="9">
        <v>147.68885899184599</v>
      </c>
      <c r="AL117" s="9">
        <v>148.33434007856667</v>
      </c>
      <c r="AM117" s="9">
        <v>153.72371559647698</v>
      </c>
      <c r="AN117" s="9">
        <v>158.52529987671466</v>
      </c>
      <c r="AO117" s="9">
        <v>156.71788739958598</v>
      </c>
      <c r="AP117" s="9">
        <v>157.08819615759006</v>
      </c>
      <c r="AQ117" s="9">
        <v>155.00753632018447</v>
      </c>
      <c r="AR117" s="9">
        <v>154.24421382183559</v>
      </c>
      <c r="AS117" s="9">
        <v>163.46988266665545</v>
      </c>
      <c r="AT117" s="9">
        <v>167.52305144214958</v>
      </c>
      <c r="AU117" s="9">
        <v>166.19111973608446</v>
      </c>
      <c r="AV117" s="9">
        <v>171.84982605606533</v>
      </c>
      <c r="AW117" s="9">
        <v>173.27669746133679</v>
      </c>
      <c r="AX117" s="9">
        <v>180.09432506366454</v>
      </c>
      <c r="AY117" s="9">
        <v>182.63858864795716</v>
      </c>
      <c r="AZ117" s="9">
        <v>188.65346988930469</v>
      </c>
      <c r="BA117" s="9">
        <v>192.26357949432867</v>
      </c>
      <c r="BB117" s="9">
        <v>197.19790736501969</v>
      </c>
      <c r="BC117" s="9">
        <v>197.63903956789929</v>
      </c>
      <c r="BD117" s="9">
        <v>195.43241385222504</v>
      </c>
      <c r="BE117" s="9">
        <v>202.91833088530163</v>
      </c>
      <c r="BF117" s="9">
        <v>200.35778078939654</v>
      </c>
      <c r="BG117" s="9">
        <v>202.16843997918593</v>
      </c>
      <c r="BH117" s="9">
        <v>205.80012693219527</v>
      </c>
      <c r="BI117" s="9">
        <v>213.67624256794372</v>
      </c>
      <c r="BJ117" s="9">
        <v>221.01759643466625</v>
      </c>
      <c r="BK117" s="9">
        <v>214.24847283979344</v>
      </c>
      <c r="BL117" s="9">
        <v>216.52286006545302</v>
      </c>
      <c r="BM117" s="21">
        <v>211.99030456874826</v>
      </c>
      <c r="BN117" s="21">
        <v>206.89577965026621</v>
      </c>
      <c r="BO117" s="21">
        <v>213.00806796933483</v>
      </c>
      <c r="BP117" s="21">
        <v>210.08330106944743</v>
      </c>
      <c r="BQ117" s="21">
        <v>212.32025652569001</v>
      </c>
      <c r="BR117" s="21">
        <v>207.46185559685691</v>
      </c>
      <c r="BS117" s="21">
        <v>220.27022594310122</v>
      </c>
      <c r="BT117" s="21">
        <v>214.97362858039941</v>
      </c>
      <c r="BU117" s="21">
        <v>207.89374261186796</v>
      </c>
      <c r="BV117" s="21">
        <v>204.48899469323015</v>
      </c>
      <c r="BW117" s="21">
        <v>195.8727345850055</v>
      </c>
      <c r="BX117" s="21">
        <v>195.78877129617555</v>
      </c>
      <c r="BY117" s="21">
        <v>189.25518372573271</v>
      </c>
      <c r="BZ117" s="21">
        <v>181.11521263794685</v>
      </c>
      <c r="CA117" s="21">
        <v>184.29617217966205</v>
      </c>
      <c r="CB117" s="21">
        <v>197.37080799136982</v>
      </c>
      <c r="CC117" s="21">
        <v>205.12065792053738</v>
      </c>
      <c r="CD117" s="21">
        <v>213.32363290945889</v>
      </c>
      <c r="CE117" s="21">
        <v>213.71984596500999</v>
      </c>
      <c r="CF117" s="197">
        <v>224.77564446264088</v>
      </c>
      <c r="CG117" s="197">
        <v>241.3765882528979</v>
      </c>
      <c r="CH117" s="197">
        <v>234.9207040543161</v>
      </c>
      <c r="CI117" s="21"/>
      <c r="CJ117" s="21"/>
      <c r="CK117" s="21"/>
      <c r="CL117" s="21"/>
      <c r="CM117" s="21"/>
      <c r="CN117" s="21"/>
    </row>
    <row r="118" spans="1:92" x14ac:dyDescent="0.2">
      <c r="A118" s="8" t="str">
        <f t="shared" si="1"/>
        <v>EWGg_QU_13</v>
      </c>
      <c r="B118" s="7" t="s">
        <v>250</v>
      </c>
      <c r="C118" s="7" t="s">
        <v>654</v>
      </c>
      <c r="D118" s="7">
        <v>13</v>
      </c>
      <c r="E118" s="7">
        <v>100</v>
      </c>
      <c r="F118" s="9">
        <v>101.86161989819897</v>
      </c>
      <c r="G118" s="9">
        <v>101.97333791171181</v>
      </c>
      <c r="H118" s="9">
        <v>100.32974680989372</v>
      </c>
      <c r="I118" s="9">
        <v>101.94515629032497</v>
      </c>
      <c r="J118" s="9">
        <v>101.63516544372948</v>
      </c>
      <c r="K118" s="9">
        <v>103.44960068221003</v>
      </c>
      <c r="L118" s="9">
        <v>107.28682036088144</v>
      </c>
      <c r="M118" s="9">
        <v>105.53152093898888</v>
      </c>
      <c r="N118" s="9">
        <v>105.37696489750519</v>
      </c>
      <c r="O118" s="9">
        <v>104.58251594997468</v>
      </c>
      <c r="P118" s="9">
        <v>106.54511806269207</v>
      </c>
      <c r="Q118" s="9">
        <v>104.026652875293</v>
      </c>
      <c r="R118" s="9">
        <v>111.78804978160746</v>
      </c>
      <c r="S118" s="9">
        <v>110.04703862059652</v>
      </c>
      <c r="T118" s="9">
        <v>107.81168093657934</v>
      </c>
      <c r="U118" s="9">
        <v>110.18689728911485</v>
      </c>
      <c r="V118" s="9">
        <v>105.81555117899475</v>
      </c>
      <c r="W118" s="9">
        <v>111.11884559168108</v>
      </c>
      <c r="X118" s="9">
        <v>115.9649550410489</v>
      </c>
      <c r="Y118" s="9">
        <v>118.08315977424169</v>
      </c>
      <c r="Z118" s="9">
        <v>122.36454723277718</v>
      </c>
      <c r="AA118" s="9">
        <v>126.0910916460619</v>
      </c>
      <c r="AB118" s="9">
        <v>127.22564789967915</v>
      </c>
      <c r="AC118" s="9">
        <v>129.5878819890745</v>
      </c>
      <c r="AD118" s="9">
        <v>133.82650181157686</v>
      </c>
      <c r="AE118" s="9">
        <v>134.33021519901695</v>
      </c>
      <c r="AF118" s="9">
        <v>138.59536498401624</v>
      </c>
      <c r="AG118" s="9">
        <v>136.62970827497634</v>
      </c>
      <c r="AH118" s="9">
        <v>141.30616996767458</v>
      </c>
      <c r="AI118" s="9">
        <v>141.45926834779337</v>
      </c>
      <c r="AJ118" s="9">
        <v>142.23252704840917</v>
      </c>
      <c r="AK118" s="9">
        <v>142.86489124668302</v>
      </c>
      <c r="AL118" s="9">
        <v>144.15701280197209</v>
      </c>
      <c r="AM118" s="9">
        <v>145.01413435041999</v>
      </c>
      <c r="AN118" s="9">
        <v>147.6590069665186</v>
      </c>
      <c r="AO118" s="9">
        <v>146.44514331646886</v>
      </c>
      <c r="AP118" s="9">
        <v>146.36120579910292</v>
      </c>
      <c r="AQ118" s="9">
        <v>146.59140852884676</v>
      </c>
      <c r="AR118" s="9">
        <v>150.56266540686434</v>
      </c>
      <c r="AS118" s="9">
        <v>156.16252578942559</v>
      </c>
      <c r="AT118" s="9">
        <v>156.5973693402068</v>
      </c>
      <c r="AU118" s="9">
        <v>157.40598822249123</v>
      </c>
      <c r="AV118" s="9">
        <v>150.01549725003537</v>
      </c>
      <c r="AW118" s="9">
        <v>155.28164461300395</v>
      </c>
      <c r="AX118" s="9">
        <v>152.77046780549901</v>
      </c>
      <c r="AY118" s="9">
        <v>160.49681293291266</v>
      </c>
      <c r="AZ118" s="9">
        <v>164.33929186367388</v>
      </c>
      <c r="BA118" s="9">
        <v>168.75970974476925</v>
      </c>
      <c r="BB118" s="9">
        <v>169.81442833161495</v>
      </c>
      <c r="BC118" s="9">
        <v>165.39083408519249</v>
      </c>
      <c r="BD118" s="9">
        <v>165.74239605817948</v>
      </c>
      <c r="BE118" s="9">
        <v>175.21737482987851</v>
      </c>
      <c r="BF118" s="9">
        <v>178.63849523968923</v>
      </c>
      <c r="BG118" s="9">
        <v>184.19074507591847</v>
      </c>
      <c r="BH118" s="9">
        <v>183.26137906431609</v>
      </c>
      <c r="BI118" s="9">
        <v>180.63966159296842</v>
      </c>
      <c r="BJ118" s="9">
        <v>186.106355957799</v>
      </c>
      <c r="BK118" s="9">
        <v>187.48787026707006</v>
      </c>
      <c r="BL118" s="9">
        <v>192.88043073466693</v>
      </c>
      <c r="BM118" s="21">
        <v>187.43327378697938</v>
      </c>
      <c r="BN118" s="21">
        <v>177.48284406998752</v>
      </c>
      <c r="BO118" s="21">
        <v>177.91020287884237</v>
      </c>
      <c r="BP118" s="21">
        <v>182.6097235404209</v>
      </c>
      <c r="BQ118" s="21">
        <v>182.25768336863368</v>
      </c>
      <c r="BR118" s="21">
        <v>179.89366800059511</v>
      </c>
      <c r="BS118" s="21">
        <v>180.6281346061927</v>
      </c>
      <c r="BT118" s="21">
        <v>179.11032749839984</v>
      </c>
      <c r="BU118" s="21">
        <v>183.0733169309957</v>
      </c>
      <c r="BV118" s="21">
        <v>181.8542204211619</v>
      </c>
      <c r="BW118" s="21">
        <v>178.87814616685185</v>
      </c>
      <c r="BX118" s="21">
        <v>177.94196148072788</v>
      </c>
      <c r="BY118" s="21">
        <v>170.02745951961867</v>
      </c>
      <c r="BZ118" s="21">
        <v>158.0653039935163</v>
      </c>
      <c r="CA118" s="21">
        <v>162.56655803003238</v>
      </c>
      <c r="CB118" s="21">
        <v>169.60768812154984</v>
      </c>
      <c r="CC118" s="21">
        <v>175.64300334969084</v>
      </c>
      <c r="CD118" s="21">
        <v>175.33851989072286</v>
      </c>
      <c r="CE118" s="21">
        <v>176.51816536654505</v>
      </c>
      <c r="CF118" s="197">
        <v>183.42359032257224</v>
      </c>
      <c r="CG118" s="197">
        <v>186.17421377419271</v>
      </c>
      <c r="CH118" s="197">
        <v>183.34780143976189</v>
      </c>
      <c r="CI118" s="21"/>
      <c r="CJ118" s="21"/>
      <c r="CK118" s="21"/>
      <c r="CL118" s="21"/>
      <c r="CM118" s="21"/>
      <c r="CN118" s="21"/>
    </row>
    <row r="119" spans="1:92" x14ac:dyDescent="0.2">
      <c r="A119" s="8" t="str">
        <f t="shared" si="1"/>
        <v>EWGg_QU_14</v>
      </c>
      <c r="B119" s="7" t="s">
        <v>250</v>
      </c>
      <c r="C119" s="7" t="s">
        <v>654</v>
      </c>
      <c r="D119" s="7">
        <v>14</v>
      </c>
      <c r="E119" s="7">
        <v>100</v>
      </c>
      <c r="F119" s="9">
        <v>102.12229453700112</v>
      </c>
      <c r="G119" s="9">
        <v>102.32206129779723</v>
      </c>
      <c r="H119" s="9">
        <v>99.161994273385574</v>
      </c>
      <c r="I119" s="9">
        <v>99.35289414570785</v>
      </c>
      <c r="J119" s="9">
        <v>99.257641542238446</v>
      </c>
      <c r="K119" s="9">
        <v>99.41240956211756</v>
      </c>
      <c r="L119" s="9">
        <v>101.49544949729604</v>
      </c>
      <c r="M119" s="9">
        <v>96.967570809381783</v>
      </c>
      <c r="N119" s="9">
        <v>97.628218700543329</v>
      </c>
      <c r="O119" s="9">
        <v>97.320377457893102</v>
      </c>
      <c r="P119" s="9">
        <v>99.08042957871686</v>
      </c>
      <c r="Q119" s="9">
        <v>105.45614191657629</v>
      </c>
      <c r="R119" s="9">
        <v>106.42643334495914</v>
      </c>
      <c r="S119" s="9">
        <v>108.39222151484795</v>
      </c>
      <c r="T119" s="9">
        <v>107.46500523191291</v>
      </c>
      <c r="U119" s="9">
        <v>110.93729876109361</v>
      </c>
      <c r="V119" s="9">
        <v>110.16212044631163</v>
      </c>
      <c r="W119" s="9">
        <v>111.70752732748106</v>
      </c>
      <c r="X119" s="9">
        <v>113.43941883416294</v>
      </c>
      <c r="Y119" s="9">
        <v>117.44209267950596</v>
      </c>
      <c r="Z119" s="9">
        <v>117.75078395825037</v>
      </c>
      <c r="AA119" s="9">
        <v>126.33242557619609</v>
      </c>
      <c r="AB119" s="9">
        <v>125.20110330595907</v>
      </c>
      <c r="AC119" s="9">
        <v>128.71026892295322</v>
      </c>
      <c r="AD119" s="9">
        <v>128.74049437705258</v>
      </c>
      <c r="AE119" s="9">
        <v>129.79085245857326</v>
      </c>
      <c r="AF119" s="9">
        <v>138.87936454355938</v>
      </c>
      <c r="AG119" s="9">
        <v>133.66573802102579</v>
      </c>
      <c r="AH119" s="9">
        <v>128.06176051138641</v>
      </c>
      <c r="AI119" s="9">
        <v>127.44194182533583</v>
      </c>
      <c r="AJ119" s="9">
        <v>130.09846235626384</v>
      </c>
      <c r="AK119" s="9">
        <v>131.32193348133384</v>
      </c>
      <c r="AL119" s="9">
        <v>134.72730101563951</v>
      </c>
      <c r="AM119" s="9">
        <v>140.22388687755293</v>
      </c>
      <c r="AN119" s="9">
        <v>142.33897860458416</v>
      </c>
      <c r="AO119" s="9">
        <v>143.06033881657197</v>
      </c>
      <c r="AP119" s="9">
        <v>139.84957791031576</v>
      </c>
      <c r="AQ119" s="9">
        <v>137.81870003650286</v>
      </c>
      <c r="AR119" s="9">
        <v>143.66958079590668</v>
      </c>
      <c r="AS119" s="9">
        <v>147.10069650966483</v>
      </c>
      <c r="AT119" s="9">
        <v>158.97449588901878</v>
      </c>
      <c r="AU119" s="9">
        <v>153.31403196640878</v>
      </c>
      <c r="AV119" s="9">
        <v>150.17011905406952</v>
      </c>
      <c r="AW119" s="9">
        <v>148.26103625508699</v>
      </c>
      <c r="AX119" s="9">
        <v>151.68716079799637</v>
      </c>
      <c r="AY119" s="9">
        <v>156.17191009098514</v>
      </c>
      <c r="AZ119" s="9">
        <v>162.61810542158619</v>
      </c>
      <c r="BA119" s="9">
        <v>162.67587758995873</v>
      </c>
      <c r="BB119" s="9">
        <v>161.75616342618846</v>
      </c>
      <c r="BC119" s="9">
        <v>157.95007733273113</v>
      </c>
      <c r="BD119" s="9">
        <v>163.10587865461312</v>
      </c>
      <c r="BE119" s="9">
        <v>175.15106479914553</v>
      </c>
      <c r="BF119" s="9">
        <v>180.52878945160342</v>
      </c>
      <c r="BG119" s="9">
        <v>183.40504438055902</v>
      </c>
      <c r="BH119" s="9">
        <v>179.71174422939598</v>
      </c>
      <c r="BI119" s="9">
        <v>178.63961289757046</v>
      </c>
      <c r="BJ119" s="9">
        <v>194.06557865976336</v>
      </c>
      <c r="BK119" s="9">
        <v>190.82193407992747</v>
      </c>
      <c r="BL119" s="9">
        <v>194.03364717514049</v>
      </c>
      <c r="BM119" s="21">
        <v>191.63525877175471</v>
      </c>
      <c r="BN119" s="21">
        <v>178.69395742106022</v>
      </c>
      <c r="BO119" s="21">
        <v>182.13460072650221</v>
      </c>
      <c r="BP119" s="21">
        <v>184.02996448220162</v>
      </c>
      <c r="BQ119" s="21">
        <v>185.22349201449742</v>
      </c>
      <c r="BR119" s="21">
        <v>181.00804692699612</v>
      </c>
      <c r="BS119" s="21">
        <v>185.12489570616268</v>
      </c>
      <c r="BT119" s="21">
        <v>180.35847082473668</v>
      </c>
      <c r="BU119" s="21">
        <v>175.37029895861016</v>
      </c>
      <c r="BV119" s="21">
        <v>175.40791566366173</v>
      </c>
      <c r="BW119" s="21">
        <v>176.5122255183467</v>
      </c>
      <c r="BX119" s="21">
        <v>172.05276998220441</v>
      </c>
      <c r="BY119" s="21">
        <v>168.55064482765476</v>
      </c>
      <c r="BZ119" s="21">
        <v>161.27693864385057</v>
      </c>
      <c r="CA119" s="21">
        <v>162.50452831297707</v>
      </c>
      <c r="CB119" s="21">
        <v>166.82324642284573</v>
      </c>
      <c r="CC119" s="21">
        <v>170.69494607709402</v>
      </c>
      <c r="CD119" s="21">
        <v>177.81842225078069</v>
      </c>
      <c r="CE119" s="21">
        <v>187.60169125107578</v>
      </c>
      <c r="CF119" s="197">
        <v>194.9368492390725</v>
      </c>
      <c r="CG119" s="197">
        <v>200.59367093471735</v>
      </c>
      <c r="CH119" s="197">
        <v>198.34011823845023</v>
      </c>
      <c r="CI119" s="21"/>
      <c r="CJ119" s="21"/>
      <c r="CK119" s="21"/>
      <c r="CL119" s="21"/>
      <c r="CM119" s="21"/>
      <c r="CN119" s="21"/>
    </row>
    <row r="120" spans="1:92" x14ac:dyDescent="0.2">
      <c r="A120" s="8" t="str">
        <f t="shared" si="1"/>
        <v>EWGg_QU_15</v>
      </c>
      <c r="B120" s="7" t="s">
        <v>250</v>
      </c>
      <c r="C120" s="7" t="s">
        <v>654</v>
      </c>
      <c r="D120" s="7">
        <v>15</v>
      </c>
      <c r="E120" s="7">
        <v>100</v>
      </c>
      <c r="F120" s="9">
        <v>102.78652975202741</v>
      </c>
      <c r="G120" s="9">
        <v>103.42475076653062</v>
      </c>
      <c r="H120" s="9">
        <v>100.9877712812326</v>
      </c>
      <c r="I120" s="9">
        <v>100.83641424197005</v>
      </c>
      <c r="J120" s="9">
        <v>101.24989739101051</v>
      </c>
      <c r="K120" s="9">
        <v>101.73823060968756</v>
      </c>
      <c r="L120" s="9">
        <v>103.66688438699714</v>
      </c>
      <c r="M120" s="9">
        <v>104.44752122524868</v>
      </c>
      <c r="N120" s="9">
        <v>104.96797004924687</v>
      </c>
      <c r="O120" s="9">
        <v>103.02521534170685</v>
      </c>
      <c r="P120" s="9">
        <v>103.669532578253</v>
      </c>
      <c r="Q120" s="9">
        <v>108.30831742690761</v>
      </c>
      <c r="R120" s="9">
        <v>107.98812749889686</v>
      </c>
      <c r="S120" s="9">
        <v>109.1401582016631</v>
      </c>
      <c r="T120" s="9">
        <v>107.81627025741764</v>
      </c>
      <c r="U120" s="9">
        <v>106.81474385635023</v>
      </c>
      <c r="V120" s="9">
        <v>106.46936978872952</v>
      </c>
      <c r="W120" s="9">
        <v>110.14837118458817</v>
      </c>
      <c r="X120" s="9">
        <v>111.87001111441613</v>
      </c>
      <c r="Y120" s="9">
        <v>115.78214895648848</v>
      </c>
      <c r="Z120" s="9">
        <v>120.15405067641278</v>
      </c>
      <c r="AA120" s="9">
        <v>123.89940550895169</v>
      </c>
      <c r="AB120" s="9">
        <v>126.73245081619973</v>
      </c>
      <c r="AC120" s="9">
        <v>121.41427491268773</v>
      </c>
      <c r="AD120" s="9">
        <v>131.44655257810797</v>
      </c>
      <c r="AE120" s="9">
        <v>134.89104137567378</v>
      </c>
      <c r="AF120" s="9">
        <v>142.2338531529241</v>
      </c>
      <c r="AG120" s="9">
        <v>141.66151726802656</v>
      </c>
      <c r="AH120" s="9">
        <v>143.4879595439115</v>
      </c>
      <c r="AI120" s="9">
        <v>146.8905734272405</v>
      </c>
      <c r="AJ120" s="9">
        <v>135.32521297941597</v>
      </c>
      <c r="AK120" s="9">
        <v>146.89441018125848</v>
      </c>
      <c r="AL120" s="9">
        <v>144.56708664754782</v>
      </c>
      <c r="AM120" s="9">
        <v>150.20163039215015</v>
      </c>
      <c r="AN120" s="9">
        <v>150.37646660470227</v>
      </c>
      <c r="AO120" s="9">
        <v>150.52417200349589</v>
      </c>
      <c r="AP120" s="9">
        <v>151.64927323937772</v>
      </c>
      <c r="AQ120" s="9">
        <v>145.56312767538827</v>
      </c>
      <c r="AR120" s="9">
        <v>152.21734010981797</v>
      </c>
      <c r="AS120" s="9">
        <v>154.47241505257836</v>
      </c>
      <c r="AT120" s="9">
        <v>157.65614448676791</v>
      </c>
      <c r="AU120" s="9">
        <v>148.04662332695241</v>
      </c>
      <c r="AV120" s="9">
        <v>149.64333138516847</v>
      </c>
      <c r="AW120" s="9">
        <v>150.4215383485718</v>
      </c>
      <c r="AX120" s="9">
        <v>152.97669773458381</v>
      </c>
      <c r="AY120" s="9">
        <v>160.5878483201594</v>
      </c>
      <c r="AZ120" s="9">
        <v>164.27384778342372</v>
      </c>
      <c r="BA120" s="9">
        <v>174.89371984927874</v>
      </c>
      <c r="BB120" s="9">
        <v>162.223352141595</v>
      </c>
      <c r="BC120" s="9">
        <v>162.01199979091589</v>
      </c>
      <c r="BD120" s="9">
        <v>173.14520535269057</v>
      </c>
      <c r="BE120" s="9">
        <v>170.74039639997463</v>
      </c>
      <c r="BF120" s="9">
        <v>180.24727069854447</v>
      </c>
      <c r="BG120" s="9">
        <v>183.81793301923767</v>
      </c>
      <c r="BH120" s="9">
        <v>187.96415162820705</v>
      </c>
      <c r="BI120" s="9">
        <v>199.58287910630418</v>
      </c>
      <c r="BJ120" s="9">
        <v>200.43644959101084</v>
      </c>
      <c r="BK120" s="9">
        <v>202.87840349385579</v>
      </c>
      <c r="BL120" s="9">
        <v>211.08382059730602</v>
      </c>
      <c r="BM120" s="21">
        <v>199.82408396698224</v>
      </c>
      <c r="BN120" s="21">
        <v>188.69134638414516</v>
      </c>
      <c r="BO120" s="21">
        <v>197.07313166868315</v>
      </c>
      <c r="BP120" s="21">
        <v>202.06143565906433</v>
      </c>
      <c r="BQ120" s="21">
        <v>201.3364528407414</v>
      </c>
      <c r="BR120" s="21">
        <v>191.46854605804793</v>
      </c>
      <c r="BS120" s="21">
        <v>195.80541632642399</v>
      </c>
      <c r="BT120" s="21">
        <v>193.21123767821084</v>
      </c>
      <c r="BU120" s="21">
        <v>195.86672392736548</v>
      </c>
      <c r="BV120" s="21">
        <v>194.99639761899076</v>
      </c>
      <c r="BW120" s="21">
        <v>188.36288553355865</v>
      </c>
      <c r="BX120" s="21">
        <v>188.11322763175895</v>
      </c>
      <c r="BY120" s="21">
        <v>181.77479369803814</v>
      </c>
      <c r="BZ120" s="21">
        <v>168.02254052373087</v>
      </c>
      <c r="CA120" s="21">
        <v>168.42466249424589</v>
      </c>
      <c r="CB120" s="21">
        <v>182.73970578537882</v>
      </c>
      <c r="CC120" s="21">
        <v>195.81680740689987</v>
      </c>
      <c r="CD120" s="21">
        <v>202.91548215481566</v>
      </c>
      <c r="CE120" s="21">
        <v>193.76062815706624</v>
      </c>
      <c r="CF120" s="197">
        <v>202.82535618385032</v>
      </c>
      <c r="CG120" s="197">
        <v>211.47968694395658</v>
      </c>
      <c r="CH120" s="197">
        <v>211.6923650796067</v>
      </c>
      <c r="CI120" s="21"/>
      <c r="CJ120" s="21"/>
      <c r="CK120" s="21"/>
      <c r="CL120" s="21"/>
      <c r="CM120" s="21"/>
      <c r="CN120" s="21"/>
    </row>
    <row r="121" spans="1:92" x14ac:dyDescent="0.2">
      <c r="A121" s="8" t="str">
        <f t="shared" si="1"/>
        <v>EWGg_QU_16</v>
      </c>
      <c r="B121" s="7" t="s">
        <v>250</v>
      </c>
      <c r="C121" s="7" t="s">
        <v>654</v>
      </c>
      <c r="D121" s="7">
        <v>16</v>
      </c>
      <c r="E121" s="7">
        <v>100</v>
      </c>
      <c r="F121" s="9">
        <v>103.08787354468016</v>
      </c>
      <c r="G121" s="9">
        <v>103.69565264490421</v>
      </c>
      <c r="H121" s="9">
        <v>100.95771152995357</v>
      </c>
      <c r="I121" s="9">
        <v>102.43064189864532</v>
      </c>
      <c r="J121" s="9">
        <v>102.60927874440983</v>
      </c>
      <c r="K121" s="9">
        <v>102.77053884022334</v>
      </c>
      <c r="L121" s="9">
        <v>105.25896859864146</v>
      </c>
      <c r="M121" s="9">
        <v>108.60171310828315</v>
      </c>
      <c r="N121" s="9">
        <v>109.51652173191017</v>
      </c>
      <c r="O121" s="9">
        <v>108.21276742412866</v>
      </c>
      <c r="P121" s="9">
        <v>109.89137904525093</v>
      </c>
      <c r="Q121" s="9">
        <v>117.45337845939423</v>
      </c>
      <c r="R121" s="9">
        <v>117.6778439196388</v>
      </c>
      <c r="S121" s="9">
        <v>118.52708477939638</v>
      </c>
      <c r="T121" s="9">
        <v>116.48364698893975</v>
      </c>
      <c r="U121" s="9">
        <v>122.98450326251998</v>
      </c>
      <c r="V121" s="9">
        <v>122.74444692809689</v>
      </c>
      <c r="W121" s="9">
        <v>125.14502579949212</v>
      </c>
      <c r="X121" s="9">
        <v>127.81204913674593</v>
      </c>
      <c r="Y121" s="9">
        <v>130.59675366290278</v>
      </c>
      <c r="Z121" s="9">
        <v>134.33973824481774</v>
      </c>
      <c r="AA121" s="9">
        <v>137.87257653400414</v>
      </c>
      <c r="AB121" s="9">
        <v>139.54708825283458</v>
      </c>
      <c r="AC121" s="9">
        <v>142.04936747701146</v>
      </c>
      <c r="AD121" s="9">
        <v>144.12004946748473</v>
      </c>
      <c r="AE121" s="9">
        <v>145.53627981798175</v>
      </c>
      <c r="AF121" s="9">
        <v>158.36508228412129</v>
      </c>
      <c r="AG121" s="9">
        <v>151.36473945923598</v>
      </c>
      <c r="AH121" s="9">
        <v>154.14452624985279</v>
      </c>
      <c r="AI121" s="9">
        <v>152.23328806973419</v>
      </c>
      <c r="AJ121" s="9">
        <v>154.6760594279306</v>
      </c>
      <c r="AK121" s="9">
        <v>157.27427650818873</v>
      </c>
      <c r="AL121" s="9">
        <v>156.47870596020849</v>
      </c>
      <c r="AM121" s="9">
        <v>162.94811994162032</v>
      </c>
      <c r="AN121" s="9">
        <v>161.47827324523888</v>
      </c>
      <c r="AO121" s="9">
        <v>161.68619822772462</v>
      </c>
      <c r="AP121" s="9">
        <v>163.3840068060947</v>
      </c>
      <c r="AQ121" s="9">
        <v>160.17059447476433</v>
      </c>
      <c r="AR121" s="9">
        <v>166.8651878965801</v>
      </c>
      <c r="AS121" s="9">
        <v>169.07985820029981</v>
      </c>
      <c r="AT121" s="9">
        <v>175.38906805729002</v>
      </c>
      <c r="AU121" s="9">
        <v>172.16656399908499</v>
      </c>
      <c r="AV121" s="9">
        <v>167.96576389788899</v>
      </c>
      <c r="AW121" s="9">
        <v>168.75429872172319</v>
      </c>
      <c r="AX121" s="9">
        <v>171.5788074088199</v>
      </c>
      <c r="AY121" s="9">
        <v>175.38350665683774</v>
      </c>
      <c r="AZ121" s="9">
        <v>181.88642752261353</v>
      </c>
      <c r="BA121" s="9">
        <v>185.69503257154366</v>
      </c>
      <c r="BB121" s="9">
        <v>186.36945115593741</v>
      </c>
      <c r="BC121" s="9">
        <v>180.76504618600234</v>
      </c>
      <c r="BD121" s="9">
        <v>183.96795474088748</v>
      </c>
      <c r="BE121" s="9">
        <v>196.01086191059969</v>
      </c>
      <c r="BF121" s="9">
        <v>200.90311217993082</v>
      </c>
      <c r="BG121" s="9">
        <v>211.08738493402441</v>
      </c>
      <c r="BH121" s="9">
        <v>210.92603041465475</v>
      </c>
      <c r="BI121" s="9">
        <v>218.9583726352009</v>
      </c>
      <c r="BJ121" s="9">
        <v>225.83773336311864</v>
      </c>
      <c r="BK121" s="9">
        <v>227.34881663258258</v>
      </c>
      <c r="BL121" s="9">
        <v>236.99765861612008</v>
      </c>
      <c r="BM121" s="21">
        <v>224.03645207657874</v>
      </c>
      <c r="BN121" s="21">
        <v>214.59749299640762</v>
      </c>
      <c r="BO121" s="21">
        <v>221.72037975812393</v>
      </c>
      <c r="BP121" s="21">
        <v>225.61843920510097</v>
      </c>
      <c r="BQ121" s="21">
        <v>230.33190078551868</v>
      </c>
      <c r="BR121" s="21">
        <v>223.94974667659713</v>
      </c>
      <c r="BS121" s="21">
        <v>224.81805666574411</v>
      </c>
      <c r="BT121" s="21">
        <v>216.69480633509602</v>
      </c>
      <c r="BU121" s="21">
        <v>213.99013446136291</v>
      </c>
      <c r="BV121" s="21">
        <v>216.14064878120885</v>
      </c>
      <c r="BW121" s="21">
        <v>207.73018916569458</v>
      </c>
      <c r="BX121" s="21">
        <v>207.58466266115772</v>
      </c>
      <c r="BY121" s="21">
        <v>200.67313017575691</v>
      </c>
      <c r="BZ121" s="21">
        <v>182.15425812646077</v>
      </c>
      <c r="CA121" s="21">
        <v>181.83203841828572</v>
      </c>
      <c r="CB121" s="21">
        <v>191.38448309096168</v>
      </c>
      <c r="CC121" s="21">
        <v>201.8087794825158</v>
      </c>
      <c r="CD121" s="21">
        <v>209.73353072949052</v>
      </c>
      <c r="CE121" s="21">
        <v>210.06705177192123</v>
      </c>
      <c r="CF121" s="197">
        <v>217.5870471550854</v>
      </c>
      <c r="CG121" s="197">
        <v>234.28211666944429</v>
      </c>
      <c r="CH121" s="197">
        <v>227.63045091931309</v>
      </c>
      <c r="CI121" s="21"/>
      <c r="CJ121" s="21"/>
      <c r="CK121" s="21"/>
      <c r="CL121" s="21"/>
      <c r="CM121" s="21"/>
      <c r="CN121" s="21"/>
    </row>
    <row r="122" spans="1:92" x14ac:dyDescent="0.2">
      <c r="A122" s="8" t="str">
        <f t="shared" si="1"/>
        <v>EWGg_QU_17</v>
      </c>
      <c r="B122" s="7" t="s">
        <v>250</v>
      </c>
      <c r="C122" s="7" t="s">
        <v>654</v>
      </c>
      <c r="D122" s="7">
        <v>17</v>
      </c>
      <c r="E122" s="7">
        <v>100</v>
      </c>
      <c r="F122" s="9">
        <v>102.61290408010176</v>
      </c>
      <c r="G122" s="9">
        <v>103.40960732248634</v>
      </c>
      <c r="H122" s="9">
        <v>101.38278498745299</v>
      </c>
      <c r="I122" s="9">
        <v>102.99461304648601</v>
      </c>
      <c r="J122" s="9">
        <v>104.04050928038573</v>
      </c>
      <c r="K122" s="9">
        <v>104.3557487734907</v>
      </c>
      <c r="L122" s="9">
        <v>107.31467201907587</v>
      </c>
      <c r="M122" s="9">
        <v>107.36168916373239</v>
      </c>
      <c r="N122" s="9">
        <v>107.97248506139002</v>
      </c>
      <c r="O122" s="9">
        <v>106.81108277365325</v>
      </c>
      <c r="P122" s="9">
        <v>107.98102489777912</v>
      </c>
      <c r="Q122" s="9">
        <v>110.50174696867825</v>
      </c>
      <c r="R122" s="9">
        <v>111.45474197929526</v>
      </c>
      <c r="S122" s="9">
        <v>112.50793810667994</v>
      </c>
      <c r="T122" s="9">
        <v>110.06363424511873</v>
      </c>
      <c r="U122" s="9">
        <v>111.48183480606673</v>
      </c>
      <c r="V122" s="9">
        <v>110.98504352596701</v>
      </c>
      <c r="W122" s="9">
        <v>109.92204076893088</v>
      </c>
      <c r="X122" s="9">
        <v>116.3342348740503</v>
      </c>
      <c r="Y122" s="9">
        <v>121.41335578891872</v>
      </c>
      <c r="Z122" s="9">
        <v>123.62393458802543</v>
      </c>
      <c r="AA122" s="9">
        <v>127.83402635336356</v>
      </c>
      <c r="AB122" s="9">
        <v>131.14987339144523</v>
      </c>
      <c r="AC122" s="9">
        <v>135.54327338492175</v>
      </c>
      <c r="AD122" s="9">
        <v>135.27901034030407</v>
      </c>
      <c r="AE122" s="9">
        <v>139.69737521103724</v>
      </c>
      <c r="AF122" s="9">
        <v>143.41363086299631</v>
      </c>
      <c r="AG122" s="9">
        <v>139.44637148633404</v>
      </c>
      <c r="AH122" s="9">
        <v>140.81555215438942</v>
      </c>
      <c r="AI122" s="9">
        <v>139.99947059576058</v>
      </c>
      <c r="AJ122" s="9">
        <v>141.91676417152817</v>
      </c>
      <c r="AK122" s="9">
        <v>144.64355808509038</v>
      </c>
      <c r="AL122" s="9">
        <v>146.97445690436592</v>
      </c>
      <c r="AM122" s="9">
        <v>148.75939307813877</v>
      </c>
      <c r="AN122" s="9">
        <v>153.11487101928083</v>
      </c>
      <c r="AO122" s="9">
        <v>155.75566886274157</v>
      </c>
      <c r="AP122" s="9">
        <v>152.69492298122037</v>
      </c>
      <c r="AQ122" s="9">
        <v>152.31708707651893</v>
      </c>
      <c r="AR122" s="9">
        <v>151.83322437274796</v>
      </c>
      <c r="AS122" s="9">
        <v>159.47009697020448</v>
      </c>
      <c r="AT122" s="9">
        <v>160.67212353224792</v>
      </c>
      <c r="AU122" s="9">
        <v>158.40685476265759</v>
      </c>
      <c r="AV122" s="9">
        <v>156.57668173664027</v>
      </c>
      <c r="AW122" s="9">
        <v>159.91212503670334</v>
      </c>
      <c r="AX122" s="9">
        <v>159.97759802288698</v>
      </c>
      <c r="AY122" s="9">
        <v>163.75189840566355</v>
      </c>
      <c r="AZ122" s="9">
        <v>169.49414139330884</v>
      </c>
      <c r="BA122" s="9">
        <v>175.12527980703811</v>
      </c>
      <c r="BB122" s="9">
        <v>174.71993341966507</v>
      </c>
      <c r="BC122" s="9">
        <v>171.29518464852026</v>
      </c>
      <c r="BD122" s="9">
        <v>171.25312477586289</v>
      </c>
      <c r="BE122" s="9">
        <v>183.61609760081555</v>
      </c>
      <c r="BF122" s="9">
        <v>186.74074087060637</v>
      </c>
      <c r="BG122" s="9">
        <v>193.31283072180295</v>
      </c>
      <c r="BH122" s="9">
        <v>190.25763200713121</v>
      </c>
      <c r="BI122" s="9">
        <v>194.52633838468927</v>
      </c>
      <c r="BJ122" s="9">
        <v>204.68241588652867</v>
      </c>
      <c r="BK122" s="9">
        <v>204.36906068283577</v>
      </c>
      <c r="BL122" s="9">
        <v>213.31102492507753</v>
      </c>
      <c r="BM122" s="21">
        <v>207.12145179740384</v>
      </c>
      <c r="BN122" s="21">
        <v>200.26830841837682</v>
      </c>
      <c r="BO122" s="21">
        <v>204.31769754821212</v>
      </c>
      <c r="BP122" s="21">
        <v>206.35228805338701</v>
      </c>
      <c r="BQ122" s="21">
        <v>210.39101595423921</v>
      </c>
      <c r="BR122" s="21">
        <v>205.64299256097974</v>
      </c>
      <c r="BS122" s="21">
        <v>204.22272721497703</v>
      </c>
      <c r="BT122" s="21">
        <v>199.7325617937959</v>
      </c>
      <c r="BU122" s="21">
        <v>204.74859107308151</v>
      </c>
      <c r="BV122" s="21">
        <v>198.9512098865346</v>
      </c>
      <c r="BW122" s="21">
        <v>196.03056954252767</v>
      </c>
      <c r="BX122" s="21">
        <v>194.05158817983332</v>
      </c>
      <c r="BY122" s="21">
        <v>189.21547454857355</v>
      </c>
      <c r="BZ122" s="21">
        <v>173.76941054215942</v>
      </c>
      <c r="CA122" s="21">
        <v>176.32585450048089</v>
      </c>
      <c r="CB122" s="21">
        <v>180.9435280667974</v>
      </c>
      <c r="CC122" s="21">
        <v>187.71376234200218</v>
      </c>
      <c r="CD122" s="21">
        <v>192.22370981194473</v>
      </c>
      <c r="CE122" s="21">
        <v>199.45070721845283</v>
      </c>
      <c r="CF122" s="197">
        <v>205.29556578883123</v>
      </c>
      <c r="CG122" s="197">
        <v>215.07774087130218</v>
      </c>
      <c r="CH122" s="197">
        <v>210.61308155209005</v>
      </c>
      <c r="CI122" s="21"/>
      <c r="CJ122" s="21"/>
      <c r="CK122" s="21"/>
      <c r="CL122" s="21"/>
      <c r="CM122" s="21"/>
      <c r="CN122" s="21"/>
    </row>
    <row r="123" spans="1:92" x14ac:dyDescent="0.2">
      <c r="A123" s="8" t="str">
        <f t="shared" si="1"/>
        <v>EWGg_QU_18</v>
      </c>
      <c r="B123" s="7" t="s">
        <v>250</v>
      </c>
      <c r="C123" s="7" t="s">
        <v>654</v>
      </c>
      <c r="D123" s="7">
        <v>18</v>
      </c>
      <c r="E123" s="7">
        <v>100</v>
      </c>
      <c r="F123" s="9">
        <v>101.88503348552926</v>
      </c>
      <c r="G123" s="9">
        <v>101.60719261214012</v>
      </c>
      <c r="H123" s="9">
        <v>99.165875684024755</v>
      </c>
      <c r="I123" s="9">
        <v>100.01565988875166</v>
      </c>
      <c r="J123" s="9">
        <v>100.91660189915368</v>
      </c>
      <c r="K123" s="9">
        <v>101.56385763353974</v>
      </c>
      <c r="L123" s="9">
        <v>103.04557974849064</v>
      </c>
      <c r="M123" s="9">
        <v>104.9395011960401</v>
      </c>
      <c r="N123" s="9">
        <v>106.79828956586961</v>
      </c>
      <c r="O123" s="9">
        <v>107.38010626939847</v>
      </c>
      <c r="P123" s="9">
        <v>107.02441363124674</v>
      </c>
      <c r="Q123" s="9">
        <v>110.94228504196728</v>
      </c>
      <c r="R123" s="9">
        <v>111.63278354194021</v>
      </c>
      <c r="S123" s="9">
        <v>112.36881982658744</v>
      </c>
      <c r="T123" s="9">
        <v>111.77561727555938</v>
      </c>
      <c r="U123" s="9">
        <v>116.42822149331136</v>
      </c>
      <c r="V123" s="9">
        <v>118.28541621016311</v>
      </c>
      <c r="W123" s="9">
        <v>116.40396278365499</v>
      </c>
      <c r="X123" s="9">
        <v>122.78639668887277</v>
      </c>
      <c r="Y123" s="9">
        <v>125.28350868287883</v>
      </c>
      <c r="Z123" s="9">
        <v>127.01991195808573</v>
      </c>
      <c r="AA123" s="9">
        <v>134.8852017936623</v>
      </c>
      <c r="AB123" s="9">
        <v>136.92938459741112</v>
      </c>
      <c r="AC123" s="9">
        <v>138.81418317381852</v>
      </c>
      <c r="AD123" s="9">
        <v>139.53446505523604</v>
      </c>
      <c r="AE123" s="9">
        <v>141.9803636361539</v>
      </c>
      <c r="AF123" s="9">
        <v>150.78302226483297</v>
      </c>
      <c r="AG123" s="9">
        <v>152.37786908188218</v>
      </c>
      <c r="AH123" s="9">
        <v>153.78368577909049</v>
      </c>
      <c r="AI123" s="9">
        <v>151.23763198158585</v>
      </c>
      <c r="AJ123" s="9">
        <v>150.70778724698815</v>
      </c>
      <c r="AK123" s="9">
        <v>153.23327161004261</v>
      </c>
      <c r="AL123" s="9">
        <v>152.81676541539534</v>
      </c>
      <c r="AM123" s="9">
        <v>156.40507513184448</v>
      </c>
      <c r="AN123" s="9">
        <v>153.218550152066</v>
      </c>
      <c r="AO123" s="9">
        <v>155.26158659546817</v>
      </c>
      <c r="AP123" s="9">
        <v>156.1359247870771</v>
      </c>
      <c r="AQ123" s="9">
        <v>159.67282171030243</v>
      </c>
      <c r="AR123" s="9">
        <v>163.17336184842802</v>
      </c>
      <c r="AS123" s="9">
        <v>173.23812588905193</v>
      </c>
      <c r="AT123" s="9">
        <v>172.735944991145</v>
      </c>
      <c r="AU123" s="9">
        <v>169.14021697584948</v>
      </c>
      <c r="AV123" s="9">
        <v>169.19411487689831</v>
      </c>
      <c r="AW123" s="9">
        <v>169.65817707955685</v>
      </c>
      <c r="AX123" s="9">
        <v>173.26515700494267</v>
      </c>
      <c r="AY123" s="9">
        <v>179.76313103414412</v>
      </c>
      <c r="AZ123" s="9">
        <v>183.20371035512235</v>
      </c>
      <c r="BA123" s="9">
        <v>186.6542166739502</v>
      </c>
      <c r="BB123" s="9">
        <v>191.49093269233097</v>
      </c>
      <c r="BC123" s="9">
        <v>186.21584121283149</v>
      </c>
      <c r="BD123" s="9">
        <v>187.13912538344934</v>
      </c>
      <c r="BE123" s="9">
        <v>199.29632742000371</v>
      </c>
      <c r="BF123" s="9">
        <v>207.03995266872025</v>
      </c>
      <c r="BG123" s="9">
        <v>216.5174164943279</v>
      </c>
      <c r="BH123" s="9">
        <v>211.96622030694857</v>
      </c>
      <c r="BI123" s="9">
        <v>211.36174138381421</v>
      </c>
      <c r="BJ123" s="9">
        <v>221.25413159303505</v>
      </c>
      <c r="BK123" s="9">
        <v>214.0193666089622</v>
      </c>
      <c r="BL123" s="9">
        <v>219.5263068558952</v>
      </c>
      <c r="BM123" s="21">
        <v>211.49605275226185</v>
      </c>
      <c r="BN123" s="21">
        <v>204.38522240050568</v>
      </c>
      <c r="BO123" s="21">
        <v>207.94399488869195</v>
      </c>
      <c r="BP123" s="21">
        <v>209.41552410763475</v>
      </c>
      <c r="BQ123" s="21">
        <v>212.46614062475766</v>
      </c>
      <c r="BR123" s="21">
        <v>205.42291750711058</v>
      </c>
      <c r="BS123" s="21">
        <v>209.96326652986056</v>
      </c>
      <c r="BT123" s="21">
        <v>203.36520750878236</v>
      </c>
      <c r="BU123" s="21">
        <v>198.76918525107112</v>
      </c>
      <c r="BV123" s="21">
        <v>195.36274060854396</v>
      </c>
      <c r="BW123" s="21">
        <v>190.04327971948788</v>
      </c>
      <c r="BX123" s="21">
        <v>189.50453168170446</v>
      </c>
      <c r="BY123" s="21">
        <v>182.24180570626393</v>
      </c>
      <c r="BZ123" s="21">
        <v>167.83427282248465</v>
      </c>
      <c r="CA123" s="21">
        <v>171.85688822597487</v>
      </c>
      <c r="CB123" s="21">
        <v>177.96462861255108</v>
      </c>
      <c r="CC123" s="21">
        <v>181.14089723247255</v>
      </c>
      <c r="CD123" s="21">
        <v>187.15570964927375</v>
      </c>
      <c r="CE123" s="21">
        <v>193.44639631941857</v>
      </c>
      <c r="CF123" s="197">
        <v>197.50554722655826</v>
      </c>
      <c r="CG123" s="197">
        <v>204.3257393814819</v>
      </c>
      <c r="CH123" s="197">
        <v>201.35754869965717</v>
      </c>
      <c r="CI123" s="21"/>
      <c r="CJ123" s="21"/>
      <c r="CK123" s="21"/>
      <c r="CL123" s="21"/>
      <c r="CM123" s="21"/>
      <c r="CN123" s="21"/>
    </row>
    <row r="124" spans="1:92" x14ac:dyDescent="0.2">
      <c r="A124" s="8" t="str">
        <f t="shared" si="1"/>
        <v>EWGg_QU_19</v>
      </c>
      <c r="B124" s="7" t="s">
        <v>250</v>
      </c>
      <c r="C124" s="7" t="s">
        <v>654</v>
      </c>
      <c r="D124" s="7">
        <v>19</v>
      </c>
      <c r="E124" s="7">
        <v>100</v>
      </c>
      <c r="F124" s="9">
        <v>102.02488527375964</v>
      </c>
      <c r="G124" s="9">
        <v>101.95557596220502</v>
      </c>
      <c r="H124" s="9">
        <v>100.06121764446176</v>
      </c>
      <c r="I124" s="9">
        <v>101.43078101153877</v>
      </c>
      <c r="J124" s="9">
        <v>103.15251708609394</v>
      </c>
      <c r="K124" s="9">
        <v>104.03695849466949</v>
      </c>
      <c r="L124" s="9">
        <v>106.47372087157865</v>
      </c>
      <c r="M124" s="9">
        <v>104.50433393734436</v>
      </c>
      <c r="N124" s="9">
        <v>104.75992281273638</v>
      </c>
      <c r="O124" s="9">
        <v>104.37847525721699</v>
      </c>
      <c r="P124" s="9">
        <v>104.82536677960648</v>
      </c>
      <c r="Q124" s="9">
        <v>107.36719656240147</v>
      </c>
      <c r="R124" s="9">
        <v>109.02379081507434</v>
      </c>
      <c r="S124" s="9">
        <v>109.36523711717139</v>
      </c>
      <c r="T124" s="9">
        <v>108.87979805770611</v>
      </c>
      <c r="U124" s="9">
        <v>109.74469596162268</v>
      </c>
      <c r="V124" s="9">
        <v>110.0157307765631</v>
      </c>
      <c r="W124" s="9">
        <v>111.80756469502131</v>
      </c>
      <c r="X124" s="9">
        <v>114.59583156573096</v>
      </c>
      <c r="Y124" s="9">
        <v>117.96483639176832</v>
      </c>
      <c r="Z124" s="9">
        <v>122.0054428675825</v>
      </c>
      <c r="AA124" s="9">
        <v>126.04985992371986</v>
      </c>
      <c r="AB124" s="9">
        <v>127.00213192580934</v>
      </c>
      <c r="AC124" s="9">
        <v>130.51299380777334</v>
      </c>
      <c r="AD124" s="9">
        <v>131.37255739536221</v>
      </c>
      <c r="AE124" s="9">
        <v>129.51289366932454</v>
      </c>
      <c r="AF124" s="9">
        <v>135.20186845131005</v>
      </c>
      <c r="AG124" s="9">
        <v>134.74573875293567</v>
      </c>
      <c r="AH124" s="9">
        <v>135.65774755656048</v>
      </c>
      <c r="AI124" s="9">
        <v>134.05931622697574</v>
      </c>
      <c r="AJ124" s="9">
        <v>136.65550605101967</v>
      </c>
      <c r="AK124" s="9">
        <v>138.06421177938395</v>
      </c>
      <c r="AL124" s="9">
        <v>138.78585848523483</v>
      </c>
      <c r="AM124" s="9">
        <v>142.34136679506463</v>
      </c>
      <c r="AN124" s="9">
        <v>142.90966442925372</v>
      </c>
      <c r="AO124" s="9">
        <v>145.86306179690467</v>
      </c>
      <c r="AP124" s="9">
        <v>141.69174885948968</v>
      </c>
      <c r="AQ124" s="9">
        <v>142.54517151837328</v>
      </c>
      <c r="AR124" s="9">
        <v>145.32221160980367</v>
      </c>
      <c r="AS124" s="9">
        <v>146.36611319948051</v>
      </c>
      <c r="AT124" s="9">
        <v>151.6168450125152</v>
      </c>
      <c r="AU124" s="9">
        <v>151.0923015529842</v>
      </c>
      <c r="AV124" s="9">
        <v>149.06306326532538</v>
      </c>
      <c r="AW124" s="9">
        <v>147.33945060542081</v>
      </c>
      <c r="AX124" s="9">
        <v>148.6232839150756</v>
      </c>
      <c r="AY124" s="9">
        <v>154.14629628841067</v>
      </c>
      <c r="AZ124" s="9">
        <v>157.08082732221928</v>
      </c>
      <c r="BA124" s="9">
        <v>160.36970232178328</v>
      </c>
      <c r="BB124" s="9">
        <v>162.02197304091163</v>
      </c>
      <c r="BC124" s="9">
        <v>159.63366869495127</v>
      </c>
      <c r="BD124" s="9">
        <v>160.29061894566138</v>
      </c>
      <c r="BE124" s="9">
        <v>168.95995935050212</v>
      </c>
      <c r="BF124" s="9">
        <v>177.52111690640865</v>
      </c>
      <c r="BG124" s="9">
        <v>180.62994056903267</v>
      </c>
      <c r="BH124" s="9">
        <v>177.28692748525873</v>
      </c>
      <c r="BI124" s="9">
        <v>180.73191462452485</v>
      </c>
      <c r="BJ124" s="9">
        <v>184.4035452322083</v>
      </c>
      <c r="BK124" s="9">
        <v>184.18876858906924</v>
      </c>
      <c r="BL124" s="9">
        <v>194.09843397566121</v>
      </c>
      <c r="BM124" s="21">
        <v>185.98701095808798</v>
      </c>
      <c r="BN124" s="21">
        <v>178.19643294188148</v>
      </c>
      <c r="BO124" s="21">
        <v>180.20173834097179</v>
      </c>
      <c r="BP124" s="21">
        <v>184.36287393875546</v>
      </c>
      <c r="BQ124" s="21">
        <v>185.25898698659964</v>
      </c>
      <c r="BR124" s="21">
        <v>179.78239100948582</v>
      </c>
      <c r="BS124" s="21">
        <v>181.79788208684241</v>
      </c>
      <c r="BT124" s="21">
        <v>180.86417482183694</v>
      </c>
      <c r="BU124" s="21">
        <v>175.57992595812081</v>
      </c>
      <c r="BV124" s="21">
        <v>175.56768505346813</v>
      </c>
      <c r="BW124" s="21">
        <v>174.82847686566427</v>
      </c>
      <c r="BX124" s="21">
        <v>173.58914115441081</v>
      </c>
      <c r="BY124" s="21">
        <v>171.02360408265778</v>
      </c>
      <c r="BZ124" s="21">
        <v>156.67726068471478</v>
      </c>
      <c r="CA124" s="21">
        <v>161.44648175808754</v>
      </c>
      <c r="CB124" s="21">
        <v>166.92103536977342</v>
      </c>
      <c r="CC124" s="21">
        <v>173.79723845578386</v>
      </c>
      <c r="CD124" s="21">
        <v>178.37787811031737</v>
      </c>
      <c r="CE124" s="21">
        <v>179.40731022558512</v>
      </c>
      <c r="CF124" s="197">
        <v>184.57410219755016</v>
      </c>
      <c r="CG124" s="197">
        <v>196.61048129449699</v>
      </c>
      <c r="CH124" s="197">
        <v>192.806913721228</v>
      </c>
      <c r="CI124" s="21"/>
      <c r="CJ124" s="21"/>
      <c r="CK124" s="21"/>
      <c r="CL124" s="21"/>
      <c r="CM124" s="21"/>
      <c r="CN124" s="21"/>
    </row>
    <row r="125" spans="1:92" x14ac:dyDescent="0.2">
      <c r="A125" s="8" t="str">
        <f t="shared" si="1"/>
        <v>EWGg_QU_20</v>
      </c>
      <c r="B125" s="7" t="s">
        <v>250</v>
      </c>
      <c r="C125" s="7" t="s">
        <v>654</v>
      </c>
      <c r="D125" s="7">
        <v>20</v>
      </c>
      <c r="E125" s="7">
        <v>100</v>
      </c>
      <c r="F125" s="9">
        <v>102.73844498996259</v>
      </c>
      <c r="G125" s="9">
        <v>103.57998458892706</v>
      </c>
      <c r="H125" s="9">
        <v>101.57868060039945</v>
      </c>
      <c r="I125" s="9">
        <v>102.7856326791815</v>
      </c>
      <c r="J125" s="9">
        <v>103.58921526603153</v>
      </c>
      <c r="K125" s="9">
        <v>103.93182472526139</v>
      </c>
      <c r="L125" s="9">
        <v>106.22796598140751</v>
      </c>
      <c r="M125" s="9">
        <v>103.86806030379678</v>
      </c>
      <c r="N125" s="9">
        <v>104.40652977076037</v>
      </c>
      <c r="O125" s="9">
        <v>103.3754361697697</v>
      </c>
      <c r="P125" s="9">
        <v>104.89426885649635</v>
      </c>
      <c r="Q125" s="9">
        <v>109.62523905054806</v>
      </c>
      <c r="R125" s="9">
        <v>109.88846718028609</v>
      </c>
      <c r="S125" s="9">
        <v>110.6827866939405</v>
      </c>
      <c r="T125" s="9">
        <v>108.80701383402045</v>
      </c>
      <c r="U125" s="9">
        <v>108.34893639072179</v>
      </c>
      <c r="V125" s="9">
        <v>108.02299541481896</v>
      </c>
      <c r="W125" s="9">
        <v>111.91945725062071</v>
      </c>
      <c r="X125" s="9">
        <v>113.15793850701976</v>
      </c>
      <c r="Y125" s="9">
        <v>117.51919418867051</v>
      </c>
      <c r="Z125" s="9">
        <v>123.08218759795402</v>
      </c>
      <c r="AA125" s="9">
        <v>125.28208032138126</v>
      </c>
      <c r="AB125" s="9">
        <v>127.26955392935484</v>
      </c>
      <c r="AC125" s="9">
        <v>130.72946830370134</v>
      </c>
      <c r="AD125" s="9">
        <v>130.79209294269694</v>
      </c>
      <c r="AE125" s="9">
        <v>132.51410480661937</v>
      </c>
      <c r="AF125" s="9">
        <v>137.62512854922622</v>
      </c>
      <c r="AG125" s="9">
        <v>132.79597510414604</v>
      </c>
      <c r="AH125" s="9">
        <v>134.56038370432651</v>
      </c>
      <c r="AI125" s="9">
        <v>132.31043023684001</v>
      </c>
      <c r="AJ125" s="9">
        <v>136.73774192639053</v>
      </c>
      <c r="AK125" s="9">
        <v>138.99169539011663</v>
      </c>
      <c r="AL125" s="9">
        <v>141.10130498248873</v>
      </c>
      <c r="AM125" s="9">
        <v>143.94952415968623</v>
      </c>
      <c r="AN125" s="9">
        <v>144.33961673716897</v>
      </c>
      <c r="AO125" s="9">
        <v>144.58830781849815</v>
      </c>
      <c r="AP125" s="9">
        <v>142.80141228955563</v>
      </c>
      <c r="AQ125" s="9">
        <v>139.56038988380283</v>
      </c>
      <c r="AR125" s="9">
        <v>145.22679460205958</v>
      </c>
      <c r="AS125" s="9">
        <v>145.0571131770827</v>
      </c>
      <c r="AT125" s="9">
        <v>149.17058697948028</v>
      </c>
      <c r="AU125" s="9">
        <v>148.7035242142972</v>
      </c>
      <c r="AV125" s="9">
        <v>145.42616746217413</v>
      </c>
      <c r="AW125" s="9">
        <v>145.41361523400025</v>
      </c>
      <c r="AX125" s="9">
        <v>147.18029516269112</v>
      </c>
      <c r="AY125" s="9">
        <v>150.85404739086161</v>
      </c>
      <c r="AZ125" s="9">
        <v>155.4342567932224</v>
      </c>
      <c r="BA125" s="9">
        <v>161.06273691474294</v>
      </c>
      <c r="BB125" s="9">
        <v>162.93984065169064</v>
      </c>
      <c r="BC125" s="9">
        <v>159.38670358264889</v>
      </c>
      <c r="BD125" s="9">
        <v>160.29591663901951</v>
      </c>
      <c r="BE125" s="9">
        <v>171.48707163644207</v>
      </c>
      <c r="BF125" s="9">
        <v>175.80466152043661</v>
      </c>
      <c r="BG125" s="9">
        <v>179.29359870323776</v>
      </c>
      <c r="BH125" s="9">
        <v>179.47439349174454</v>
      </c>
      <c r="BI125" s="9">
        <v>183.4764292375329</v>
      </c>
      <c r="BJ125" s="9">
        <v>193.70495856872046</v>
      </c>
      <c r="BK125" s="9">
        <v>192.84494019833198</v>
      </c>
      <c r="BL125" s="9">
        <v>198.521537153069</v>
      </c>
      <c r="BM125" s="21">
        <v>192.35160198898387</v>
      </c>
      <c r="BN125" s="21">
        <v>187.46708513263337</v>
      </c>
      <c r="BO125" s="21">
        <v>190.74148468388896</v>
      </c>
      <c r="BP125" s="21">
        <v>194.80774591280482</v>
      </c>
      <c r="BQ125" s="21">
        <v>193.39402090329119</v>
      </c>
      <c r="BR125" s="21">
        <v>187.89972483101275</v>
      </c>
      <c r="BS125" s="21">
        <v>191.49126722693734</v>
      </c>
      <c r="BT125" s="21">
        <v>187.53497211615149</v>
      </c>
      <c r="BU125" s="21">
        <v>184.9422381590274</v>
      </c>
      <c r="BV125" s="21">
        <v>184.02743458068912</v>
      </c>
      <c r="BW125" s="21">
        <v>181.03340797120822</v>
      </c>
      <c r="BX125" s="21">
        <v>178.36390486463779</v>
      </c>
      <c r="BY125" s="21">
        <v>170.10008075778239</v>
      </c>
      <c r="BZ125" s="21">
        <v>157.57751881112091</v>
      </c>
      <c r="CA125" s="21">
        <v>162.52182601289203</v>
      </c>
      <c r="CB125" s="21">
        <v>170.79119193160184</v>
      </c>
      <c r="CC125" s="21">
        <v>175.64081183012232</v>
      </c>
      <c r="CD125" s="21">
        <v>182.21536023090158</v>
      </c>
      <c r="CE125" s="21">
        <v>188.37212281448427</v>
      </c>
      <c r="CF125" s="197">
        <v>198.61012568415114</v>
      </c>
      <c r="CG125" s="197">
        <v>205.99907612520246</v>
      </c>
      <c r="CH125" s="197">
        <v>204.20394824944438</v>
      </c>
      <c r="CI125" s="21"/>
      <c r="CJ125" s="21"/>
      <c r="CK125" s="21"/>
      <c r="CL125" s="21"/>
      <c r="CM125" s="21"/>
      <c r="CN125" s="21"/>
    </row>
    <row r="126" spans="1:92" x14ac:dyDescent="0.2">
      <c r="A126" s="8" t="str">
        <f t="shared" si="1"/>
        <v>EWGg_QU_21</v>
      </c>
      <c r="B126" s="7" t="s">
        <v>250</v>
      </c>
      <c r="C126" s="7" t="s">
        <v>654</v>
      </c>
      <c r="D126" s="7">
        <v>21</v>
      </c>
      <c r="E126" s="7">
        <v>100</v>
      </c>
      <c r="F126" s="9">
        <v>101.098844541323</v>
      </c>
      <c r="G126" s="9">
        <v>101.51156347096344</v>
      </c>
      <c r="H126" s="9">
        <v>99.765765316094971</v>
      </c>
      <c r="I126" s="9">
        <v>101.88017665330582</v>
      </c>
      <c r="J126" s="9">
        <v>104.68619525996917</v>
      </c>
      <c r="K126" s="9">
        <v>108.68243573384406</v>
      </c>
      <c r="L126" s="9">
        <v>109.58704567205825</v>
      </c>
      <c r="M126" s="9">
        <v>109.2013439469182</v>
      </c>
      <c r="N126" s="9">
        <v>112.63526868598828</v>
      </c>
      <c r="O126" s="9">
        <v>109.2630608165547</v>
      </c>
      <c r="P126" s="9">
        <v>108.77439218994422</v>
      </c>
      <c r="Q126" s="9">
        <v>117.66952233188101</v>
      </c>
      <c r="R126" s="9">
        <v>116.47683885865075</v>
      </c>
      <c r="S126" s="9">
        <v>113.49569791699956</v>
      </c>
      <c r="T126" s="9">
        <v>115.25469567166959</v>
      </c>
      <c r="U126" s="9">
        <v>120.56445843404194</v>
      </c>
      <c r="V126" s="9">
        <v>119.4348196686456</v>
      </c>
      <c r="W126" s="9">
        <v>121.15885166470824</v>
      </c>
      <c r="X126" s="9">
        <v>129.45682803336021</v>
      </c>
      <c r="Y126" s="9">
        <v>129.32161105512543</v>
      </c>
      <c r="Z126" s="9">
        <v>136.38372437574992</v>
      </c>
      <c r="AA126" s="9">
        <v>139.39248078804448</v>
      </c>
      <c r="AB126" s="9">
        <v>146.29961818051177</v>
      </c>
      <c r="AC126" s="9">
        <v>145.65713066548398</v>
      </c>
      <c r="AD126" s="9">
        <v>150.0301031755877</v>
      </c>
      <c r="AE126" s="9">
        <v>147.39615189479656</v>
      </c>
      <c r="AF126" s="9">
        <v>161.8129213472385</v>
      </c>
      <c r="AG126" s="9">
        <v>159.47743094279042</v>
      </c>
      <c r="AH126" s="9">
        <v>165.04803319241952</v>
      </c>
      <c r="AI126" s="9">
        <v>156.65025710897075</v>
      </c>
      <c r="AJ126" s="9">
        <v>164.81758268216814</v>
      </c>
      <c r="AK126" s="9">
        <v>166.67644653955455</v>
      </c>
      <c r="AL126" s="9">
        <v>167.19415805163032</v>
      </c>
      <c r="AM126" s="9">
        <v>169.07564534150112</v>
      </c>
      <c r="AN126" s="9">
        <v>171.08921473630096</v>
      </c>
      <c r="AO126" s="9">
        <v>170.7737791216889</v>
      </c>
      <c r="AP126" s="9">
        <v>174.64444404406677</v>
      </c>
      <c r="AQ126" s="9">
        <v>173.08183272859407</v>
      </c>
      <c r="AR126" s="9">
        <v>177.49954251686469</v>
      </c>
      <c r="AS126" s="9">
        <v>186.23139867631554</v>
      </c>
      <c r="AT126" s="9">
        <v>192.10062064633868</v>
      </c>
      <c r="AU126" s="9">
        <v>194.60521050180981</v>
      </c>
      <c r="AV126" s="9">
        <v>185.54924451712458</v>
      </c>
      <c r="AW126" s="9">
        <v>191.45081037876898</v>
      </c>
      <c r="AX126" s="9">
        <v>189.87418745702956</v>
      </c>
      <c r="AY126" s="9">
        <v>202.7367075809793</v>
      </c>
      <c r="AZ126" s="9">
        <v>208.19041188030471</v>
      </c>
      <c r="BA126" s="9">
        <v>210.25964115715615</v>
      </c>
      <c r="BB126" s="9">
        <v>210.31484078115307</v>
      </c>
      <c r="BC126" s="9">
        <v>209.32739426992799</v>
      </c>
      <c r="BD126" s="9">
        <v>206.33766289953982</v>
      </c>
      <c r="BE126" s="9">
        <v>222.5216162080375</v>
      </c>
      <c r="BF126" s="9">
        <v>228.88657868253915</v>
      </c>
      <c r="BG126" s="9">
        <v>234.41943367218792</v>
      </c>
      <c r="BH126" s="9">
        <v>231.71452194707314</v>
      </c>
      <c r="BI126" s="9">
        <v>236.73273690813957</v>
      </c>
      <c r="BJ126" s="9">
        <v>242.48228331857348</v>
      </c>
      <c r="BK126" s="9">
        <v>244.60519325892997</v>
      </c>
      <c r="BL126" s="9">
        <v>255.54397720626378</v>
      </c>
      <c r="BM126" s="21">
        <v>236.98775062150062</v>
      </c>
      <c r="BN126" s="21">
        <v>228.18476672585248</v>
      </c>
      <c r="BO126" s="21">
        <v>226.73971284735629</v>
      </c>
      <c r="BP126" s="21">
        <v>234.27741272401477</v>
      </c>
      <c r="BQ126" s="21">
        <v>241.47721901006238</v>
      </c>
      <c r="BR126" s="21">
        <v>229.64715216852051</v>
      </c>
      <c r="BS126" s="21">
        <v>232.23883014496437</v>
      </c>
      <c r="BT126" s="21">
        <v>228.54935118340239</v>
      </c>
      <c r="BU126" s="21">
        <v>221.26231920224956</v>
      </c>
      <c r="BV126" s="21">
        <v>211.2116565950088</v>
      </c>
      <c r="BW126" s="21">
        <v>210.55550657111701</v>
      </c>
      <c r="BX126" s="21">
        <v>209.05641331660618</v>
      </c>
      <c r="BY126" s="21">
        <v>201.84644112601586</v>
      </c>
      <c r="BZ126" s="21">
        <v>178.82472477154826</v>
      </c>
      <c r="CA126" s="21">
        <v>185.06355213795518</v>
      </c>
      <c r="CB126" s="21">
        <v>197.98266592226977</v>
      </c>
      <c r="CC126" s="21">
        <v>202.72657295995126</v>
      </c>
      <c r="CD126" s="21">
        <v>203.54878714464655</v>
      </c>
      <c r="CE126" s="21">
        <v>216.16071153479933</v>
      </c>
      <c r="CF126" s="197">
        <v>220.47617957379609</v>
      </c>
      <c r="CG126" s="197">
        <v>225.41120719360924</v>
      </c>
      <c r="CH126" s="197">
        <v>209.44066869462179</v>
      </c>
      <c r="CI126" s="21"/>
      <c r="CJ126" s="21"/>
      <c r="CK126" s="21"/>
      <c r="CL126" s="21"/>
      <c r="CM126" s="21"/>
      <c r="CN126" s="21"/>
    </row>
    <row r="127" spans="1:92" x14ac:dyDescent="0.2">
      <c r="A127" s="8" t="str">
        <f t="shared" si="1"/>
        <v>EWGg_QU_22</v>
      </c>
      <c r="B127" s="7" t="s">
        <v>250</v>
      </c>
      <c r="C127" s="7" t="s">
        <v>654</v>
      </c>
      <c r="D127" s="7">
        <v>22</v>
      </c>
      <c r="E127" s="7">
        <v>100</v>
      </c>
      <c r="F127" s="9">
        <v>104.22314459707968</v>
      </c>
      <c r="G127" s="9">
        <v>107.05106342411423</v>
      </c>
      <c r="H127" s="9">
        <v>103.84363895189941</v>
      </c>
      <c r="I127" s="9">
        <v>104.09421606898799</v>
      </c>
      <c r="J127" s="9">
        <v>105.41504321129567</v>
      </c>
      <c r="K127" s="9">
        <v>107.84292396997192</v>
      </c>
      <c r="L127" s="9">
        <v>110.92684726937969</v>
      </c>
      <c r="M127" s="9">
        <v>109.1057176258776</v>
      </c>
      <c r="N127" s="9">
        <v>108.53218575362922</v>
      </c>
      <c r="O127" s="9">
        <v>108.98865161247602</v>
      </c>
      <c r="P127" s="9">
        <v>113.19878640998229</v>
      </c>
      <c r="Q127" s="9">
        <v>114.55918032413447</v>
      </c>
      <c r="R127" s="9">
        <v>114.06311090046309</v>
      </c>
      <c r="S127" s="9">
        <v>114.96685151082455</v>
      </c>
      <c r="T127" s="9">
        <v>115.95054397385137</v>
      </c>
      <c r="U127" s="9">
        <v>113.52165773520942</v>
      </c>
      <c r="V127" s="9">
        <v>115.34001166985304</v>
      </c>
      <c r="W127" s="9">
        <v>121.38255559041464</v>
      </c>
      <c r="X127" s="9">
        <v>126.48376959673956</v>
      </c>
      <c r="Y127" s="9">
        <v>134.32535916942706</v>
      </c>
      <c r="Z127" s="9">
        <v>137.91137286700055</v>
      </c>
      <c r="AA127" s="9">
        <v>143.43558924661423</v>
      </c>
      <c r="AB127" s="9">
        <v>147.77253301060884</v>
      </c>
      <c r="AC127" s="9">
        <v>151.32381823870995</v>
      </c>
      <c r="AD127" s="9">
        <v>153.16446754660552</v>
      </c>
      <c r="AE127" s="9">
        <v>157.49080245475551</v>
      </c>
      <c r="AF127" s="9">
        <v>163.93854922370744</v>
      </c>
      <c r="AG127" s="9">
        <v>168.45698735188188</v>
      </c>
      <c r="AH127" s="9">
        <v>175.50053358459428</v>
      </c>
      <c r="AI127" s="9">
        <v>176.81318320202485</v>
      </c>
      <c r="AJ127" s="9">
        <v>178.83145875109011</v>
      </c>
      <c r="AK127" s="9">
        <v>181.41069546532989</v>
      </c>
      <c r="AL127" s="9">
        <v>183.83652361465474</v>
      </c>
      <c r="AM127" s="9">
        <v>188.54279543258642</v>
      </c>
      <c r="AN127" s="9">
        <v>195.35898891224846</v>
      </c>
      <c r="AO127" s="9">
        <v>194.12359018385834</v>
      </c>
      <c r="AP127" s="9">
        <v>194.83449885197138</v>
      </c>
      <c r="AQ127" s="9">
        <v>195.63588279231908</v>
      </c>
      <c r="AR127" s="9">
        <v>198.48952575465904</v>
      </c>
      <c r="AS127" s="9">
        <v>213.87447083787049</v>
      </c>
      <c r="AT127" s="9">
        <v>218.08006015860863</v>
      </c>
      <c r="AU127" s="9">
        <v>215.77284361192235</v>
      </c>
      <c r="AV127" s="9">
        <v>217.36536476484321</v>
      </c>
      <c r="AW127" s="9">
        <v>220.1823918637476</v>
      </c>
      <c r="AX127" s="9">
        <v>227.49209621299613</v>
      </c>
      <c r="AY127" s="9">
        <v>235.5575221243331</v>
      </c>
      <c r="AZ127" s="9">
        <v>245.18849366861392</v>
      </c>
      <c r="BA127" s="9">
        <v>245.1194241011018</v>
      </c>
      <c r="BB127" s="9">
        <v>251.18127430412162</v>
      </c>
      <c r="BC127" s="9">
        <v>251.85915974005991</v>
      </c>
      <c r="BD127" s="9">
        <v>247.68495988283067</v>
      </c>
      <c r="BE127" s="9">
        <v>267.102099901207</v>
      </c>
      <c r="BF127" s="9">
        <v>270.37388299985224</v>
      </c>
      <c r="BG127" s="9">
        <v>274.1778766966558</v>
      </c>
      <c r="BH127" s="9">
        <v>265.09359178402582</v>
      </c>
      <c r="BI127" s="9">
        <v>270.03227720715859</v>
      </c>
      <c r="BJ127" s="9">
        <v>278.72673247930197</v>
      </c>
      <c r="BK127" s="9">
        <v>277.52701732794162</v>
      </c>
      <c r="BL127" s="9">
        <v>288.90413460223937</v>
      </c>
      <c r="BM127" s="21">
        <v>272.02503080305604</v>
      </c>
      <c r="BN127" s="21">
        <v>260.79088958467167</v>
      </c>
      <c r="BO127" s="21">
        <v>262.24302025594346</v>
      </c>
      <c r="BP127" s="21">
        <v>269.8757621990062</v>
      </c>
      <c r="BQ127" s="21">
        <v>275.23103920241846</v>
      </c>
      <c r="BR127" s="21">
        <v>264.55066631422312</v>
      </c>
      <c r="BS127" s="21">
        <v>262.33601916164019</v>
      </c>
      <c r="BT127" s="21">
        <v>254.81378549397738</v>
      </c>
      <c r="BU127" s="21">
        <v>251.16694661780025</v>
      </c>
      <c r="BV127" s="21">
        <v>252.45469841910122</v>
      </c>
      <c r="BW127" s="21">
        <v>251.20329494687903</v>
      </c>
      <c r="BX127" s="21">
        <v>246.84057364426076</v>
      </c>
      <c r="BY127" s="21">
        <v>240.74967881144235</v>
      </c>
      <c r="BZ127" s="21">
        <v>226.12069286488833</v>
      </c>
      <c r="CA127" s="21">
        <v>230.06272902353908</v>
      </c>
      <c r="CB127" s="21">
        <v>242.35093706605389</v>
      </c>
      <c r="CC127" s="21">
        <v>247.0625253244061</v>
      </c>
      <c r="CD127" s="21">
        <v>254.72637640911336</v>
      </c>
      <c r="CE127" s="21">
        <v>258.73089513217963</v>
      </c>
      <c r="CF127" s="197">
        <v>272.03964515246429</v>
      </c>
      <c r="CG127" s="197">
        <v>283.57243692376505</v>
      </c>
      <c r="CH127" s="197">
        <v>280.51325400336373</v>
      </c>
      <c r="CI127" s="21"/>
      <c r="CJ127" s="21"/>
      <c r="CK127" s="21"/>
      <c r="CL127" s="21"/>
      <c r="CM127" s="21"/>
      <c r="CN127" s="21"/>
    </row>
    <row r="128" spans="1:92" x14ac:dyDescent="0.2">
      <c r="A128" s="8" t="str">
        <f t="shared" si="1"/>
        <v>EWGg_QU_23</v>
      </c>
      <c r="B128" s="7" t="s">
        <v>250</v>
      </c>
      <c r="C128" s="7" t="s">
        <v>654</v>
      </c>
      <c r="D128" s="7">
        <v>23</v>
      </c>
      <c r="E128" s="7">
        <v>100</v>
      </c>
      <c r="F128" s="9">
        <v>101.80952604475068</v>
      </c>
      <c r="G128" s="9">
        <v>102.21875002238832</v>
      </c>
      <c r="H128" s="9">
        <v>100.22108451505969</v>
      </c>
      <c r="I128" s="9">
        <v>101.62322954378698</v>
      </c>
      <c r="J128" s="9">
        <v>102.6657619614065</v>
      </c>
      <c r="K128" s="9">
        <v>103.62634324544706</v>
      </c>
      <c r="L128" s="9">
        <v>105.53428689297297</v>
      </c>
      <c r="M128" s="9">
        <v>105.41362525439708</v>
      </c>
      <c r="N128" s="9">
        <v>105.8195951901866</v>
      </c>
      <c r="O128" s="9">
        <v>104.65450452863342</v>
      </c>
      <c r="P128" s="9">
        <v>105.51744896742659</v>
      </c>
      <c r="Q128" s="9">
        <v>107.25118358890828</v>
      </c>
      <c r="R128" s="9">
        <v>107.88899208784974</v>
      </c>
      <c r="S128" s="9">
        <v>108.45598315415066</v>
      </c>
      <c r="T128" s="9">
        <v>112.01823775794162</v>
      </c>
      <c r="U128" s="9">
        <v>112.47697767098465</v>
      </c>
      <c r="V128" s="9">
        <v>113.69247502693464</v>
      </c>
      <c r="W128" s="9">
        <v>118.16717400471013</v>
      </c>
      <c r="X128" s="9">
        <v>118.05801815563919</v>
      </c>
      <c r="Y128" s="9">
        <v>123.06037704545017</v>
      </c>
      <c r="Z128" s="9">
        <v>128.82488892028371</v>
      </c>
      <c r="AA128" s="9">
        <v>134.28549980784908</v>
      </c>
      <c r="AB128" s="9">
        <v>134.88943580938164</v>
      </c>
      <c r="AC128" s="9">
        <v>143.58305045544256</v>
      </c>
      <c r="AD128" s="9">
        <v>143.34002853940544</v>
      </c>
      <c r="AE128" s="9">
        <v>148.22483261396289</v>
      </c>
      <c r="AF128" s="9">
        <v>156.60735376879859</v>
      </c>
      <c r="AG128" s="9">
        <v>152.09714619460837</v>
      </c>
      <c r="AH128" s="9">
        <v>156.0387562524898</v>
      </c>
      <c r="AI128" s="9">
        <v>157.48134863117426</v>
      </c>
      <c r="AJ128" s="9">
        <v>162.67071753412944</v>
      </c>
      <c r="AK128" s="9">
        <v>160.85624233812212</v>
      </c>
      <c r="AL128" s="9">
        <v>167.08327664231223</v>
      </c>
      <c r="AM128" s="9">
        <v>166.85737792085902</v>
      </c>
      <c r="AN128" s="9">
        <v>165.65075501539565</v>
      </c>
      <c r="AO128" s="9">
        <v>164.8698354606492</v>
      </c>
      <c r="AP128" s="9">
        <v>164.00131471246866</v>
      </c>
      <c r="AQ128" s="9">
        <v>165.37965870939354</v>
      </c>
      <c r="AR128" s="9">
        <v>172.51790891132362</v>
      </c>
      <c r="AS128" s="9">
        <v>182.02827425464116</v>
      </c>
      <c r="AT128" s="9">
        <v>180.14397613714047</v>
      </c>
      <c r="AU128" s="9">
        <v>188.06331429786675</v>
      </c>
      <c r="AV128" s="9">
        <v>183.20321958784973</v>
      </c>
      <c r="AW128" s="9">
        <v>184.57291295344888</v>
      </c>
      <c r="AX128" s="9">
        <v>190.4342307137706</v>
      </c>
      <c r="AY128" s="9">
        <v>194.93413534315911</v>
      </c>
      <c r="AZ128" s="9">
        <v>197.75374417166157</v>
      </c>
      <c r="BA128" s="9">
        <v>204.76714089476152</v>
      </c>
      <c r="BB128" s="9">
        <v>202.97227540011002</v>
      </c>
      <c r="BC128" s="9">
        <v>202.9958601382821</v>
      </c>
      <c r="BD128" s="9">
        <v>204.14730103918234</v>
      </c>
      <c r="BE128" s="9">
        <v>217.05370605979272</v>
      </c>
      <c r="BF128" s="9">
        <v>222.77550068645712</v>
      </c>
      <c r="BG128" s="9">
        <v>229.96242415412328</v>
      </c>
      <c r="BH128" s="9">
        <v>225.06354072472027</v>
      </c>
      <c r="BI128" s="9">
        <v>221.57586595462041</v>
      </c>
      <c r="BJ128" s="9">
        <v>227.64202463505762</v>
      </c>
      <c r="BK128" s="9">
        <v>230.47762835425934</v>
      </c>
      <c r="BL128" s="9">
        <v>233.04597401527963</v>
      </c>
      <c r="BM128" s="21">
        <v>218.46398079625092</v>
      </c>
      <c r="BN128" s="21">
        <v>210.83133297196727</v>
      </c>
      <c r="BO128" s="21">
        <v>216.70372623049602</v>
      </c>
      <c r="BP128" s="21">
        <v>221.09946847004323</v>
      </c>
      <c r="BQ128" s="21">
        <v>225.9955838443768</v>
      </c>
      <c r="BR128" s="21">
        <v>216.01900121213635</v>
      </c>
      <c r="BS128" s="21">
        <v>219.49255007714871</v>
      </c>
      <c r="BT128" s="21">
        <v>211.67550282298077</v>
      </c>
      <c r="BU128" s="21">
        <v>204.43467995450305</v>
      </c>
      <c r="BV128" s="21">
        <v>204.52920802576298</v>
      </c>
      <c r="BW128" s="21">
        <v>195.66934305193871</v>
      </c>
      <c r="BX128" s="21">
        <v>194.34072719485914</v>
      </c>
      <c r="BY128" s="21">
        <v>187.20053918070525</v>
      </c>
      <c r="BZ128" s="21">
        <v>169.71997698581714</v>
      </c>
      <c r="CA128" s="21">
        <v>175.56840201751399</v>
      </c>
      <c r="CB128" s="21">
        <v>187.00896781278848</v>
      </c>
      <c r="CC128" s="21">
        <v>187.25398943561731</v>
      </c>
      <c r="CD128" s="21">
        <v>192.81497483703495</v>
      </c>
      <c r="CE128" s="21">
        <v>196.97142146189563</v>
      </c>
      <c r="CF128" s="197">
        <v>206.81981825486045</v>
      </c>
      <c r="CG128" s="197">
        <v>213.91536938688665</v>
      </c>
      <c r="CH128" s="197">
        <v>206.42914978248027</v>
      </c>
      <c r="CI128" s="21"/>
      <c r="CJ128" s="21"/>
      <c r="CK128" s="21"/>
      <c r="CL128" s="21"/>
      <c r="CM128" s="21"/>
      <c r="CN128" s="21"/>
    </row>
    <row r="129" spans="1:92" x14ac:dyDescent="0.2">
      <c r="A129" s="8" t="str">
        <f t="shared" si="1"/>
        <v>EWGg_QU_24</v>
      </c>
      <c r="B129" s="7" t="s">
        <v>250</v>
      </c>
      <c r="C129" s="7" t="s">
        <v>654</v>
      </c>
      <c r="D129" s="7">
        <v>24</v>
      </c>
      <c r="E129" s="7">
        <v>100</v>
      </c>
      <c r="F129" s="9">
        <v>103.51071651929493</v>
      </c>
      <c r="G129" s="9">
        <v>104.83973892057459</v>
      </c>
      <c r="H129" s="9">
        <v>103.26344109537908</v>
      </c>
      <c r="I129" s="9">
        <v>103.95393343393189</v>
      </c>
      <c r="J129" s="9">
        <v>105.99003679169137</v>
      </c>
      <c r="K129" s="9">
        <v>106.58865055014954</v>
      </c>
      <c r="L129" s="9">
        <v>109.26527980813599</v>
      </c>
      <c r="M129" s="9">
        <v>110.22062880269085</v>
      </c>
      <c r="N129" s="9">
        <v>110.69318501878824</v>
      </c>
      <c r="O129" s="9">
        <v>110.50025632404376</v>
      </c>
      <c r="P129" s="9">
        <v>112.44613971138683</v>
      </c>
      <c r="Q129" s="9">
        <v>114.60014212947553</v>
      </c>
      <c r="R129" s="9">
        <v>116.75235867589396</v>
      </c>
      <c r="S129" s="9">
        <v>114.86938639015032</v>
      </c>
      <c r="T129" s="9">
        <v>107.36506274959999</v>
      </c>
      <c r="U129" s="9">
        <v>114.08345818915708</v>
      </c>
      <c r="V129" s="9">
        <v>117.19035698604789</v>
      </c>
      <c r="W129" s="9">
        <v>118.37612209410757</v>
      </c>
      <c r="X129" s="9">
        <v>122.07266695311345</v>
      </c>
      <c r="Y129" s="9">
        <v>129.06003458079954</v>
      </c>
      <c r="Z129" s="9">
        <v>136.88766863212271</v>
      </c>
      <c r="AA129" s="9">
        <v>136.79728475904801</v>
      </c>
      <c r="AB129" s="9">
        <v>142.75288178996345</v>
      </c>
      <c r="AC129" s="9">
        <v>149.30497538490903</v>
      </c>
      <c r="AD129" s="9">
        <v>150.53494722638379</v>
      </c>
      <c r="AE129" s="9">
        <v>152.69848808314902</v>
      </c>
      <c r="AF129" s="9">
        <v>157.91524164583313</v>
      </c>
      <c r="AG129" s="9">
        <v>157.46394474713782</v>
      </c>
      <c r="AH129" s="9">
        <v>154.00266974666792</v>
      </c>
      <c r="AI129" s="9">
        <v>156.66042159424427</v>
      </c>
      <c r="AJ129" s="9">
        <v>164.09078617585834</v>
      </c>
      <c r="AK129" s="9">
        <v>165.10325529016973</v>
      </c>
      <c r="AL129" s="9">
        <v>169.42946111399192</v>
      </c>
      <c r="AM129" s="9">
        <v>174.95338918327778</v>
      </c>
      <c r="AN129" s="9">
        <v>172.7429068217107</v>
      </c>
      <c r="AO129" s="9">
        <v>172.59830746079624</v>
      </c>
      <c r="AP129" s="9">
        <v>167.44851241315678</v>
      </c>
      <c r="AQ129" s="9">
        <v>166.45195588029097</v>
      </c>
      <c r="AR129" s="9">
        <v>168.69621486076215</v>
      </c>
      <c r="AS129" s="9">
        <v>172.07510893297712</v>
      </c>
      <c r="AT129" s="9">
        <v>176.43115690055481</v>
      </c>
      <c r="AU129" s="9">
        <v>178.07470116355756</v>
      </c>
      <c r="AV129" s="9">
        <v>177.68753636072415</v>
      </c>
      <c r="AW129" s="9">
        <v>177.78271184553381</v>
      </c>
      <c r="AX129" s="9">
        <v>173.96505487451412</v>
      </c>
      <c r="AY129" s="9">
        <v>181.52808764485468</v>
      </c>
      <c r="AZ129" s="9">
        <v>190.7314761557862</v>
      </c>
      <c r="BA129" s="9">
        <v>195.52724392902272</v>
      </c>
      <c r="BB129" s="9">
        <v>194.93703322347656</v>
      </c>
      <c r="BC129" s="9">
        <v>188.83384156211031</v>
      </c>
      <c r="BD129" s="9">
        <v>189.67664164569814</v>
      </c>
      <c r="BE129" s="9">
        <v>201.63083627525191</v>
      </c>
      <c r="BF129" s="9">
        <v>207.93100698584414</v>
      </c>
      <c r="BG129" s="9">
        <v>214.08257336063335</v>
      </c>
      <c r="BH129" s="9">
        <v>206.53536969834519</v>
      </c>
      <c r="BI129" s="9">
        <v>208.94229564836797</v>
      </c>
      <c r="BJ129" s="9">
        <v>218.12263017776488</v>
      </c>
      <c r="BK129" s="9">
        <v>227.00279529570389</v>
      </c>
      <c r="BL129" s="9">
        <v>234.16113866187672</v>
      </c>
      <c r="BM129" s="21">
        <v>230.99814809394482</v>
      </c>
      <c r="BN129" s="21">
        <v>221.27448782506303</v>
      </c>
      <c r="BO129" s="21">
        <v>222.30751907561159</v>
      </c>
      <c r="BP129" s="21">
        <v>226.19588139026737</v>
      </c>
      <c r="BQ129" s="21">
        <v>226.05031849918919</v>
      </c>
      <c r="BR129" s="21">
        <v>215.94132082170304</v>
      </c>
      <c r="BS129" s="21">
        <v>213.69850170607933</v>
      </c>
      <c r="BT129" s="21">
        <v>215.58624689927015</v>
      </c>
      <c r="BU129" s="21">
        <v>213.51223341326596</v>
      </c>
      <c r="BV129" s="21">
        <v>210.23094146963231</v>
      </c>
      <c r="BW129" s="21">
        <v>209.54155533719123</v>
      </c>
      <c r="BX129" s="21">
        <v>209.58947209890019</v>
      </c>
      <c r="BY129" s="21">
        <v>208.17450362670436</v>
      </c>
      <c r="BZ129" s="21">
        <v>194.08635510806636</v>
      </c>
      <c r="CA129" s="21">
        <v>205.3290788609811</v>
      </c>
      <c r="CB129" s="21">
        <v>212.58442232485356</v>
      </c>
      <c r="CC129" s="21">
        <v>215.27391393905782</v>
      </c>
      <c r="CD129" s="21">
        <v>222.25590036063886</v>
      </c>
      <c r="CE129" s="21">
        <v>229.04107954340432</v>
      </c>
      <c r="CF129" s="197">
        <v>235.63846817821118</v>
      </c>
      <c r="CG129" s="197">
        <v>249.47268807020114</v>
      </c>
      <c r="CH129" s="197">
        <v>237.39686912917745</v>
      </c>
      <c r="CI129" s="21"/>
      <c r="CJ129" s="21"/>
      <c r="CK129" s="21"/>
      <c r="CL129" s="21"/>
      <c r="CM129" s="21"/>
      <c r="CN129" s="21"/>
    </row>
    <row r="130" spans="1:92" x14ac:dyDescent="0.2">
      <c r="A130" s="8" t="str">
        <f t="shared" ref="A130:A193" si="2">CONCATENATE(B130,"_",C130,"_",D130)</f>
        <v>EWGg_QU_25</v>
      </c>
      <c r="B130" s="7" t="s">
        <v>250</v>
      </c>
      <c r="C130" s="7" t="s">
        <v>654</v>
      </c>
      <c r="D130" s="7">
        <v>25</v>
      </c>
      <c r="E130" s="7">
        <v>100</v>
      </c>
      <c r="F130" s="9">
        <v>102.83566489907574</v>
      </c>
      <c r="G130" s="9">
        <v>101.86725835047213</v>
      </c>
      <c r="H130" s="9">
        <v>102.23832940073511</v>
      </c>
      <c r="I130" s="9">
        <v>108.15087588650832</v>
      </c>
      <c r="J130" s="9">
        <v>104.62266858209955</v>
      </c>
      <c r="K130" s="9">
        <v>109.72960134577703</v>
      </c>
      <c r="L130" s="9">
        <v>110.37673699172966</v>
      </c>
      <c r="M130" s="9">
        <v>116.16702263281091</v>
      </c>
      <c r="N130" s="9">
        <v>113.72838690517307</v>
      </c>
      <c r="O130" s="9">
        <v>114.83347286942698</v>
      </c>
      <c r="P130" s="9">
        <v>117.90326510355378</v>
      </c>
      <c r="Q130" s="9">
        <v>121.42437899266916</v>
      </c>
      <c r="R130" s="9">
        <v>124.77665115397902</v>
      </c>
      <c r="S130" s="9">
        <v>124.16177175601237</v>
      </c>
      <c r="T130" s="9">
        <v>122.12977404805798</v>
      </c>
      <c r="U130" s="9">
        <v>127.10454310067804</v>
      </c>
      <c r="V130" s="9">
        <v>129.69594662223599</v>
      </c>
      <c r="W130" s="9">
        <v>134.50513708546507</v>
      </c>
      <c r="X130" s="9">
        <v>136.63920347020681</v>
      </c>
      <c r="Y130" s="9">
        <v>151.73633909964045</v>
      </c>
      <c r="Z130" s="9">
        <v>153.20624474184388</v>
      </c>
      <c r="AA130" s="9">
        <v>158.01373938231905</v>
      </c>
      <c r="AB130" s="9">
        <v>160.92022763910651</v>
      </c>
      <c r="AC130" s="9">
        <v>167.61226484653</v>
      </c>
      <c r="AD130" s="9">
        <v>176.89211600291287</v>
      </c>
      <c r="AE130" s="9">
        <v>171.73298802894541</v>
      </c>
      <c r="AF130" s="9">
        <v>190.76487214993881</v>
      </c>
      <c r="AG130" s="9">
        <v>183.30037165740322</v>
      </c>
      <c r="AH130" s="9">
        <v>198.17253283305681</v>
      </c>
      <c r="AI130" s="9">
        <v>188.13307241697365</v>
      </c>
      <c r="AJ130" s="9">
        <v>201.71741695602722</v>
      </c>
      <c r="AK130" s="9">
        <v>207.96227514583504</v>
      </c>
      <c r="AL130" s="9">
        <v>217.36122268184289</v>
      </c>
      <c r="AM130" s="9">
        <v>214.2744479706484</v>
      </c>
      <c r="AN130" s="9">
        <v>224.22149295724435</v>
      </c>
      <c r="AO130" s="9">
        <v>219.361396511392</v>
      </c>
      <c r="AP130" s="9">
        <v>236.44789697598898</v>
      </c>
      <c r="AQ130" s="9">
        <v>231.9390880464783</v>
      </c>
      <c r="AR130" s="9">
        <v>237.69095159576042</v>
      </c>
      <c r="AS130" s="9">
        <v>245.31032047944458</v>
      </c>
      <c r="AT130" s="9">
        <v>269.01191395994783</v>
      </c>
      <c r="AU130" s="9">
        <v>255.33670326204171</v>
      </c>
      <c r="AV130" s="9">
        <v>266.2096413394666</v>
      </c>
      <c r="AW130" s="9">
        <v>270.53513962067308</v>
      </c>
      <c r="AX130" s="9">
        <v>266.90688107915975</v>
      </c>
      <c r="AY130" s="9">
        <v>287.59954452865418</v>
      </c>
      <c r="AZ130" s="9">
        <v>294.87250261494682</v>
      </c>
      <c r="BA130" s="9">
        <v>300.67425469410438</v>
      </c>
      <c r="BB130" s="9">
        <v>314.9360146493861</v>
      </c>
      <c r="BC130" s="9">
        <v>308.98101428401839</v>
      </c>
      <c r="BD130" s="9">
        <v>306.79465843986549</v>
      </c>
      <c r="BE130" s="9">
        <v>324.63357725767264</v>
      </c>
      <c r="BF130" s="9">
        <v>324.41788056331148</v>
      </c>
      <c r="BG130" s="9">
        <v>348.77157875119582</v>
      </c>
      <c r="BH130" s="9">
        <v>324.61651106911307</v>
      </c>
      <c r="BI130" s="9">
        <v>326.42803293621461</v>
      </c>
      <c r="BJ130" s="9">
        <v>323.89341192387502</v>
      </c>
      <c r="BK130" s="9">
        <v>317.42785902084904</v>
      </c>
      <c r="BL130" s="9">
        <v>339.79358517482183</v>
      </c>
      <c r="BM130" s="21">
        <v>312.59619597539989</v>
      </c>
      <c r="BN130" s="21">
        <v>294.40460986837934</v>
      </c>
      <c r="BO130" s="21">
        <v>290.48670347293597</v>
      </c>
      <c r="BP130" s="21">
        <v>283.60395036535391</v>
      </c>
      <c r="BQ130" s="21">
        <v>281.9189021197891</v>
      </c>
      <c r="BR130" s="21">
        <v>279.19614055137998</v>
      </c>
      <c r="BS130" s="21">
        <v>297.14528766692257</v>
      </c>
      <c r="BT130" s="21">
        <v>283.34942873548732</v>
      </c>
      <c r="BU130" s="21">
        <v>272.1258354829443</v>
      </c>
      <c r="BV130" s="21">
        <v>270.00401148414676</v>
      </c>
      <c r="BW130" s="21">
        <v>272.28109832442249</v>
      </c>
      <c r="BX130" s="21">
        <v>262.0851848064093</v>
      </c>
      <c r="BY130" s="21">
        <v>258.67324221612307</v>
      </c>
      <c r="BZ130" s="21">
        <v>248.47817933543567</v>
      </c>
      <c r="CA130" s="21">
        <v>248.3870981552017</v>
      </c>
      <c r="CB130" s="21">
        <v>264.98649072965213</v>
      </c>
      <c r="CC130" s="21">
        <v>287.06986588842204</v>
      </c>
      <c r="CD130" s="21">
        <v>281.27487146189168</v>
      </c>
      <c r="CE130" s="21">
        <v>289.93898396270532</v>
      </c>
      <c r="CF130" s="197">
        <v>313.20118532521428</v>
      </c>
      <c r="CG130" s="197">
        <v>324.40662492935286</v>
      </c>
      <c r="CH130" s="197">
        <v>311.3752607137846</v>
      </c>
      <c r="CI130" s="21"/>
      <c r="CJ130" s="21"/>
      <c r="CK130" s="21"/>
      <c r="CL130" s="21"/>
      <c r="CM130" s="21"/>
      <c r="CN130" s="21"/>
    </row>
    <row r="131" spans="1:92" x14ac:dyDescent="0.2">
      <c r="A131" s="8" t="str">
        <f t="shared" si="2"/>
        <v>EWGg_QU_26</v>
      </c>
      <c r="B131" s="7" t="s">
        <v>250</v>
      </c>
      <c r="C131" s="7" t="s">
        <v>654</v>
      </c>
      <c r="D131" s="7">
        <v>26</v>
      </c>
      <c r="E131" s="7">
        <v>100</v>
      </c>
      <c r="F131" s="9">
        <v>104.8466578251283</v>
      </c>
      <c r="G131" s="9">
        <v>106.83751478242856</v>
      </c>
      <c r="H131" s="9">
        <v>106.21787651336896</v>
      </c>
      <c r="I131" s="9">
        <v>102.96082816492682</v>
      </c>
      <c r="J131" s="9">
        <v>104.39511303468325</v>
      </c>
      <c r="K131" s="9">
        <v>104.31591763567505</v>
      </c>
      <c r="L131" s="9">
        <v>107.4319817126173</v>
      </c>
      <c r="M131" s="9">
        <v>93.209352631385201</v>
      </c>
      <c r="N131" s="9">
        <v>92.793499390741871</v>
      </c>
      <c r="O131" s="9">
        <v>92.521172207209617</v>
      </c>
      <c r="P131" s="9">
        <v>93.745346966261977</v>
      </c>
      <c r="Q131" s="9">
        <v>97.03312310850356</v>
      </c>
      <c r="R131" s="9">
        <v>95.908791919745568</v>
      </c>
      <c r="S131" s="9">
        <v>96.76714190677464</v>
      </c>
      <c r="T131" s="9">
        <v>94.717227419752064</v>
      </c>
      <c r="U131" s="9">
        <v>95.782451978925351</v>
      </c>
      <c r="V131" s="9">
        <v>96.798442214179687</v>
      </c>
      <c r="W131" s="9">
        <v>99.56332637510873</v>
      </c>
      <c r="X131" s="9">
        <v>103.91866260875486</v>
      </c>
      <c r="Y131" s="9">
        <v>112.10806124021468</v>
      </c>
      <c r="Z131" s="9">
        <v>116.70762375630024</v>
      </c>
      <c r="AA131" s="9">
        <v>121.62100716520139</v>
      </c>
      <c r="AB131" s="9">
        <v>124.81105942658557</v>
      </c>
      <c r="AC131" s="9">
        <v>128.14860610661418</v>
      </c>
      <c r="AD131" s="9">
        <v>129.22340970503734</v>
      </c>
      <c r="AE131" s="9">
        <v>130.88449093091475</v>
      </c>
      <c r="AF131" s="9">
        <v>142.10326608996294</v>
      </c>
      <c r="AG131" s="9">
        <v>136.15120984270953</v>
      </c>
      <c r="AH131" s="9">
        <v>132.57605116588803</v>
      </c>
      <c r="AI131" s="9">
        <v>137.96130792559046</v>
      </c>
      <c r="AJ131" s="9">
        <v>140.02561601378417</v>
      </c>
      <c r="AK131" s="9">
        <v>142.89441922698418</v>
      </c>
      <c r="AL131" s="9">
        <v>146.74261812365367</v>
      </c>
      <c r="AM131" s="9">
        <v>147.17055272469085</v>
      </c>
      <c r="AN131" s="9">
        <v>147.42604982861721</v>
      </c>
      <c r="AO131" s="9">
        <v>146.78712877455291</v>
      </c>
      <c r="AP131" s="9">
        <v>144.70198292490505</v>
      </c>
      <c r="AQ131" s="9">
        <v>140.62339334916607</v>
      </c>
      <c r="AR131" s="9">
        <v>140.08992539137026</v>
      </c>
      <c r="AS131" s="9">
        <v>149.01497090689176</v>
      </c>
      <c r="AT131" s="9">
        <v>156.54693179699908</v>
      </c>
      <c r="AU131" s="9">
        <v>154.42777611038545</v>
      </c>
      <c r="AV131" s="9">
        <v>154.18626361996385</v>
      </c>
      <c r="AW131" s="9">
        <v>153.70695366515591</v>
      </c>
      <c r="AX131" s="9">
        <v>148.40729618872999</v>
      </c>
      <c r="AY131" s="9">
        <v>150.29316170612879</v>
      </c>
      <c r="AZ131" s="9">
        <v>155.31658429126981</v>
      </c>
      <c r="BA131" s="9">
        <v>158.73450835079313</v>
      </c>
      <c r="BB131" s="9">
        <v>157.05346278981727</v>
      </c>
      <c r="BC131" s="9">
        <v>154.17633492190964</v>
      </c>
      <c r="BD131" s="9">
        <v>154.71832297323266</v>
      </c>
      <c r="BE131" s="9">
        <v>166.55087014589756</v>
      </c>
      <c r="BF131" s="9">
        <v>170.19036642351807</v>
      </c>
      <c r="BG131" s="9">
        <v>174.95063755865269</v>
      </c>
      <c r="BH131" s="9">
        <v>166.51610524247843</v>
      </c>
      <c r="BI131" s="9">
        <v>167.320616075093</v>
      </c>
      <c r="BJ131" s="9">
        <v>187.95396745204786</v>
      </c>
      <c r="BK131" s="9">
        <v>188.37578743178261</v>
      </c>
      <c r="BL131" s="9">
        <v>196.94510396872144</v>
      </c>
      <c r="BM131" s="21">
        <v>193.54518861365153</v>
      </c>
      <c r="BN131" s="21">
        <v>183.13726110729144</v>
      </c>
      <c r="BO131" s="21">
        <v>186.81378350185892</v>
      </c>
      <c r="BP131" s="21">
        <v>199.30863631386021</v>
      </c>
      <c r="BQ131" s="21">
        <v>195.20229323406792</v>
      </c>
      <c r="BR131" s="21">
        <v>184.99657868324894</v>
      </c>
      <c r="BS131" s="21">
        <v>180.96848398658193</v>
      </c>
      <c r="BT131" s="21">
        <v>180.25240927965399</v>
      </c>
      <c r="BU131" s="21">
        <v>174.88344130820656</v>
      </c>
      <c r="BV131" s="21">
        <v>174.63194230688273</v>
      </c>
      <c r="BW131" s="21">
        <v>175.32776156867581</v>
      </c>
      <c r="BX131" s="21">
        <v>170.05274921058935</v>
      </c>
      <c r="BY131" s="21">
        <v>164.62638207864555</v>
      </c>
      <c r="BZ131" s="21">
        <v>151.47763246364468</v>
      </c>
      <c r="CA131" s="21">
        <v>157.51725518548301</v>
      </c>
      <c r="CB131" s="21">
        <v>162.7010334345315</v>
      </c>
      <c r="CC131" s="21">
        <v>158.22499537531633</v>
      </c>
      <c r="CD131" s="21">
        <v>164.83111806438708</v>
      </c>
      <c r="CE131" s="21">
        <v>167.02507480018681</v>
      </c>
      <c r="CF131" s="197">
        <v>177.71228815264834</v>
      </c>
      <c r="CG131" s="197">
        <v>185.22850199072488</v>
      </c>
      <c r="CH131" s="197">
        <v>182.30877628015199</v>
      </c>
      <c r="CI131" s="21"/>
      <c r="CJ131" s="21"/>
      <c r="CK131" s="21"/>
      <c r="CL131" s="21"/>
      <c r="CM131" s="21"/>
      <c r="CN131" s="21"/>
    </row>
    <row r="132" spans="1:92" x14ac:dyDescent="0.2">
      <c r="A132" s="8" t="str">
        <f t="shared" si="2"/>
        <v>EWGt_QU_1</v>
      </c>
      <c r="B132" s="7" t="s">
        <v>3659</v>
      </c>
      <c r="C132" s="7" t="s">
        <v>654</v>
      </c>
      <c r="D132" s="7">
        <v>1</v>
      </c>
      <c r="E132" s="7">
        <v>100</v>
      </c>
      <c r="F132" s="9">
        <v>101.95587971529226</v>
      </c>
      <c r="G132" s="9">
        <v>102.07952833291058</v>
      </c>
      <c r="H132" s="9">
        <v>101.04174943480142</v>
      </c>
      <c r="I132" s="9">
        <v>101.67941257128108</v>
      </c>
      <c r="J132" s="9">
        <v>103.3583684478516</v>
      </c>
      <c r="K132" s="9">
        <v>103.98274098159655</v>
      </c>
      <c r="L132" s="9">
        <v>103.97100880756145</v>
      </c>
      <c r="M132" s="9">
        <v>105.01615628212215</v>
      </c>
      <c r="N132" s="9">
        <v>104.7081536488438</v>
      </c>
      <c r="O132" s="9">
        <v>105.02075372347713</v>
      </c>
      <c r="P132" s="9">
        <v>106.11549235546811</v>
      </c>
      <c r="Q132" s="9">
        <v>108.92172091109748</v>
      </c>
      <c r="R132" s="9">
        <v>110.105718618701</v>
      </c>
      <c r="S132" s="9">
        <v>111.02299348780168</v>
      </c>
      <c r="T132" s="9">
        <v>112.59007117560265</v>
      </c>
      <c r="U132" s="9">
        <v>114.51408919082834</v>
      </c>
      <c r="V132" s="9">
        <v>113.76861134224347</v>
      </c>
      <c r="W132" s="9">
        <v>115.26581735511776</v>
      </c>
      <c r="X132" s="9">
        <v>116.86926403098514</v>
      </c>
      <c r="Y132" s="9">
        <v>119.44621075449304</v>
      </c>
      <c r="Z132" s="9">
        <v>122.19216337446821</v>
      </c>
      <c r="AA132" s="9">
        <v>125.18531890314684</v>
      </c>
      <c r="AB132" s="9">
        <v>126.09828431420851</v>
      </c>
      <c r="AC132" s="9">
        <v>126.83242482780197</v>
      </c>
      <c r="AD132" s="9">
        <v>131.31247107190751</v>
      </c>
      <c r="AE132" s="9">
        <v>131.89274603836719</v>
      </c>
      <c r="AF132" s="9">
        <v>135.50839054231443</v>
      </c>
      <c r="AG132" s="9">
        <v>136.49077062191358</v>
      </c>
      <c r="AH132" s="9">
        <v>138.17603446359394</v>
      </c>
      <c r="AI132" s="9">
        <v>139.15706379109304</v>
      </c>
      <c r="AJ132" s="9">
        <v>141.38217371864644</v>
      </c>
      <c r="AK132" s="9">
        <v>144.91394321600103</v>
      </c>
      <c r="AL132" s="9">
        <v>147.11730359703699</v>
      </c>
      <c r="AM132" s="9">
        <v>150.34334003596845</v>
      </c>
      <c r="AN132" s="9">
        <v>150.47925657740751</v>
      </c>
      <c r="AO132" s="9">
        <v>158.56894148944014</v>
      </c>
      <c r="AP132" s="9">
        <v>155.52151419170571</v>
      </c>
      <c r="AQ132" s="9">
        <v>156.02832721499084</v>
      </c>
      <c r="AR132" s="9">
        <v>157.45410993284179</v>
      </c>
      <c r="AS132" s="9">
        <v>166.9578866915765</v>
      </c>
      <c r="AT132" s="9">
        <v>170.61919482730838</v>
      </c>
      <c r="AU132" s="9">
        <v>176.82986683584164</v>
      </c>
      <c r="AV132" s="9">
        <v>170.62730353806279</v>
      </c>
      <c r="AW132" s="9">
        <v>173.05253680099716</v>
      </c>
      <c r="AX132" s="9">
        <v>174.45158163209794</v>
      </c>
      <c r="AY132" s="9">
        <v>180.07941409704534</v>
      </c>
      <c r="AZ132" s="9">
        <v>183.62834794773983</v>
      </c>
      <c r="BA132" s="9">
        <v>185.99589162402265</v>
      </c>
      <c r="BB132" s="9">
        <v>188.35886591716078</v>
      </c>
      <c r="BC132" s="9">
        <v>189.1136738135219</v>
      </c>
      <c r="BD132" s="9">
        <v>192.74765727757654</v>
      </c>
      <c r="BE132" s="9">
        <v>199.63910324112518</v>
      </c>
      <c r="BF132" s="9">
        <v>203.01651283425679</v>
      </c>
      <c r="BG132" s="9">
        <v>206.11284750177873</v>
      </c>
      <c r="BH132" s="9">
        <v>205.27101343413659</v>
      </c>
      <c r="BI132" s="9">
        <v>212.79351186605081</v>
      </c>
      <c r="BJ132" s="9">
        <v>213.88696728694762</v>
      </c>
      <c r="BK132" s="9">
        <v>215.04970403011563</v>
      </c>
      <c r="BL132" s="9">
        <v>218.15216187349438</v>
      </c>
      <c r="BM132" s="21">
        <v>213.76237317697959</v>
      </c>
      <c r="BN132" s="21">
        <v>211.18648357265064</v>
      </c>
      <c r="BO132" s="21">
        <v>209.26098167798321</v>
      </c>
      <c r="BP132" s="21">
        <v>209.86998356456428</v>
      </c>
      <c r="BQ132" s="21">
        <v>217.10896874971669</v>
      </c>
      <c r="BR132" s="21">
        <v>210.21031428271431</v>
      </c>
      <c r="BS132" s="21">
        <v>214.18265923734344</v>
      </c>
      <c r="BT132" s="21">
        <v>211.63707009618773</v>
      </c>
      <c r="BU132" s="21">
        <v>209.41676015906086</v>
      </c>
      <c r="BV132" s="21">
        <v>210.53058254904533</v>
      </c>
      <c r="BW132" s="21">
        <v>212.65292297724326</v>
      </c>
      <c r="BX132" s="21">
        <v>217.23585086593241</v>
      </c>
      <c r="BY132" s="21">
        <v>219.35126613209843</v>
      </c>
      <c r="BZ132" s="21">
        <v>215.82201203847654</v>
      </c>
      <c r="CA132" s="21">
        <v>215.48930315130602</v>
      </c>
      <c r="CB132" s="21">
        <v>219.39827493556899</v>
      </c>
      <c r="CC132" s="21">
        <v>225.83188081771496</v>
      </c>
      <c r="CD132" s="21">
        <v>232.75627623554755</v>
      </c>
      <c r="CE132" s="21">
        <v>234.04583274929945</v>
      </c>
      <c r="CF132" s="197">
        <v>248.10192311974021</v>
      </c>
      <c r="CG132" s="197">
        <v>249.08319823824502</v>
      </c>
      <c r="CH132" s="197">
        <v>250.21111685214291</v>
      </c>
      <c r="CI132" s="21"/>
      <c r="CJ132" s="21"/>
      <c r="CK132" s="21"/>
      <c r="CL132" s="21"/>
      <c r="CM132" s="21"/>
      <c r="CN132" s="21"/>
    </row>
    <row r="133" spans="1:92" x14ac:dyDescent="0.2">
      <c r="A133" s="8" t="str">
        <f t="shared" si="2"/>
        <v>EWGt_QU_2</v>
      </c>
      <c r="B133" s="7" t="s">
        <v>3659</v>
      </c>
      <c r="C133" s="7" t="s">
        <v>654</v>
      </c>
      <c r="D133" s="7">
        <v>2</v>
      </c>
      <c r="E133" s="7">
        <v>100</v>
      </c>
      <c r="F133" s="9">
        <v>101.09832890620947</v>
      </c>
      <c r="G133" s="9">
        <v>100.02418740757975</v>
      </c>
      <c r="H133" s="9">
        <v>97.501687266917273</v>
      </c>
      <c r="I133" s="9">
        <v>99.270221382118962</v>
      </c>
      <c r="J133" s="9">
        <v>99.810522897061233</v>
      </c>
      <c r="K133" s="9">
        <v>99.403935064146836</v>
      </c>
      <c r="L133" s="9">
        <v>102.10302278019634</v>
      </c>
      <c r="M133" s="9">
        <v>100.84147168742696</v>
      </c>
      <c r="N133" s="9">
        <v>100.52305728026887</v>
      </c>
      <c r="O133" s="9">
        <v>100.95429997571831</v>
      </c>
      <c r="P133" s="9">
        <v>101.62100553672401</v>
      </c>
      <c r="Q133" s="9">
        <v>103.50582689505323</v>
      </c>
      <c r="R133" s="9">
        <v>103.01229769715054</v>
      </c>
      <c r="S133" s="9">
        <v>104.70155764086668</v>
      </c>
      <c r="T133" s="9">
        <v>106.43640939298797</v>
      </c>
      <c r="U133" s="9">
        <v>107.59957258752351</v>
      </c>
      <c r="V133" s="9">
        <v>108.17405599019487</v>
      </c>
      <c r="W133" s="9">
        <v>108.62711591368725</v>
      </c>
      <c r="X133" s="9">
        <v>111.40930667778437</v>
      </c>
      <c r="Y133" s="9">
        <v>113.1208183298526</v>
      </c>
      <c r="Z133" s="9">
        <v>114.69761977445681</v>
      </c>
      <c r="AA133" s="9">
        <v>117.20135610665237</v>
      </c>
      <c r="AB133" s="9">
        <v>117.30115203014687</v>
      </c>
      <c r="AC133" s="9">
        <v>119.68480995637137</v>
      </c>
      <c r="AD133" s="9">
        <v>121.11074886127795</v>
      </c>
      <c r="AE133" s="9">
        <v>122.47062311866237</v>
      </c>
      <c r="AF133" s="9">
        <v>128.03281114136129</v>
      </c>
      <c r="AG133" s="9">
        <v>127.59598624935758</v>
      </c>
      <c r="AH133" s="9">
        <v>128.2773731193715</v>
      </c>
      <c r="AI133" s="9">
        <v>128.25321634899348</v>
      </c>
      <c r="AJ133" s="9">
        <v>127.71070455596292</v>
      </c>
      <c r="AK133" s="9">
        <v>128.81303025931049</v>
      </c>
      <c r="AL133" s="9">
        <v>129.85352384903328</v>
      </c>
      <c r="AM133" s="9">
        <v>131.29434364801759</v>
      </c>
      <c r="AN133" s="9">
        <v>133.42633465203656</v>
      </c>
      <c r="AO133" s="9">
        <v>134.04550283181612</v>
      </c>
      <c r="AP133" s="9">
        <v>133.83875311587067</v>
      </c>
      <c r="AQ133" s="9">
        <v>135.1249326065319</v>
      </c>
      <c r="AR133" s="9">
        <v>136.90410325020275</v>
      </c>
      <c r="AS133" s="9">
        <v>141.55235356952682</v>
      </c>
      <c r="AT133" s="9">
        <v>143.11086877816663</v>
      </c>
      <c r="AU133" s="9">
        <v>147.81886398588634</v>
      </c>
      <c r="AV133" s="9">
        <v>143.95225716888072</v>
      </c>
      <c r="AW133" s="9">
        <v>144.9263339727614</v>
      </c>
      <c r="AX133" s="9">
        <v>146.26707665686197</v>
      </c>
      <c r="AY133" s="9">
        <v>148.73319583206225</v>
      </c>
      <c r="AZ133" s="9">
        <v>148.80514847100196</v>
      </c>
      <c r="BA133" s="9">
        <v>152.87763384483503</v>
      </c>
      <c r="BB133" s="9">
        <v>154.64426270971779</v>
      </c>
      <c r="BC133" s="9">
        <v>153.35233794648445</v>
      </c>
      <c r="BD133" s="9">
        <v>158.93186348021541</v>
      </c>
      <c r="BE133" s="9">
        <v>167.72576848755639</v>
      </c>
      <c r="BF133" s="9">
        <v>171.49137317994743</v>
      </c>
      <c r="BG133" s="9">
        <v>174.65146184974</v>
      </c>
      <c r="BH133" s="9">
        <v>175.32317626679023</v>
      </c>
      <c r="BI133" s="9">
        <v>180.2237941694309</v>
      </c>
      <c r="BJ133" s="9">
        <v>180.8073208392496</v>
      </c>
      <c r="BK133" s="9">
        <v>181.82654942918305</v>
      </c>
      <c r="BL133" s="9">
        <v>185.53546632384692</v>
      </c>
      <c r="BM133" s="21">
        <v>182.04855924629294</v>
      </c>
      <c r="BN133" s="21">
        <v>176.39490227262715</v>
      </c>
      <c r="BO133" s="21">
        <v>181.26501221246244</v>
      </c>
      <c r="BP133" s="21">
        <v>183.2450422493809</v>
      </c>
      <c r="BQ133" s="21">
        <v>182.29325616277356</v>
      </c>
      <c r="BR133" s="21">
        <v>177.79899144620177</v>
      </c>
      <c r="BS133" s="21">
        <v>177.93221571831518</v>
      </c>
      <c r="BT133" s="21">
        <v>175.55210466759269</v>
      </c>
      <c r="BU133" s="21">
        <v>169.1267094086318</v>
      </c>
      <c r="BV133" s="21">
        <v>169.10196123959693</v>
      </c>
      <c r="BW133" s="21">
        <v>169.12232504641719</v>
      </c>
      <c r="BX133" s="21">
        <v>172.68028954757764</v>
      </c>
      <c r="BY133" s="21">
        <v>172.1522957652503</v>
      </c>
      <c r="BZ133" s="21">
        <v>168.06524938607333</v>
      </c>
      <c r="CA133" s="21">
        <v>170.73693725224524</v>
      </c>
      <c r="CB133" s="21">
        <v>168.86331105010427</v>
      </c>
      <c r="CC133" s="21">
        <v>171.32325951858391</v>
      </c>
      <c r="CD133" s="21">
        <v>177.68873560583009</v>
      </c>
      <c r="CE133" s="21">
        <v>182.30659850323886</v>
      </c>
      <c r="CF133" s="197">
        <v>184.51761814123316</v>
      </c>
      <c r="CG133" s="197">
        <v>189.9330735911098</v>
      </c>
      <c r="CH133" s="197">
        <v>192.43473068836175</v>
      </c>
      <c r="CI133" s="21"/>
      <c r="CJ133" s="21"/>
      <c r="CK133" s="21"/>
      <c r="CL133" s="21"/>
      <c r="CM133" s="21"/>
      <c r="CN133" s="21"/>
    </row>
    <row r="134" spans="1:92" x14ac:dyDescent="0.2">
      <c r="A134" s="8" t="str">
        <f t="shared" si="2"/>
        <v>EWGt_QU_3</v>
      </c>
      <c r="B134" s="7" t="s">
        <v>3659</v>
      </c>
      <c r="C134" s="7" t="s">
        <v>654</v>
      </c>
      <c r="D134" s="7">
        <v>3</v>
      </c>
      <c r="E134" s="7">
        <v>100</v>
      </c>
      <c r="F134" s="9">
        <v>101.4847434991776</v>
      </c>
      <c r="G134" s="9">
        <v>100.97927445040189</v>
      </c>
      <c r="H134" s="9">
        <v>99.031784441747149</v>
      </c>
      <c r="I134" s="9">
        <v>101.1058125935899</v>
      </c>
      <c r="J134" s="9">
        <v>102.55210571864436</v>
      </c>
      <c r="K134" s="9">
        <v>103.94906054881335</v>
      </c>
      <c r="L134" s="9">
        <v>104.28696744600366</v>
      </c>
      <c r="M134" s="9">
        <v>104.25840591577924</v>
      </c>
      <c r="N134" s="9">
        <v>105.01504649129893</v>
      </c>
      <c r="O134" s="9">
        <v>104.67838088538875</v>
      </c>
      <c r="P134" s="9">
        <v>104.59652443609298</v>
      </c>
      <c r="Q134" s="9">
        <v>106.86483093556593</v>
      </c>
      <c r="R134" s="9">
        <v>108.97691626831552</v>
      </c>
      <c r="S134" s="9">
        <v>109.15114447414207</v>
      </c>
      <c r="T134" s="9">
        <v>109.63077880120586</v>
      </c>
      <c r="U134" s="9">
        <v>109.1674599492803</v>
      </c>
      <c r="V134" s="9">
        <v>108.6606821321479</v>
      </c>
      <c r="W134" s="9">
        <v>109.19319795232414</v>
      </c>
      <c r="X134" s="9">
        <v>109.83220610223215</v>
      </c>
      <c r="Y134" s="9">
        <v>114.4736521724749</v>
      </c>
      <c r="Z134" s="9">
        <v>118.22998434848024</v>
      </c>
      <c r="AA134" s="9">
        <v>120.07393074537052</v>
      </c>
      <c r="AB134" s="9">
        <v>121.94559942536938</v>
      </c>
      <c r="AC134" s="9">
        <v>124.90091316114358</v>
      </c>
      <c r="AD134" s="9">
        <v>126.47107696549919</v>
      </c>
      <c r="AE134" s="9">
        <v>125.8173937887338</v>
      </c>
      <c r="AF134" s="9">
        <v>129.7086097403168</v>
      </c>
      <c r="AG134" s="9">
        <v>127.31603910026526</v>
      </c>
      <c r="AH134" s="9">
        <v>129.33188185541127</v>
      </c>
      <c r="AI134" s="9">
        <v>131.56157408801317</v>
      </c>
      <c r="AJ134" s="9">
        <v>131.36660758324578</v>
      </c>
      <c r="AK134" s="9">
        <v>132.27338653419477</v>
      </c>
      <c r="AL134" s="9">
        <v>130.93118973390375</v>
      </c>
      <c r="AM134" s="9">
        <v>133.85872961020542</v>
      </c>
      <c r="AN134" s="9">
        <v>131.5560728119161</v>
      </c>
      <c r="AO134" s="9">
        <v>134.90980186882342</v>
      </c>
      <c r="AP134" s="9">
        <v>134.6547371576147</v>
      </c>
      <c r="AQ134" s="9">
        <v>133.9270988875343</v>
      </c>
      <c r="AR134" s="9">
        <v>137.35268876213604</v>
      </c>
      <c r="AS134" s="9">
        <v>139.2525405729408</v>
      </c>
      <c r="AT134" s="9">
        <v>140.61290111991266</v>
      </c>
      <c r="AU134" s="9">
        <v>146.92799295181754</v>
      </c>
      <c r="AV134" s="9">
        <v>149.26885294190865</v>
      </c>
      <c r="AW134" s="9">
        <v>144.13079890925945</v>
      </c>
      <c r="AX134" s="9">
        <v>146.00536015619053</v>
      </c>
      <c r="AY134" s="9">
        <v>150.0555977931707</v>
      </c>
      <c r="AZ134" s="9">
        <v>155.40653763344187</v>
      </c>
      <c r="BA134" s="9">
        <v>158.19364640678032</v>
      </c>
      <c r="BB134" s="9">
        <v>158.73220269708537</v>
      </c>
      <c r="BC134" s="9">
        <v>158.37998978724301</v>
      </c>
      <c r="BD134" s="9">
        <v>164.73726182454917</v>
      </c>
      <c r="BE134" s="9">
        <v>175.3844123234731</v>
      </c>
      <c r="BF134" s="9">
        <v>183.45167015845817</v>
      </c>
      <c r="BG134" s="9">
        <v>180.33105860702992</v>
      </c>
      <c r="BH134" s="9">
        <v>180.30696978833575</v>
      </c>
      <c r="BI134" s="9">
        <v>183.32332058048343</v>
      </c>
      <c r="BJ134" s="9">
        <v>190.52742200168154</v>
      </c>
      <c r="BK134" s="9">
        <v>191.70797252197099</v>
      </c>
      <c r="BL134" s="9">
        <v>192.80223415260537</v>
      </c>
      <c r="BM134" s="21">
        <v>186.91059704526413</v>
      </c>
      <c r="BN134" s="21">
        <v>184.20186435258904</v>
      </c>
      <c r="BO134" s="21">
        <v>188.12381947453855</v>
      </c>
      <c r="BP134" s="21">
        <v>191.34217785076379</v>
      </c>
      <c r="BQ134" s="21">
        <v>192.78335499772774</v>
      </c>
      <c r="BR134" s="21">
        <v>190.84682548180481</v>
      </c>
      <c r="BS134" s="21">
        <v>193.67442414875816</v>
      </c>
      <c r="BT134" s="21">
        <v>188.5667362768865</v>
      </c>
      <c r="BU134" s="21">
        <v>181.20736519840472</v>
      </c>
      <c r="BV134" s="21">
        <v>183.59194958823747</v>
      </c>
      <c r="BW134" s="21">
        <v>186.05594331541295</v>
      </c>
      <c r="BX134" s="21">
        <v>189.4234631143953</v>
      </c>
      <c r="BY134" s="21">
        <v>190.06427151627025</v>
      </c>
      <c r="BZ134" s="21">
        <v>186.53716401685597</v>
      </c>
      <c r="CA134" s="21">
        <v>186.80933344879048</v>
      </c>
      <c r="CB134" s="21">
        <v>192.39393345653679</v>
      </c>
      <c r="CC134" s="21">
        <v>193.37128329478819</v>
      </c>
      <c r="CD134" s="21">
        <v>199.73161657918052</v>
      </c>
      <c r="CE134" s="21">
        <v>206.08347087669904</v>
      </c>
      <c r="CF134" s="197">
        <v>205.5817609909198</v>
      </c>
      <c r="CG134" s="197">
        <v>215.06019327868393</v>
      </c>
      <c r="CH134" s="197">
        <v>214.57029971244262</v>
      </c>
      <c r="CI134" s="21"/>
      <c r="CJ134" s="21"/>
      <c r="CK134" s="21"/>
      <c r="CL134" s="21"/>
      <c r="CM134" s="21"/>
      <c r="CN134" s="21"/>
    </row>
    <row r="135" spans="1:92" x14ac:dyDescent="0.2">
      <c r="A135" s="8" t="str">
        <f t="shared" si="2"/>
        <v>EWGt_QU_4</v>
      </c>
      <c r="B135" s="7" t="s">
        <v>3659</v>
      </c>
      <c r="C135" s="7" t="s">
        <v>654</v>
      </c>
      <c r="D135" s="7">
        <v>4</v>
      </c>
      <c r="E135" s="7">
        <v>100</v>
      </c>
      <c r="F135" s="9">
        <v>100.87874247748259</v>
      </c>
      <c r="G135" s="9">
        <v>100.41128851743871</v>
      </c>
      <c r="H135" s="9">
        <v>97.896471377846595</v>
      </c>
      <c r="I135" s="9">
        <v>101.50049181685196</v>
      </c>
      <c r="J135" s="9">
        <v>102.40990848649983</v>
      </c>
      <c r="K135" s="9">
        <v>103.169161717809</v>
      </c>
      <c r="L135" s="9">
        <v>105.81425298358447</v>
      </c>
      <c r="M135" s="9">
        <v>106.12179527848862</v>
      </c>
      <c r="N135" s="9">
        <v>107.24211389883807</v>
      </c>
      <c r="O135" s="9">
        <v>106.98429796097319</v>
      </c>
      <c r="P135" s="9">
        <v>107.03954796940249</v>
      </c>
      <c r="Q135" s="9">
        <v>109.36943504297771</v>
      </c>
      <c r="R135" s="9">
        <v>109.50124099871164</v>
      </c>
      <c r="S135" s="9">
        <v>111.9098217269771</v>
      </c>
      <c r="T135" s="9">
        <v>111.36412074301529</v>
      </c>
      <c r="U135" s="9">
        <v>114.17066028933556</v>
      </c>
      <c r="V135" s="9">
        <v>114.00345631386166</v>
      </c>
      <c r="W135" s="9">
        <v>116.87582355849602</v>
      </c>
      <c r="X135" s="9">
        <v>118.37845193283005</v>
      </c>
      <c r="Y135" s="9">
        <v>120.34698416100727</v>
      </c>
      <c r="Z135" s="9">
        <v>122.94843100591555</v>
      </c>
      <c r="AA135" s="9">
        <v>125.17765238153922</v>
      </c>
      <c r="AB135" s="9">
        <v>127.71134185575967</v>
      </c>
      <c r="AC135" s="9">
        <v>129.58764983374385</v>
      </c>
      <c r="AD135" s="9">
        <v>130.71240113685684</v>
      </c>
      <c r="AE135" s="9">
        <v>132.51654992651405</v>
      </c>
      <c r="AF135" s="9">
        <v>131.01971995425993</v>
      </c>
      <c r="AG135" s="9">
        <v>131.50860332394575</v>
      </c>
      <c r="AH135" s="9">
        <v>134.14330618250929</v>
      </c>
      <c r="AI135" s="9">
        <v>136.58557043716382</v>
      </c>
      <c r="AJ135" s="9">
        <v>139.23847699207121</v>
      </c>
      <c r="AK135" s="9">
        <v>137.74654099178991</v>
      </c>
      <c r="AL135" s="9">
        <v>135.19418081655209</v>
      </c>
      <c r="AM135" s="9">
        <v>140.2532586212231</v>
      </c>
      <c r="AN135" s="9">
        <v>121.35702591493111</v>
      </c>
      <c r="AO135" s="9">
        <v>121.23498304353062</v>
      </c>
      <c r="AP135" s="9">
        <v>123.08450292435393</v>
      </c>
      <c r="AQ135" s="9">
        <v>125.02488670389586</v>
      </c>
      <c r="AR135" s="9">
        <v>125.97317342799855</v>
      </c>
      <c r="AS135" s="9">
        <v>131.47880184017433</v>
      </c>
      <c r="AT135" s="9">
        <v>133.3066443233819</v>
      </c>
      <c r="AU135" s="9">
        <v>140.90978787713851</v>
      </c>
      <c r="AV135" s="9">
        <v>138.90010499092079</v>
      </c>
      <c r="AW135" s="9">
        <v>139.17526667608496</v>
      </c>
      <c r="AX135" s="9">
        <v>136.52771861742045</v>
      </c>
      <c r="AY135" s="9">
        <v>137.24221035645255</v>
      </c>
      <c r="AZ135" s="9">
        <v>136.29065379967233</v>
      </c>
      <c r="BA135" s="9">
        <v>139.83141941345428</v>
      </c>
      <c r="BB135" s="9">
        <v>141.17744643528945</v>
      </c>
      <c r="BC135" s="9">
        <v>139.57164826707057</v>
      </c>
      <c r="BD135" s="9">
        <v>141.64151197749266</v>
      </c>
      <c r="BE135" s="9">
        <v>155.15829073288651</v>
      </c>
      <c r="BF135" s="9">
        <v>161.56198885249202</v>
      </c>
      <c r="BG135" s="9">
        <v>162.25670967350604</v>
      </c>
      <c r="BH135" s="9">
        <v>162.22399492435392</v>
      </c>
      <c r="BI135" s="9">
        <v>164.79942246947786</v>
      </c>
      <c r="BJ135" s="9">
        <v>172.69230889529445</v>
      </c>
      <c r="BK135" s="9">
        <v>174.95839639607331</v>
      </c>
      <c r="BL135" s="9">
        <v>180.67981911425574</v>
      </c>
      <c r="BM135" s="21">
        <v>179.73247940120248</v>
      </c>
      <c r="BN135" s="21">
        <v>173.66100473749975</v>
      </c>
      <c r="BO135" s="21">
        <v>174.62331246876423</v>
      </c>
      <c r="BP135" s="21">
        <v>175.2175658022386</v>
      </c>
      <c r="BQ135" s="21">
        <v>179.30326934985248</v>
      </c>
      <c r="BR135" s="21">
        <v>174.14683523589375</v>
      </c>
      <c r="BS135" s="21">
        <v>178.13978229501996</v>
      </c>
      <c r="BT135" s="21">
        <v>178.23479848699654</v>
      </c>
      <c r="BU135" s="21">
        <v>169.9717316174285</v>
      </c>
      <c r="BV135" s="21">
        <v>166.96453683868737</v>
      </c>
      <c r="BW135" s="21">
        <v>169.05368527197712</v>
      </c>
      <c r="BX135" s="21">
        <v>172.81768097498812</v>
      </c>
      <c r="BY135" s="21">
        <v>169.32736399608169</v>
      </c>
      <c r="BZ135" s="21">
        <v>169.38463645914794</v>
      </c>
      <c r="CA135" s="21">
        <v>169.34126942095472</v>
      </c>
      <c r="CB135" s="21">
        <v>167.80830132528823</v>
      </c>
      <c r="CC135" s="21">
        <v>171.37012474469279</v>
      </c>
      <c r="CD135" s="21">
        <v>175.52728203804614</v>
      </c>
      <c r="CE135" s="21">
        <v>177.75885877122695</v>
      </c>
      <c r="CF135" s="197">
        <v>182.24489491476479</v>
      </c>
      <c r="CG135" s="197">
        <v>184.05210034348104</v>
      </c>
      <c r="CH135" s="197">
        <v>189.00735745628717</v>
      </c>
      <c r="CI135" s="21"/>
      <c r="CJ135" s="21"/>
      <c r="CK135" s="21"/>
      <c r="CL135" s="21"/>
      <c r="CM135" s="21"/>
      <c r="CN135" s="21"/>
    </row>
    <row r="136" spans="1:92" x14ac:dyDescent="0.2">
      <c r="A136" s="8" t="str">
        <f t="shared" si="2"/>
        <v>EWGt_QU_5</v>
      </c>
      <c r="B136" s="7" t="s">
        <v>3659</v>
      </c>
      <c r="C136" s="7" t="s">
        <v>654</v>
      </c>
      <c r="D136" s="7">
        <v>5</v>
      </c>
      <c r="E136" s="7">
        <v>100</v>
      </c>
      <c r="F136" s="9">
        <v>101.41012063864009</v>
      </c>
      <c r="G136" s="9">
        <v>100.8965995558919</v>
      </c>
      <c r="H136" s="9">
        <v>98.222617182275044</v>
      </c>
      <c r="I136" s="9">
        <v>98.33902617050164</v>
      </c>
      <c r="J136" s="9">
        <v>99.864667061839327</v>
      </c>
      <c r="K136" s="9">
        <v>101.10124811164502</v>
      </c>
      <c r="L136" s="9">
        <v>103.68649247217409</v>
      </c>
      <c r="M136" s="9">
        <v>104.6484684998975</v>
      </c>
      <c r="N136" s="9">
        <v>105.13118346954971</v>
      </c>
      <c r="O136" s="9">
        <v>103.91591291297469</v>
      </c>
      <c r="P136" s="9">
        <v>104.24051233633951</v>
      </c>
      <c r="Q136" s="9">
        <v>106.15673306796533</v>
      </c>
      <c r="R136" s="9">
        <v>106.54419262555925</v>
      </c>
      <c r="S136" s="9">
        <v>108.6052906705991</v>
      </c>
      <c r="T136" s="9">
        <v>106.95395043707983</v>
      </c>
      <c r="U136" s="9">
        <v>110.7894862643209</v>
      </c>
      <c r="V136" s="9">
        <v>110.50266817629807</v>
      </c>
      <c r="W136" s="9">
        <v>113.08035698909296</v>
      </c>
      <c r="X136" s="9">
        <v>114.99720911852297</v>
      </c>
      <c r="Y136" s="9">
        <v>119.49683505453359</v>
      </c>
      <c r="Z136" s="9">
        <v>122.31400878972923</v>
      </c>
      <c r="AA136" s="9">
        <v>124.89913245634364</v>
      </c>
      <c r="AB136" s="9">
        <v>127.44923608755816</v>
      </c>
      <c r="AC136" s="9">
        <v>125.53069276498903</v>
      </c>
      <c r="AD136" s="9">
        <v>132.10298266174999</v>
      </c>
      <c r="AE136" s="9">
        <v>132.4265312234196</v>
      </c>
      <c r="AF136" s="9">
        <v>138.51720180416467</v>
      </c>
      <c r="AG136" s="9">
        <v>139.71919023637906</v>
      </c>
      <c r="AH136" s="9">
        <v>142.1739179648693</v>
      </c>
      <c r="AI136" s="9">
        <v>143.51652391878039</v>
      </c>
      <c r="AJ136" s="9">
        <v>144.94176489684753</v>
      </c>
      <c r="AK136" s="9">
        <v>147.91787040784149</v>
      </c>
      <c r="AL136" s="9">
        <v>148.363353005627</v>
      </c>
      <c r="AM136" s="9">
        <v>152.50663218753638</v>
      </c>
      <c r="AN136" s="9">
        <v>153.00135290876065</v>
      </c>
      <c r="AO136" s="9">
        <v>160.9908637333065</v>
      </c>
      <c r="AP136" s="9">
        <v>160.54159564905143</v>
      </c>
      <c r="AQ136" s="9">
        <v>163.65970703350487</v>
      </c>
      <c r="AR136" s="9">
        <v>165.77917554362605</v>
      </c>
      <c r="AS136" s="9">
        <v>168.38550827636749</v>
      </c>
      <c r="AT136" s="9">
        <v>177.23072126638419</v>
      </c>
      <c r="AU136" s="9">
        <v>180.97915404818337</v>
      </c>
      <c r="AV136" s="9">
        <v>184.72825757043987</v>
      </c>
      <c r="AW136" s="9">
        <v>178.78013306142705</v>
      </c>
      <c r="AX136" s="9">
        <v>181.4302680758486</v>
      </c>
      <c r="AY136" s="9">
        <v>185.36398348974211</v>
      </c>
      <c r="AZ136" s="9">
        <v>184.17774525979775</v>
      </c>
      <c r="BA136" s="9">
        <v>196.19453708021916</v>
      </c>
      <c r="BB136" s="9">
        <v>199.63193185052094</v>
      </c>
      <c r="BC136" s="9">
        <v>208.36809234359231</v>
      </c>
      <c r="BD136" s="9">
        <v>206.55004877749815</v>
      </c>
      <c r="BE136" s="9">
        <v>217.03079866340659</v>
      </c>
      <c r="BF136" s="9">
        <v>218.70573019568855</v>
      </c>
      <c r="BG136" s="9">
        <v>222.81840101086595</v>
      </c>
      <c r="BH136" s="9">
        <v>226.65515955745286</v>
      </c>
      <c r="BI136" s="9">
        <v>229.32132104981716</v>
      </c>
      <c r="BJ136" s="9">
        <v>225.39180384982086</v>
      </c>
      <c r="BK136" s="9">
        <v>224.94808685667493</v>
      </c>
      <c r="BL136" s="9">
        <v>227.1076516304328</v>
      </c>
      <c r="BM136" s="21">
        <v>228.69283030387004</v>
      </c>
      <c r="BN136" s="21">
        <v>213.97068787817724</v>
      </c>
      <c r="BO136" s="21">
        <v>220.34083586753596</v>
      </c>
      <c r="BP136" s="21">
        <v>222.92826464700727</v>
      </c>
      <c r="BQ136" s="21">
        <v>224.63543768707598</v>
      </c>
      <c r="BR136" s="21">
        <v>217.99378190391258</v>
      </c>
      <c r="BS136" s="21">
        <v>220.75965880569814</v>
      </c>
      <c r="BT136" s="21">
        <v>217.62501816236752</v>
      </c>
      <c r="BU136" s="21">
        <v>212.24473879278153</v>
      </c>
      <c r="BV136" s="21">
        <v>202.49779050125974</v>
      </c>
      <c r="BW136" s="21">
        <v>203.14307624079962</v>
      </c>
      <c r="BX136" s="21">
        <v>206.90919167445171</v>
      </c>
      <c r="BY136" s="21">
        <v>210.27774567814555</v>
      </c>
      <c r="BZ136" s="21">
        <v>200.1939526021398</v>
      </c>
      <c r="CA136" s="21">
        <v>208.73732280341036</v>
      </c>
      <c r="CB136" s="21">
        <v>213.11203397790536</v>
      </c>
      <c r="CC136" s="21">
        <v>216.43528496212409</v>
      </c>
      <c r="CD136" s="21">
        <v>225.91159772301216</v>
      </c>
      <c r="CE136" s="21">
        <v>225.45522705710286</v>
      </c>
      <c r="CF136" s="197">
        <v>229.27947803963883</v>
      </c>
      <c r="CG136" s="197">
        <v>236.85474288060274</v>
      </c>
      <c r="CH136" s="197">
        <v>237.651851729605</v>
      </c>
      <c r="CI136" s="21"/>
      <c r="CJ136" s="21"/>
      <c r="CK136" s="21"/>
      <c r="CL136" s="21"/>
      <c r="CM136" s="21"/>
      <c r="CN136" s="21"/>
    </row>
    <row r="137" spans="1:92" x14ac:dyDescent="0.2">
      <c r="A137" s="8" t="str">
        <f t="shared" si="2"/>
        <v>EWGt_QU_6</v>
      </c>
      <c r="B137" s="7" t="s">
        <v>3659</v>
      </c>
      <c r="C137" s="7" t="s">
        <v>654</v>
      </c>
      <c r="D137" s="7">
        <v>6</v>
      </c>
      <c r="E137" s="7">
        <v>100</v>
      </c>
      <c r="F137" s="9">
        <v>100.93144565422858</v>
      </c>
      <c r="G137" s="9">
        <v>100.15161702799875</v>
      </c>
      <c r="H137" s="9">
        <v>97.662705655291902</v>
      </c>
      <c r="I137" s="9">
        <v>100.33556629751598</v>
      </c>
      <c r="J137" s="9">
        <v>101.7355135024761</v>
      </c>
      <c r="K137" s="9">
        <v>102.69114023153925</v>
      </c>
      <c r="L137" s="9">
        <v>104.95008042439768</v>
      </c>
      <c r="M137" s="9">
        <v>105.80519591982285</v>
      </c>
      <c r="N137" s="9">
        <v>106.43439543613438</v>
      </c>
      <c r="O137" s="9">
        <v>106.04913830772259</v>
      </c>
      <c r="P137" s="9">
        <v>106.69672277410913</v>
      </c>
      <c r="Q137" s="9">
        <v>110.94807510013291</v>
      </c>
      <c r="R137" s="9">
        <v>111.02396244511721</v>
      </c>
      <c r="S137" s="9">
        <v>113.24439608385521</v>
      </c>
      <c r="T137" s="9">
        <v>112.15344104339621</v>
      </c>
      <c r="U137" s="9">
        <v>113.05046325648469</v>
      </c>
      <c r="V137" s="9">
        <v>111.78718283317986</v>
      </c>
      <c r="W137" s="9">
        <v>113.39558762811033</v>
      </c>
      <c r="X137" s="9">
        <v>115.15109048647811</v>
      </c>
      <c r="Y137" s="9">
        <v>119.36263447810531</v>
      </c>
      <c r="Z137" s="9">
        <v>121.49172886565185</v>
      </c>
      <c r="AA137" s="9">
        <v>123.62605400205223</v>
      </c>
      <c r="AB137" s="9">
        <v>126.03525831082382</v>
      </c>
      <c r="AC137" s="9">
        <v>131.89548015769753</v>
      </c>
      <c r="AD137" s="9">
        <v>131.39442273208758</v>
      </c>
      <c r="AE137" s="9">
        <v>132.88035597746011</v>
      </c>
      <c r="AF137" s="9">
        <v>129.16088270476874</v>
      </c>
      <c r="AG137" s="9">
        <v>134.47514423078962</v>
      </c>
      <c r="AH137" s="9">
        <v>136.6592631503504</v>
      </c>
      <c r="AI137" s="9">
        <v>136.04000130469836</v>
      </c>
      <c r="AJ137" s="9">
        <v>137.5417088698191</v>
      </c>
      <c r="AK137" s="9">
        <v>140.30263740220471</v>
      </c>
      <c r="AL137" s="9">
        <v>138.15505938031441</v>
      </c>
      <c r="AM137" s="9">
        <v>140.43517469552319</v>
      </c>
      <c r="AN137" s="9">
        <v>141.00482697119153</v>
      </c>
      <c r="AO137" s="9">
        <v>139.27567285741495</v>
      </c>
      <c r="AP137" s="9">
        <v>140.79489323247404</v>
      </c>
      <c r="AQ137" s="9">
        <v>139.95648828751848</v>
      </c>
      <c r="AR137" s="9">
        <v>145.08056250685271</v>
      </c>
      <c r="AS137" s="9">
        <v>150.8531217214171</v>
      </c>
      <c r="AT137" s="9">
        <v>151.86100246942411</v>
      </c>
      <c r="AU137" s="9">
        <v>156.10833050792868</v>
      </c>
      <c r="AV137" s="9">
        <v>156.69722018922923</v>
      </c>
      <c r="AW137" s="9">
        <v>161.21191772897961</v>
      </c>
      <c r="AX137" s="9">
        <v>164.07407003121867</v>
      </c>
      <c r="AY137" s="9">
        <v>167.72263386087451</v>
      </c>
      <c r="AZ137" s="9">
        <v>170.32875483515582</v>
      </c>
      <c r="BA137" s="9">
        <v>174.01810161639074</v>
      </c>
      <c r="BB137" s="9">
        <v>176.16022610220497</v>
      </c>
      <c r="BC137" s="9">
        <v>178.58209642626014</v>
      </c>
      <c r="BD137" s="9">
        <v>183.49307659122357</v>
      </c>
      <c r="BE137" s="9">
        <v>193.79168943966241</v>
      </c>
      <c r="BF137" s="9">
        <v>199.23697511131462</v>
      </c>
      <c r="BG137" s="9">
        <v>200.34755218403558</v>
      </c>
      <c r="BH137" s="9">
        <v>200.30878113523477</v>
      </c>
      <c r="BI137" s="9">
        <v>205.03443222551829</v>
      </c>
      <c r="BJ137" s="9">
        <v>210.04137608449994</v>
      </c>
      <c r="BK137" s="9">
        <v>208.37566044271566</v>
      </c>
      <c r="BL137" s="9">
        <v>211.40039690428932</v>
      </c>
      <c r="BM137" s="21">
        <v>207.62117130202245</v>
      </c>
      <c r="BN137" s="21">
        <v>200.5732214023098</v>
      </c>
      <c r="BO137" s="21">
        <v>209.83843365439964</v>
      </c>
      <c r="BP137" s="21">
        <v>214.81636293602421</v>
      </c>
      <c r="BQ137" s="21">
        <v>213.83959607296282</v>
      </c>
      <c r="BR137" s="21">
        <v>204.62160572057977</v>
      </c>
      <c r="BS137" s="21">
        <v>210.25790733152934</v>
      </c>
      <c r="BT137" s="21">
        <v>208.22999196212913</v>
      </c>
      <c r="BU137" s="21">
        <v>200.36543064396511</v>
      </c>
      <c r="BV137" s="21">
        <v>198.80505308628813</v>
      </c>
      <c r="BW137" s="21">
        <v>197.95611272888516</v>
      </c>
      <c r="BX137" s="21">
        <v>201.63170032606814</v>
      </c>
      <c r="BY137" s="21">
        <v>198.28412552857981</v>
      </c>
      <c r="BZ137" s="21">
        <v>192.33832875327471</v>
      </c>
      <c r="CA137" s="21">
        <v>198.94479947640133</v>
      </c>
      <c r="CB137" s="21">
        <v>197.16901301221762</v>
      </c>
      <c r="CC137" s="21">
        <v>206.15196028322953</v>
      </c>
      <c r="CD137" s="21">
        <v>211.95694234266767</v>
      </c>
      <c r="CE137" s="21">
        <v>213.13602321520642</v>
      </c>
      <c r="CF137" s="197">
        <v>209.14901964163457</v>
      </c>
      <c r="CG137" s="197">
        <v>220.47575336866436</v>
      </c>
      <c r="CH137" s="197">
        <v>220.36806281101886</v>
      </c>
      <c r="CI137" s="21"/>
      <c r="CJ137" s="21"/>
      <c r="CK137" s="21"/>
      <c r="CL137" s="21"/>
      <c r="CM137" s="21"/>
      <c r="CN137" s="21"/>
    </row>
    <row r="138" spans="1:92" x14ac:dyDescent="0.2">
      <c r="A138" s="8" t="str">
        <f t="shared" si="2"/>
        <v>EWGt_QU_7</v>
      </c>
      <c r="B138" s="7" t="s">
        <v>3659</v>
      </c>
      <c r="C138" s="7" t="s">
        <v>654</v>
      </c>
      <c r="D138" s="7">
        <v>7</v>
      </c>
      <c r="E138" s="7">
        <v>100</v>
      </c>
      <c r="F138" s="9">
        <v>101.23436516772198</v>
      </c>
      <c r="G138" s="9">
        <v>100.39095612811504</v>
      </c>
      <c r="H138" s="9">
        <v>97.371985058162153</v>
      </c>
      <c r="I138" s="9">
        <v>101.99051615268098</v>
      </c>
      <c r="J138" s="9">
        <v>103.68431766104347</v>
      </c>
      <c r="K138" s="9">
        <v>105.1264108591009</v>
      </c>
      <c r="L138" s="9">
        <v>108.08322971174282</v>
      </c>
      <c r="M138" s="9">
        <v>110.34743928963951</v>
      </c>
      <c r="N138" s="9">
        <v>110.7725999759227</v>
      </c>
      <c r="O138" s="9">
        <v>109.10661596260658</v>
      </c>
      <c r="P138" s="9">
        <v>109.21294459413846</v>
      </c>
      <c r="Q138" s="9">
        <v>110.85897117073516</v>
      </c>
      <c r="R138" s="9">
        <v>111.32850523181355</v>
      </c>
      <c r="S138" s="9">
        <v>113.70870953389634</v>
      </c>
      <c r="T138" s="9">
        <v>112.78685723219594</v>
      </c>
      <c r="U138" s="9">
        <v>114.44030527813567</v>
      </c>
      <c r="V138" s="9">
        <v>113.65729959095221</v>
      </c>
      <c r="W138" s="9">
        <v>113.42488826887083</v>
      </c>
      <c r="X138" s="9">
        <v>116.99239255361019</v>
      </c>
      <c r="Y138" s="9">
        <v>121.13752255913262</v>
      </c>
      <c r="Z138" s="9">
        <v>124.04557804046787</v>
      </c>
      <c r="AA138" s="9">
        <v>125.5750738001724</v>
      </c>
      <c r="AB138" s="9">
        <v>131.21735164168518</v>
      </c>
      <c r="AC138" s="9">
        <v>130.69744519621293</v>
      </c>
      <c r="AD138" s="9">
        <v>131.11573903124724</v>
      </c>
      <c r="AE138" s="9">
        <v>134.03176758065194</v>
      </c>
      <c r="AF138" s="9">
        <v>133.00963250410302</v>
      </c>
      <c r="AG138" s="9">
        <v>143.19356852337151</v>
      </c>
      <c r="AH138" s="9">
        <v>134.32070389172102</v>
      </c>
      <c r="AI138" s="9">
        <v>138.99003946255118</v>
      </c>
      <c r="AJ138" s="9">
        <v>139.81100470966632</v>
      </c>
      <c r="AK138" s="9">
        <v>141.08307181783209</v>
      </c>
      <c r="AL138" s="9">
        <v>141.77668549344889</v>
      </c>
      <c r="AM138" s="9">
        <v>144.14830573393519</v>
      </c>
      <c r="AN138" s="9">
        <v>146.42754448047702</v>
      </c>
      <c r="AO138" s="9">
        <v>144.71518142814276</v>
      </c>
      <c r="AP138" s="9">
        <v>148.0572659481704</v>
      </c>
      <c r="AQ138" s="9">
        <v>144.28291490828991</v>
      </c>
      <c r="AR138" s="9">
        <v>150.98300626950447</v>
      </c>
      <c r="AS138" s="9">
        <v>154.91248370329259</v>
      </c>
      <c r="AT138" s="9">
        <v>158.22784311228691</v>
      </c>
      <c r="AU138" s="9">
        <v>161.88699644975125</v>
      </c>
      <c r="AV138" s="9">
        <v>158.69890573850248</v>
      </c>
      <c r="AW138" s="9">
        <v>161.77644261109077</v>
      </c>
      <c r="AX138" s="9">
        <v>159.91656187016957</v>
      </c>
      <c r="AY138" s="9">
        <v>162.44540213004643</v>
      </c>
      <c r="AZ138" s="9">
        <v>165.32029574072948</v>
      </c>
      <c r="BA138" s="9">
        <v>171.08742602070657</v>
      </c>
      <c r="BB138" s="9">
        <v>169.3516832265019</v>
      </c>
      <c r="BC138" s="9">
        <v>170.4136345006678</v>
      </c>
      <c r="BD138" s="9">
        <v>174.22087059968277</v>
      </c>
      <c r="BE138" s="9">
        <v>188.70601080784826</v>
      </c>
      <c r="BF138" s="9">
        <v>193.0908841164557</v>
      </c>
      <c r="BG138" s="9">
        <v>199.05712440965752</v>
      </c>
      <c r="BH138" s="9">
        <v>199.76837182800648</v>
      </c>
      <c r="BI138" s="9">
        <v>208.50659025862464</v>
      </c>
      <c r="BJ138" s="9">
        <v>217.34166524364929</v>
      </c>
      <c r="BK138" s="9">
        <v>212.08689360038187</v>
      </c>
      <c r="BL138" s="9">
        <v>209.80224993549842</v>
      </c>
      <c r="BM138" s="21">
        <v>211.36132489309537</v>
      </c>
      <c r="BN138" s="21">
        <v>203.54147435848776</v>
      </c>
      <c r="BO138" s="21">
        <v>202.25970817174752</v>
      </c>
      <c r="BP138" s="21">
        <v>206.99111126770651</v>
      </c>
      <c r="BQ138" s="21">
        <v>213.979909137535</v>
      </c>
      <c r="BR138" s="21">
        <v>207.87299325539598</v>
      </c>
      <c r="BS138" s="21">
        <v>207.95257338724659</v>
      </c>
      <c r="BT138" s="21">
        <v>210.39610453761358</v>
      </c>
      <c r="BU138" s="21">
        <v>201.00080923732557</v>
      </c>
      <c r="BV138" s="21">
        <v>205.66965542083329</v>
      </c>
      <c r="BW138" s="21">
        <v>207.49647716215276</v>
      </c>
      <c r="BX138" s="21">
        <v>211.56893554596104</v>
      </c>
      <c r="BY138" s="21">
        <v>205.14803907926006</v>
      </c>
      <c r="BZ138" s="21">
        <v>193.81110324283003</v>
      </c>
      <c r="CA138" s="21">
        <v>203.03383297476626</v>
      </c>
      <c r="CB138" s="21">
        <v>206.99312960100028</v>
      </c>
      <c r="CC138" s="21">
        <v>220.34296198542188</v>
      </c>
      <c r="CD138" s="21">
        <v>228.82906859120408</v>
      </c>
      <c r="CE138" s="21">
        <v>228.85085383167566</v>
      </c>
      <c r="CF138" s="197">
        <v>229.69701485665976</v>
      </c>
      <c r="CG138" s="197">
        <v>231.45742743346122</v>
      </c>
      <c r="CH138" s="197">
        <v>236.18617858740021</v>
      </c>
      <c r="CI138" s="21"/>
      <c r="CJ138" s="21"/>
      <c r="CK138" s="21"/>
      <c r="CL138" s="21"/>
      <c r="CM138" s="21"/>
      <c r="CN138" s="21"/>
    </row>
    <row r="139" spans="1:92" x14ac:dyDescent="0.2">
      <c r="A139" s="8" t="str">
        <f t="shared" si="2"/>
        <v>EWGt_QU_8</v>
      </c>
      <c r="B139" s="7" t="s">
        <v>3659</v>
      </c>
      <c r="C139" s="7" t="s">
        <v>654</v>
      </c>
      <c r="D139" s="7">
        <v>8</v>
      </c>
      <c r="E139" s="7">
        <v>100</v>
      </c>
      <c r="F139" s="9">
        <v>102.63497850415848</v>
      </c>
      <c r="G139" s="9">
        <v>103.04593382050562</v>
      </c>
      <c r="H139" s="9">
        <v>100.08145406120342</v>
      </c>
      <c r="I139" s="9">
        <v>101.33755482315034</v>
      </c>
      <c r="J139" s="9">
        <v>101.36279538101314</v>
      </c>
      <c r="K139" s="9">
        <v>101.34414741186808</v>
      </c>
      <c r="L139" s="9">
        <v>103.20572182306363</v>
      </c>
      <c r="M139" s="9">
        <v>104.52727312726766</v>
      </c>
      <c r="N139" s="9">
        <v>105.4628296663618</v>
      </c>
      <c r="O139" s="9">
        <v>104.19074064357574</v>
      </c>
      <c r="P139" s="9">
        <v>105.51434566795292</v>
      </c>
      <c r="Q139" s="9">
        <v>107.89823792338045</v>
      </c>
      <c r="R139" s="9">
        <v>107.94103086745457</v>
      </c>
      <c r="S139" s="9">
        <v>109.18627173554702</v>
      </c>
      <c r="T139" s="9">
        <v>107.68240080298652</v>
      </c>
      <c r="U139" s="9">
        <v>110.37483681499512</v>
      </c>
      <c r="V139" s="9">
        <v>110.01852017490197</v>
      </c>
      <c r="W139" s="9">
        <v>111.76773371904272</v>
      </c>
      <c r="X139" s="9">
        <v>112.89774935478445</v>
      </c>
      <c r="Y139" s="9">
        <v>116.85467675306353</v>
      </c>
      <c r="Z139" s="9">
        <v>118.61661013654671</v>
      </c>
      <c r="AA139" s="9">
        <v>120.615416138916</v>
      </c>
      <c r="AB139" s="9">
        <v>121.50937728994631</v>
      </c>
      <c r="AC139" s="9">
        <v>126.62466486529161</v>
      </c>
      <c r="AD139" s="9">
        <v>126.64655916288862</v>
      </c>
      <c r="AE139" s="9">
        <v>127.2874704704908</v>
      </c>
      <c r="AF139" s="9">
        <v>134.36072363186531</v>
      </c>
      <c r="AG139" s="9">
        <v>131.25965176338545</v>
      </c>
      <c r="AH139" s="9">
        <v>131.20824354561756</v>
      </c>
      <c r="AI139" s="9">
        <v>131.47949467044961</v>
      </c>
      <c r="AJ139" s="9">
        <v>133.06200423598168</v>
      </c>
      <c r="AK139" s="9">
        <v>133.43765657539561</v>
      </c>
      <c r="AL139" s="9">
        <v>134.04700704635218</v>
      </c>
      <c r="AM139" s="9">
        <v>136.18028063309353</v>
      </c>
      <c r="AN139" s="9">
        <v>131.58820471985376</v>
      </c>
      <c r="AO139" s="9">
        <v>131.59053610085374</v>
      </c>
      <c r="AP139" s="9">
        <v>130.69081083752081</v>
      </c>
      <c r="AQ139" s="9">
        <v>129.83397409735221</v>
      </c>
      <c r="AR139" s="9">
        <v>133.12672061013853</v>
      </c>
      <c r="AS139" s="9">
        <v>132.93591472606195</v>
      </c>
      <c r="AT139" s="9">
        <v>134.50701539948889</v>
      </c>
      <c r="AU139" s="9">
        <v>137.29576248642707</v>
      </c>
      <c r="AV139" s="9">
        <v>130.82493626402052</v>
      </c>
      <c r="AW139" s="9">
        <v>126.75255461739101</v>
      </c>
      <c r="AX139" s="9">
        <v>127.05240749350084</v>
      </c>
      <c r="AY139" s="9">
        <v>129.84295434156277</v>
      </c>
      <c r="AZ139" s="9">
        <v>132.0604495520509</v>
      </c>
      <c r="BA139" s="9">
        <v>135.65046706547324</v>
      </c>
      <c r="BB139" s="9">
        <v>139.50795712235356</v>
      </c>
      <c r="BC139" s="9">
        <v>135.80418125446084</v>
      </c>
      <c r="BD139" s="9">
        <v>136.49737808057728</v>
      </c>
      <c r="BE139" s="9">
        <v>146.74007294407974</v>
      </c>
      <c r="BF139" s="9">
        <v>150.2544701820311</v>
      </c>
      <c r="BG139" s="9">
        <v>152.84505003605545</v>
      </c>
      <c r="BH139" s="9">
        <v>151.00926707507008</v>
      </c>
      <c r="BI139" s="9">
        <v>158.29960021557312</v>
      </c>
      <c r="BJ139" s="9">
        <v>165.08337676415076</v>
      </c>
      <c r="BK139" s="9">
        <v>167.23040982257825</v>
      </c>
      <c r="BL139" s="9">
        <v>172.25831354957873</v>
      </c>
      <c r="BM139" s="21">
        <v>169.12003118925395</v>
      </c>
      <c r="BN139" s="21">
        <v>165.1291438206479</v>
      </c>
      <c r="BO139" s="21">
        <v>172.56136165859402</v>
      </c>
      <c r="BP139" s="21">
        <v>174.0654478262546</v>
      </c>
      <c r="BQ139" s="21">
        <v>178.56525818628177</v>
      </c>
      <c r="BR139" s="21">
        <v>171.74166691768241</v>
      </c>
      <c r="BS139" s="21">
        <v>174.5333686704378</v>
      </c>
      <c r="BT139" s="21">
        <v>171.96385022664978</v>
      </c>
      <c r="BU139" s="21">
        <v>164.26769930699399</v>
      </c>
      <c r="BV139" s="21">
        <v>167.84374829528772</v>
      </c>
      <c r="BW139" s="21">
        <v>168.83980895188222</v>
      </c>
      <c r="BX139" s="21">
        <v>171.79845847233238</v>
      </c>
      <c r="BY139" s="21">
        <v>168.29489518723128</v>
      </c>
      <c r="BZ139" s="21">
        <v>161.97164743839585</v>
      </c>
      <c r="CA139" s="21">
        <v>164.69394189982586</v>
      </c>
      <c r="CB139" s="21">
        <v>169.39112872263058</v>
      </c>
      <c r="CC139" s="21">
        <v>171.41674772080216</v>
      </c>
      <c r="CD139" s="21">
        <v>178.26585682322167</v>
      </c>
      <c r="CE139" s="21">
        <v>175.60025060206763</v>
      </c>
      <c r="CF139" s="197">
        <v>178.02224924021638</v>
      </c>
      <c r="CG139" s="197">
        <v>184.53540775742829</v>
      </c>
      <c r="CH139" s="197">
        <v>184.48033009477652</v>
      </c>
      <c r="CI139" s="21"/>
      <c r="CJ139" s="21"/>
      <c r="CK139" s="21"/>
      <c r="CL139" s="21"/>
      <c r="CM139" s="21"/>
      <c r="CN139" s="21"/>
    </row>
    <row r="140" spans="1:92" x14ac:dyDescent="0.2">
      <c r="A140" s="8" t="str">
        <f t="shared" si="2"/>
        <v>EWGt_QU_9</v>
      </c>
      <c r="B140" s="7" t="s">
        <v>3659</v>
      </c>
      <c r="C140" s="7" t="s">
        <v>654</v>
      </c>
      <c r="D140" s="7">
        <v>9</v>
      </c>
      <c r="E140" s="7">
        <v>100</v>
      </c>
      <c r="F140" s="9">
        <v>100.98215867157343</v>
      </c>
      <c r="G140" s="9">
        <v>99.66951444867901</v>
      </c>
      <c r="H140" s="9">
        <v>96.47824762860489</v>
      </c>
      <c r="I140" s="9">
        <v>96.192803958337365</v>
      </c>
      <c r="J140" s="9">
        <v>101.04878689443714</v>
      </c>
      <c r="K140" s="9">
        <v>99.437967771293884</v>
      </c>
      <c r="L140" s="9">
        <v>104.27457883923672</v>
      </c>
      <c r="M140" s="9">
        <v>106.72761585923469</v>
      </c>
      <c r="N140" s="9">
        <v>106.51017936574448</v>
      </c>
      <c r="O140" s="9">
        <v>112.97486138912755</v>
      </c>
      <c r="P140" s="9">
        <v>108.28982823153585</v>
      </c>
      <c r="Q140" s="9">
        <v>114.33391836087591</v>
      </c>
      <c r="R140" s="9">
        <v>114.06795461161859</v>
      </c>
      <c r="S140" s="9">
        <v>122.71325680697913</v>
      </c>
      <c r="T140" s="9">
        <v>119.92808775261685</v>
      </c>
      <c r="U140" s="9">
        <v>113.87733063081042</v>
      </c>
      <c r="V140" s="9">
        <v>114.01655226342177</v>
      </c>
      <c r="W140" s="9">
        <v>117.02695240598393</v>
      </c>
      <c r="X140" s="9">
        <v>116.07942254149988</v>
      </c>
      <c r="Y140" s="9">
        <v>120.42721440291677</v>
      </c>
      <c r="Z140" s="9">
        <v>123.31434571771362</v>
      </c>
      <c r="AA140" s="9">
        <v>126.56906155371786</v>
      </c>
      <c r="AB140" s="9">
        <v>126.20443849081491</v>
      </c>
      <c r="AC140" s="9">
        <v>130.40429762325877</v>
      </c>
      <c r="AD140" s="9">
        <v>134.13053344599257</v>
      </c>
      <c r="AE140" s="9">
        <v>136.82653984275905</v>
      </c>
      <c r="AF140" s="9">
        <v>132.42755244499534</v>
      </c>
      <c r="AG140" s="9">
        <v>144.18961544898127</v>
      </c>
      <c r="AH140" s="9">
        <v>145.0705087431719</v>
      </c>
      <c r="AI140" s="9">
        <v>142.07882529400632</v>
      </c>
      <c r="AJ140" s="9">
        <v>145.05181271687471</v>
      </c>
      <c r="AK140" s="9">
        <v>149.65151575898389</v>
      </c>
      <c r="AL140" s="9">
        <v>156.34723234827842</v>
      </c>
      <c r="AM140" s="9">
        <v>159.78631262298822</v>
      </c>
      <c r="AN140" s="9">
        <v>162.21720234917601</v>
      </c>
      <c r="AO140" s="9">
        <v>162.33436598332585</v>
      </c>
      <c r="AP140" s="9">
        <v>159.15810530477248</v>
      </c>
      <c r="AQ140" s="9">
        <v>161.80476827192427</v>
      </c>
      <c r="AR140" s="9">
        <v>165.15998134055533</v>
      </c>
      <c r="AS140" s="9">
        <v>164.43083686800927</v>
      </c>
      <c r="AT140" s="9">
        <v>180.87239304631888</v>
      </c>
      <c r="AU140" s="9">
        <v>180.44351309722794</v>
      </c>
      <c r="AV140" s="9">
        <v>171.44056658636373</v>
      </c>
      <c r="AW140" s="9">
        <v>174.98659756756271</v>
      </c>
      <c r="AX140" s="9">
        <v>176.88036584143171</v>
      </c>
      <c r="AY140" s="9">
        <v>188.87323861731659</v>
      </c>
      <c r="AZ140" s="9">
        <v>188.54322393520556</v>
      </c>
      <c r="BA140" s="9">
        <v>194.32505177551957</v>
      </c>
      <c r="BB140" s="9">
        <v>199.81702553047242</v>
      </c>
      <c r="BC140" s="9">
        <v>206.93988158199258</v>
      </c>
      <c r="BD140" s="9">
        <v>213.21757262753215</v>
      </c>
      <c r="BE140" s="9">
        <v>215.95733959301998</v>
      </c>
      <c r="BF140" s="9">
        <v>218.80752983923227</v>
      </c>
      <c r="BG140" s="9">
        <v>226.3028670399562</v>
      </c>
      <c r="BH140" s="9">
        <v>230.38523125776257</v>
      </c>
      <c r="BI140" s="9">
        <v>225.73431569929846</v>
      </c>
      <c r="BJ140" s="9">
        <v>222.94933682359206</v>
      </c>
      <c r="BK140" s="9">
        <v>228.63139404042897</v>
      </c>
      <c r="BL140" s="9">
        <v>240.65917141941631</v>
      </c>
      <c r="BM140" s="21">
        <v>236.1289321660235</v>
      </c>
      <c r="BN140" s="21">
        <v>235.66791724080821</v>
      </c>
      <c r="BO140" s="21">
        <v>230.64913359823933</v>
      </c>
      <c r="BP140" s="21">
        <v>232.81147382499165</v>
      </c>
      <c r="BQ140" s="21">
        <v>242.47131891385501</v>
      </c>
      <c r="BR140" s="21">
        <v>234.2700834599699</v>
      </c>
      <c r="BS140" s="21">
        <v>240.86158681379723</v>
      </c>
      <c r="BT140" s="21">
        <v>237.75287966676993</v>
      </c>
      <c r="BU140" s="21">
        <v>231.11465811118435</v>
      </c>
      <c r="BV140" s="21">
        <v>230.70885819821757</v>
      </c>
      <c r="BW140" s="21">
        <v>235.64468876219755</v>
      </c>
      <c r="BX140" s="21">
        <v>236.60433597547254</v>
      </c>
      <c r="BY140" s="21">
        <v>243.97262311126943</v>
      </c>
      <c r="BZ140" s="21">
        <v>236.41655403885875</v>
      </c>
      <c r="CA140" s="21">
        <v>243.73052152667233</v>
      </c>
      <c r="CB140" s="21">
        <v>246.73192180380852</v>
      </c>
      <c r="CC140" s="21">
        <v>249.91962909894295</v>
      </c>
      <c r="CD140" s="21">
        <v>261.43738879905305</v>
      </c>
      <c r="CE140" s="21">
        <v>267.3260142412488</v>
      </c>
      <c r="CF140" s="197">
        <v>289.40308251231465</v>
      </c>
      <c r="CG140" s="197">
        <v>289.46059170553042</v>
      </c>
      <c r="CH140" s="197">
        <v>295.86990686112375</v>
      </c>
      <c r="CI140" s="21"/>
      <c r="CJ140" s="21"/>
      <c r="CK140" s="21"/>
      <c r="CL140" s="21"/>
      <c r="CM140" s="21"/>
      <c r="CN140" s="21"/>
    </row>
    <row r="141" spans="1:92" x14ac:dyDescent="0.2">
      <c r="A141" s="8" t="str">
        <f t="shared" si="2"/>
        <v>EWGt_QU_10</v>
      </c>
      <c r="B141" s="7" t="s">
        <v>3659</v>
      </c>
      <c r="C141" s="7" t="s">
        <v>654</v>
      </c>
      <c r="D141" s="7">
        <v>10</v>
      </c>
      <c r="E141" s="7">
        <v>100</v>
      </c>
      <c r="F141" s="9">
        <v>104.02487544247035</v>
      </c>
      <c r="G141" s="9">
        <v>105.03657030752842</v>
      </c>
      <c r="H141" s="9">
        <v>103.18493204128092</v>
      </c>
      <c r="I141" s="9">
        <v>103.06039543410573</v>
      </c>
      <c r="J141" s="9">
        <v>104.12279238510493</v>
      </c>
      <c r="K141" s="9">
        <v>103.59415325507342</v>
      </c>
      <c r="L141" s="9">
        <v>105.6628323241178</v>
      </c>
      <c r="M141" s="9">
        <v>103.32029298440028</v>
      </c>
      <c r="N141" s="9">
        <v>103.91244438928678</v>
      </c>
      <c r="O141" s="9">
        <v>103.69105577547622</v>
      </c>
      <c r="P141" s="9">
        <v>104.47971259062261</v>
      </c>
      <c r="Q141" s="9">
        <v>108.19828735492911</v>
      </c>
      <c r="R141" s="9">
        <v>107.42888890632925</v>
      </c>
      <c r="S141" s="9">
        <v>108.74520261434257</v>
      </c>
      <c r="T141" s="9">
        <v>106.82269880674042</v>
      </c>
      <c r="U141" s="9">
        <v>109.67810446478563</v>
      </c>
      <c r="V141" s="9">
        <v>109.92375223068835</v>
      </c>
      <c r="W141" s="9">
        <v>112.43289849254512</v>
      </c>
      <c r="X141" s="9">
        <v>114.65038541094796</v>
      </c>
      <c r="Y141" s="9">
        <v>118.3070027230734</v>
      </c>
      <c r="Z141" s="9">
        <v>119.9647222865583</v>
      </c>
      <c r="AA141" s="9">
        <v>122.8403090117572</v>
      </c>
      <c r="AB141" s="9">
        <v>124.5823015712589</v>
      </c>
      <c r="AC141" s="9">
        <v>128.34242114909259</v>
      </c>
      <c r="AD141" s="9">
        <v>129.19272804575201</v>
      </c>
      <c r="AE141" s="9">
        <v>130.58017143513692</v>
      </c>
      <c r="AF141" s="9">
        <v>130.33484111642434</v>
      </c>
      <c r="AG141" s="9">
        <v>131.14826178731926</v>
      </c>
      <c r="AH141" s="9">
        <v>136.63040488972473</v>
      </c>
      <c r="AI141" s="9">
        <v>138.86182639516181</v>
      </c>
      <c r="AJ141" s="9">
        <v>137.31920419745276</v>
      </c>
      <c r="AK141" s="9">
        <v>138.83256695681288</v>
      </c>
      <c r="AL141" s="9">
        <v>140.86787171474182</v>
      </c>
      <c r="AM141" s="9">
        <v>143.12734358022831</v>
      </c>
      <c r="AN141" s="9">
        <v>142.63005595329395</v>
      </c>
      <c r="AO141" s="9">
        <v>145.23002436494394</v>
      </c>
      <c r="AP141" s="9">
        <v>145.91361254011085</v>
      </c>
      <c r="AQ141" s="9">
        <v>145.63389823483067</v>
      </c>
      <c r="AR141" s="9">
        <v>149.02454547441931</v>
      </c>
      <c r="AS141" s="9">
        <v>153.75426738832613</v>
      </c>
      <c r="AT141" s="9">
        <v>157.53800966443768</v>
      </c>
      <c r="AU141" s="9">
        <v>162.14524877427496</v>
      </c>
      <c r="AV141" s="9">
        <v>162.42624352873923</v>
      </c>
      <c r="AW141" s="9">
        <v>162.25051198045972</v>
      </c>
      <c r="AX141" s="9">
        <v>159.37419445705967</v>
      </c>
      <c r="AY141" s="9">
        <v>162.77077336343257</v>
      </c>
      <c r="AZ141" s="9">
        <v>164.49701428760594</v>
      </c>
      <c r="BA141" s="9">
        <v>169.27853285324636</v>
      </c>
      <c r="BB141" s="9">
        <v>171.51603875829585</v>
      </c>
      <c r="BC141" s="9">
        <v>171.67338660227534</v>
      </c>
      <c r="BD141" s="9">
        <v>180.97134574248878</v>
      </c>
      <c r="BE141" s="9">
        <v>189.58209377451496</v>
      </c>
      <c r="BF141" s="9">
        <v>194.4153024368521</v>
      </c>
      <c r="BG141" s="9">
        <v>193.69277980117917</v>
      </c>
      <c r="BH141" s="9">
        <v>194.495052424096</v>
      </c>
      <c r="BI141" s="9">
        <v>200.71647841073047</v>
      </c>
      <c r="BJ141" s="9">
        <v>207.07945093786441</v>
      </c>
      <c r="BK141" s="9">
        <v>207.0015094138316</v>
      </c>
      <c r="BL141" s="9">
        <v>210.91308917744288</v>
      </c>
      <c r="BM141" s="21">
        <v>206.19033692880419</v>
      </c>
      <c r="BN141" s="21">
        <v>200.48354460430687</v>
      </c>
      <c r="BO141" s="21">
        <v>204.75212721924044</v>
      </c>
      <c r="BP141" s="21">
        <v>208.0681591789118</v>
      </c>
      <c r="BQ141" s="21">
        <v>209.59461335050747</v>
      </c>
      <c r="BR141" s="21">
        <v>203.69420131159441</v>
      </c>
      <c r="BS141" s="21">
        <v>202.65667974725798</v>
      </c>
      <c r="BT141" s="21">
        <v>201.45591115551679</v>
      </c>
      <c r="BU141" s="21">
        <v>194.50498148959508</v>
      </c>
      <c r="BV141" s="21">
        <v>196.89009480853346</v>
      </c>
      <c r="BW141" s="21">
        <v>195.87107092130483</v>
      </c>
      <c r="BX141" s="21">
        <v>198.1305929016635</v>
      </c>
      <c r="BY141" s="21">
        <v>198.86085600348957</v>
      </c>
      <c r="BZ141" s="21">
        <v>190.76050011757269</v>
      </c>
      <c r="CA141" s="21">
        <v>192.12981155837844</v>
      </c>
      <c r="CB141" s="21">
        <v>195.82967856819295</v>
      </c>
      <c r="CC141" s="21">
        <v>200.59513022673667</v>
      </c>
      <c r="CD141" s="21">
        <v>207.02832003622268</v>
      </c>
      <c r="CE141" s="21">
        <v>213.13148704059489</v>
      </c>
      <c r="CF141" s="197">
        <v>217.17089857106063</v>
      </c>
      <c r="CG141" s="197">
        <v>219.34441801756188</v>
      </c>
      <c r="CH141" s="197">
        <v>218.16599969211131</v>
      </c>
      <c r="CI141" s="21"/>
      <c r="CJ141" s="21"/>
      <c r="CK141" s="21"/>
      <c r="CL141" s="21"/>
      <c r="CM141" s="21"/>
      <c r="CN141" s="21"/>
    </row>
    <row r="142" spans="1:92" x14ac:dyDescent="0.2">
      <c r="A142" s="8" t="str">
        <f t="shared" si="2"/>
        <v>EWGt_QU_11</v>
      </c>
      <c r="B142" s="7" t="s">
        <v>3659</v>
      </c>
      <c r="C142" s="7" t="s">
        <v>654</v>
      </c>
      <c r="D142" s="7">
        <v>11</v>
      </c>
      <c r="E142" s="7">
        <v>100</v>
      </c>
      <c r="F142" s="9">
        <v>101.70269188488625</v>
      </c>
      <c r="G142" s="9">
        <v>101.18035872509002</v>
      </c>
      <c r="H142" s="9">
        <v>98.894980238351266</v>
      </c>
      <c r="I142" s="9">
        <v>99.511906710272086</v>
      </c>
      <c r="J142" s="9">
        <v>100.61657999843175</v>
      </c>
      <c r="K142" s="9">
        <v>100.52484004783868</v>
      </c>
      <c r="L142" s="9">
        <v>101.66855062217837</v>
      </c>
      <c r="M142" s="9">
        <v>100.33761023961578</v>
      </c>
      <c r="N142" s="9">
        <v>100.99115935710307</v>
      </c>
      <c r="O142" s="9">
        <v>100.48854747223407</v>
      </c>
      <c r="P142" s="9">
        <v>101.08350584485351</v>
      </c>
      <c r="Q142" s="9">
        <v>102.0415302439043</v>
      </c>
      <c r="R142" s="9">
        <v>101.35480930153736</v>
      </c>
      <c r="S142" s="9">
        <v>103.14329117933008</v>
      </c>
      <c r="T142" s="9">
        <v>101.73062995972673</v>
      </c>
      <c r="U142" s="9">
        <v>103.52544046003314</v>
      </c>
      <c r="V142" s="9">
        <v>102.67793096936045</v>
      </c>
      <c r="W142" s="9">
        <v>104.88701553249939</v>
      </c>
      <c r="X142" s="9">
        <v>106.05166497360423</v>
      </c>
      <c r="Y142" s="9">
        <v>109.29518997756725</v>
      </c>
      <c r="Z142" s="9">
        <v>111.02289848400433</v>
      </c>
      <c r="AA142" s="9">
        <v>113.09903057656636</v>
      </c>
      <c r="AB142" s="9">
        <v>114.20814892442688</v>
      </c>
      <c r="AC142" s="9">
        <v>117.56552168003942</v>
      </c>
      <c r="AD142" s="9">
        <v>116.39995687615408</v>
      </c>
      <c r="AE142" s="9">
        <v>117.75069989997104</v>
      </c>
      <c r="AF142" s="9">
        <v>121.82681139206608</v>
      </c>
      <c r="AG142" s="9">
        <v>119.58271762720393</v>
      </c>
      <c r="AH142" s="9">
        <v>120.84318357099772</v>
      </c>
      <c r="AI142" s="9">
        <v>119.59284210703882</v>
      </c>
      <c r="AJ142" s="9">
        <v>121.93737812279414</v>
      </c>
      <c r="AK142" s="9">
        <v>123.25529461799063</v>
      </c>
      <c r="AL142" s="9">
        <v>124.72339144374307</v>
      </c>
      <c r="AM142" s="9">
        <v>126.93513751403671</v>
      </c>
      <c r="AN142" s="9">
        <v>127.14913149328568</v>
      </c>
      <c r="AO142" s="9">
        <v>127.64311215274896</v>
      </c>
      <c r="AP142" s="9">
        <v>129.40617456212578</v>
      </c>
      <c r="AQ142" s="9">
        <v>127.96265532378723</v>
      </c>
      <c r="AR142" s="9">
        <v>130.68764459335785</v>
      </c>
      <c r="AS142" s="9">
        <v>134.24355830197169</v>
      </c>
      <c r="AT142" s="9">
        <v>135.49255448148583</v>
      </c>
      <c r="AU142" s="9">
        <v>138.30367686893263</v>
      </c>
      <c r="AV142" s="9">
        <v>135.2800397299161</v>
      </c>
      <c r="AW142" s="9">
        <v>135.37565556756138</v>
      </c>
      <c r="AX142" s="9">
        <v>136.03931214162984</v>
      </c>
      <c r="AY142" s="9">
        <v>136.61485107097749</v>
      </c>
      <c r="AZ142" s="9">
        <v>137.98015043854119</v>
      </c>
      <c r="BA142" s="9">
        <v>141.51763286751907</v>
      </c>
      <c r="BB142" s="9">
        <v>143.65524443648178</v>
      </c>
      <c r="BC142" s="9">
        <v>140.46122884195768</v>
      </c>
      <c r="BD142" s="9">
        <v>145.21447455587892</v>
      </c>
      <c r="BE142" s="9">
        <v>153.93063087916258</v>
      </c>
      <c r="BF142" s="9">
        <v>155.1724232946662</v>
      </c>
      <c r="BG142" s="9">
        <v>160.00519082426263</v>
      </c>
      <c r="BH142" s="9">
        <v>162.60367139682998</v>
      </c>
      <c r="BI142" s="9">
        <v>165.51141676425632</v>
      </c>
      <c r="BJ142" s="9">
        <v>173.85968734054956</v>
      </c>
      <c r="BK142" s="9">
        <v>169.35590769921856</v>
      </c>
      <c r="BL142" s="9">
        <v>170.42158161569222</v>
      </c>
      <c r="BM142" s="21">
        <v>167.57054579582262</v>
      </c>
      <c r="BN142" s="21">
        <v>161.75828714003515</v>
      </c>
      <c r="BO142" s="21">
        <v>165.13273643623015</v>
      </c>
      <c r="BP142" s="21">
        <v>165.96957997643753</v>
      </c>
      <c r="BQ142" s="21">
        <v>168.58880098298266</v>
      </c>
      <c r="BR142" s="21">
        <v>162.55244389239294</v>
      </c>
      <c r="BS142" s="21">
        <v>164.17681378667305</v>
      </c>
      <c r="BT142" s="21">
        <v>163.80020292273915</v>
      </c>
      <c r="BU142" s="21">
        <v>157.80932134084682</v>
      </c>
      <c r="BV142" s="21">
        <v>155.99965179738146</v>
      </c>
      <c r="BW142" s="21">
        <v>156.91553927734026</v>
      </c>
      <c r="BX142" s="21">
        <v>160.47689393040588</v>
      </c>
      <c r="BY142" s="21">
        <v>156.58676010890647</v>
      </c>
      <c r="BZ142" s="21">
        <v>150.88189077177233</v>
      </c>
      <c r="CA142" s="21">
        <v>154.41690075865185</v>
      </c>
      <c r="CB142" s="21">
        <v>157.48126147796205</v>
      </c>
      <c r="CC142" s="21">
        <v>154.33546522143226</v>
      </c>
      <c r="CD142" s="21">
        <v>160.46006621610996</v>
      </c>
      <c r="CE142" s="21">
        <v>162.3400347645335</v>
      </c>
      <c r="CF142" s="197">
        <v>167.34558409945259</v>
      </c>
      <c r="CG142" s="197">
        <v>171.80954936941606</v>
      </c>
      <c r="CH142" s="197">
        <v>172.55565657499611</v>
      </c>
      <c r="CI142" s="21"/>
      <c r="CJ142" s="21"/>
      <c r="CK142" s="21"/>
      <c r="CL142" s="21"/>
      <c r="CM142" s="21"/>
      <c r="CN142" s="21"/>
    </row>
    <row r="143" spans="1:92" x14ac:dyDescent="0.2">
      <c r="A143" s="8" t="str">
        <f t="shared" si="2"/>
        <v>EWGt_QU_12</v>
      </c>
      <c r="B143" s="7" t="s">
        <v>3659</v>
      </c>
      <c r="C143" s="7" t="s">
        <v>654</v>
      </c>
      <c r="D143" s="7">
        <v>12</v>
      </c>
      <c r="E143" s="7">
        <v>100</v>
      </c>
      <c r="F143" s="9">
        <v>101.43541935280641</v>
      </c>
      <c r="G143" s="9">
        <v>101.80564201690045</v>
      </c>
      <c r="H143" s="9">
        <v>99.448233461861065</v>
      </c>
      <c r="I143" s="9">
        <v>99.110811854862064</v>
      </c>
      <c r="J143" s="9">
        <v>100.05205151251306</v>
      </c>
      <c r="K143" s="9">
        <v>101.15615860645524</v>
      </c>
      <c r="L143" s="9">
        <v>102.82213096539192</v>
      </c>
      <c r="M143" s="9">
        <v>104.42729435437022</v>
      </c>
      <c r="N143" s="9">
        <v>105.50922006150927</v>
      </c>
      <c r="O143" s="9">
        <v>104.78325626153904</v>
      </c>
      <c r="P143" s="9">
        <v>104.3147651614794</v>
      </c>
      <c r="Q143" s="9">
        <v>107.53488620711364</v>
      </c>
      <c r="R143" s="9">
        <v>107.4417783775413</v>
      </c>
      <c r="S143" s="9">
        <v>109.97906701048059</v>
      </c>
      <c r="T143" s="9">
        <v>110.20496823030921</v>
      </c>
      <c r="U143" s="9">
        <v>111.20508165772513</v>
      </c>
      <c r="V143" s="9">
        <v>115.64832999608812</v>
      </c>
      <c r="W143" s="9">
        <v>115.82398252654293</v>
      </c>
      <c r="X143" s="9">
        <v>108.84345271139961</v>
      </c>
      <c r="Y143" s="9">
        <v>114.91498422496771</v>
      </c>
      <c r="Z143" s="9">
        <v>121.2847932675739</v>
      </c>
      <c r="AA143" s="9">
        <v>118.11671325382886</v>
      </c>
      <c r="AB143" s="9">
        <v>120.77590322072689</v>
      </c>
      <c r="AC143" s="9">
        <v>123.33390229755889</v>
      </c>
      <c r="AD143" s="9">
        <v>129.50191770856065</v>
      </c>
      <c r="AE143" s="9">
        <v>125.24210772595632</v>
      </c>
      <c r="AF143" s="9">
        <v>127.38189564748239</v>
      </c>
      <c r="AG143" s="9">
        <v>130.72684983811021</v>
      </c>
      <c r="AH143" s="9">
        <v>134.10788316281554</v>
      </c>
      <c r="AI143" s="9">
        <v>135.14919758186426</v>
      </c>
      <c r="AJ143" s="9">
        <v>136.45923564423626</v>
      </c>
      <c r="AK143" s="9">
        <v>138.34907179807882</v>
      </c>
      <c r="AL143" s="9">
        <v>139.29220512844716</v>
      </c>
      <c r="AM143" s="9">
        <v>143.73166196038295</v>
      </c>
      <c r="AN143" s="9">
        <v>147.46239480050474</v>
      </c>
      <c r="AO143" s="9">
        <v>146.04314662214065</v>
      </c>
      <c r="AP143" s="9">
        <v>146.88501507961826</v>
      </c>
      <c r="AQ143" s="9">
        <v>145.27451549267596</v>
      </c>
      <c r="AR143" s="9">
        <v>144.94654019135328</v>
      </c>
      <c r="AS143" s="9">
        <v>153.61227012418854</v>
      </c>
      <c r="AT143" s="9">
        <v>156.25813848801639</v>
      </c>
      <c r="AU143" s="9">
        <v>159.53609508522047</v>
      </c>
      <c r="AV143" s="9">
        <v>164.0889769836634</v>
      </c>
      <c r="AW143" s="9">
        <v>165.6437729128379</v>
      </c>
      <c r="AX143" s="9">
        <v>172.45275600894317</v>
      </c>
      <c r="AY143" s="9">
        <v>172.24039742098333</v>
      </c>
      <c r="AZ143" s="9">
        <v>174.99688482525988</v>
      </c>
      <c r="BA143" s="9">
        <v>177.9306847521691</v>
      </c>
      <c r="BB143" s="9">
        <v>183.18602972423838</v>
      </c>
      <c r="BC143" s="9">
        <v>185.72843643048381</v>
      </c>
      <c r="BD143" s="9">
        <v>185.70768870378461</v>
      </c>
      <c r="BE143" s="9">
        <v>192.6310668423732</v>
      </c>
      <c r="BF143" s="9">
        <v>189.81714262003393</v>
      </c>
      <c r="BG143" s="9">
        <v>188.49777617493123</v>
      </c>
      <c r="BH143" s="9">
        <v>196.39697351627646</v>
      </c>
      <c r="BI143" s="9">
        <v>205.40787759810084</v>
      </c>
      <c r="BJ143" s="9">
        <v>208.70037054000474</v>
      </c>
      <c r="BK143" s="9">
        <v>202.77881550655161</v>
      </c>
      <c r="BL143" s="9">
        <v>201.25363597755398</v>
      </c>
      <c r="BM143" s="21">
        <v>202.16637553905224</v>
      </c>
      <c r="BN143" s="21">
        <v>201.11835368846357</v>
      </c>
      <c r="BO143" s="21">
        <v>207.86148770355143</v>
      </c>
      <c r="BP143" s="21">
        <v>203.47440478322252</v>
      </c>
      <c r="BQ143" s="21">
        <v>207.49700299119814</v>
      </c>
      <c r="BR143" s="21">
        <v>204.14432880539911</v>
      </c>
      <c r="BS143" s="21">
        <v>216.14964583245387</v>
      </c>
      <c r="BT143" s="21">
        <v>211.48876471451578</v>
      </c>
      <c r="BU143" s="21">
        <v>201.6354834345197</v>
      </c>
      <c r="BV143" s="21">
        <v>199.72003324621772</v>
      </c>
      <c r="BW143" s="21">
        <v>195.04059443533308</v>
      </c>
      <c r="BX143" s="21">
        <v>199.66603645908796</v>
      </c>
      <c r="BY143" s="21">
        <v>197.26137667438726</v>
      </c>
      <c r="BZ143" s="21">
        <v>198.2100602738027</v>
      </c>
      <c r="CA143" s="21">
        <v>200.56671944694577</v>
      </c>
      <c r="CB143" s="21">
        <v>207.75787809981531</v>
      </c>
      <c r="CC143" s="21">
        <v>212.83961162554331</v>
      </c>
      <c r="CD143" s="21">
        <v>222.03687534670681</v>
      </c>
      <c r="CE143" s="21">
        <v>219.91259508600521</v>
      </c>
      <c r="CF143" s="197">
        <v>223.85889933839508</v>
      </c>
      <c r="CG143" s="197">
        <v>236.98167903524094</v>
      </c>
      <c r="CH143" s="197">
        <v>235.45599389498483</v>
      </c>
      <c r="CI143" s="21"/>
      <c r="CJ143" s="21"/>
      <c r="CK143" s="21"/>
      <c r="CL143" s="21"/>
      <c r="CM143" s="21"/>
      <c r="CN143" s="21"/>
    </row>
    <row r="144" spans="1:92" x14ac:dyDescent="0.2">
      <c r="A144" s="8" t="str">
        <f t="shared" si="2"/>
        <v>EWGt_QU_13</v>
      </c>
      <c r="B144" s="7" t="s">
        <v>3659</v>
      </c>
      <c r="C144" s="7" t="s">
        <v>654</v>
      </c>
      <c r="D144" s="7">
        <v>13</v>
      </c>
      <c r="E144" s="7">
        <v>100</v>
      </c>
      <c r="F144" s="9">
        <v>101.4398822745466</v>
      </c>
      <c r="G144" s="9">
        <v>101.42205785235852</v>
      </c>
      <c r="H144" s="9">
        <v>99.626481311242173</v>
      </c>
      <c r="I144" s="9">
        <v>101.2891093362631</v>
      </c>
      <c r="J144" s="9">
        <v>100.65907878718063</v>
      </c>
      <c r="K144" s="9">
        <v>102.34484011943034</v>
      </c>
      <c r="L144" s="9">
        <v>105.58695056016505</v>
      </c>
      <c r="M144" s="9">
        <v>104.0016457776733</v>
      </c>
      <c r="N144" s="9">
        <v>103.88528347352862</v>
      </c>
      <c r="O144" s="9">
        <v>103.07000106955284</v>
      </c>
      <c r="P144" s="9">
        <v>104.78823467924319</v>
      </c>
      <c r="Q144" s="9">
        <v>102.19854025650339</v>
      </c>
      <c r="R144" s="9">
        <v>109.40724832432629</v>
      </c>
      <c r="S144" s="9">
        <v>108.58156196651993</v>
      </c>
      <c r="T144" s="9">
        <v>106.41867681444428</v>
      </c>
      <c r="U144" s="9">
        <v>109.55812837605899</v>
      </c>
      <c r="V144" s="9">
        <v>105.32819476562989</v>
      </c>
      <c r="W144" s="9">
        <v>110.04540959730834</v>
      </c>
      <c r="X144" s="9">
        <v>113.43008713180667</v>
      </c>
      <c r="Y144" s="9">
        <v>114.38292362613585</v>
      </c>
      <c r="Z144" s="9">
        <v>116.85217115396979</v>
      </c>
      <c r="AA144" s="9">
        <v>119.05385599118839</v>
      </c>
      <c r="AB144" s="9">
        <v>119.42407625618299</v>
      </c>
      <c r="AC144" s="9">
        <v>121.37200045795326</v>
      </c>
      <c r="AD144" s="9">
        <v>125.59987541661238</v>
      </c>
      <c r="AE144" s="9">
        <v>125.95844613670455</v>
      </c>
      <c r="AF144" s="9">
        <v>128.03712670839644</v>
      </c>
      <c r="AG144" s="9">
        <v>128.26429363799375</v>
      </c>
      <c r="AH144" s="9">
        <v>132.7010107857927</v>
      </c>
      <c r="AI144" s="9">
        <v>132.8452056464651</v>
      </c>
      <c r="AJ144" s="9">
        <v>133.62893975651039</v>
      </c>
      <c r="AK144" s="9">
        <v>134.64610036823134</v>
      </c>
      <c r="AL144" s="9">
        <v>136.09282169294934</v>
      </c>
      <c r="AM144" s="9">
        <v>136.14083639272852</v>
      </c>
      <c r="AN144" s="9">
        <v>138.59266303468894</v>
      </c>
      <c r="AO144" s="9">
        <v>137.56913859148105</v>
      </c>
      <c r="AP144" s="9">
        <v>138.05381097686828</v>
      </c>
      <c r="AQ144" s="9">
        <v>139.08730938203121</v>
      </c>
      <c r="AR144" s="9">
        <v>143.12208501711012</v>
      </c>
      <c r="AS144" s="9">
        <v>148.05915943034842</v>
      </c>
      <c r="AT144" s="9">
        <v>147.6848629466825</v>
      </c>
      <c r="AU144" s="9">
        <v>153.28886488872561</v>
      </c>
      <c r="AV144" s="9">
        <v>145.1215189921158</v>
      </c>
      <c r="AW144" s="9">
        <v>150.17932221967345</v>
      </c>
      <c r="AX144" s="9">
        <v>147.67785542043242</v>
      </c>
      <c r="AY144" s="9">
        <v>153.63489323657186</v>
      </c>
      <c r="AZ144" s="9">
        <v>154.88300227399924</v>
      </c>
      <c r="BA144" s="9">
        <v>158.96438284478353</v>
      </c>
      <c r="BB144" s="9">
        <v>160.41109699585419</v>
      </c>
      <c r="BC144" s="9">
        <v>158.31585372007385</v>
      </c>
      <c r="BD144" s="9">
        <v>160.24620860900848</v>
      </c>
      <c r="BE144" s="9">
        <v>169.42733786337004</v>
      </c>
      <c r="BF144" s="9">
        <v>171.91174349043467</v>
      </c>
      <c r="BG144" s="9">
        <v>173.90894938383366</v>
      </c>
      <c r="BH144" s="9">
        <v>176.65663593347881</v>
      </c>
      <c r="BI144" s="9">
        <v>175.28891565298909</v>
      </c>
      <c r="BJ144" s="9">
        <v>177.62477063735744</v>
      </c>
      <c r="BK144" s="9">
        <v>179.23167599324594</v>
      </c>
      <c r="BL144" s="9">
        <v>180.9888298693925</v>
      </c>
      <c r="BM144" s="21">
        <v>180.07818986348298</v>
      </c>
      <c r="BN144" s="21">
        <v>173.70425014628935</v>
      </c>
      <c r="BO144" s="21">
        <v>174.85407522464783</v>
      </c>
      <c r="BP144" s="21">
        <v>178.14548542172136</v>
      </c>
      <c r="BQ144" s="21">
        <v>178.58357836323606</v>
      </c>
      <c r="BR144" s="21">
        <v>177.22129407833248</v>
      </c>
      <c r="BS144" s="21">
        <v>177.05558377029024</v>
      </c>
      <c r="BT144" s="21">
        <v>176.37986020363545</v>
      </c>
      <c r="BU144" s="21">
        <v>177.66378590301477</v>
      </c>
      <c r="BV144" s="21">
        <v>178.16665548298272</v>
      </c>
      <c r="BW144" s="21">
        <v>178.5681267741395</v>
      </c>
      <c r="BX144" s="21">
        <v>182.08631710675536</v>
      </c>
      <c r="BY144" s="21">
        <v>177.12733639521571</v>
      </c>
      <c r="BZ144" s="21">
        <v>172.51836210073918</v>
      </c>
      <c r="CA144" s="21">
        <v>176.8933534686627</v>
      </c>
      <c r="CB144" s="21">
        <v>178.26409601018872</v>
      </c>
      <c r="CC144" s="21">
        <v>182.36590569118579</v>
      </c>
      <c r="CD144" s="21">
        <v>181.91485322846773</v>
      </c>
      <c r="CE144" s="21">
        <v>181.68152805981265</v>
      </c>
      <c r="CF144" s="197">
        <v>183.33022626366557</v>
      </c>
      <c r="CG144" s="197">
        <v>182.57499993135923</v>
      </c>
      <c r="CH144" s="197">
        <v>184.17008403657641</v>
      </c>
      <c r="CI144" s="21"/>
      <c r="CJ144" s="21"/>
      <c r="CK144" s="21"/>
      <c r="CL144" s="21"/>
      <c r="CM144" s="21"/>
      <c r="CN144" s="21"/>
    </row>
    <row r="145" spans="1:92" x14ac:dyDescent="0.2">
      <c r="A145" s="8" t="str">
        <f t="shared" si="2"/>
        <v>EWGt_QU_14</v>
      </c>
      <c r="B145" s="7" t="s">
        <v>3659</v>
      </c>
      <c r="C145" s="7" t="s">
        <v>654</v>
      </c>
      <c r="D145" s="7">
        <v>14</v>
      </c>
      <c r="E145" s="7">
        <v>100</v>
      </c>
      <c r="F145" s="9">
        <v>101.71360281979062</v>
      </c>
      <c r="G145" s="9">
        <v>101.77975007171068</v>
      </c>
      <c r="H145" s="9">
        <v>98.45753415906934</v>
      </c>
      <c r="I145" s="9">
        <v>98.630300207051519</v>
      </c>
      <c r="J145" s="9">
        <v>98.39143673001135</v>
      </c>
      <c r="K145" s="9">
        <v>98.381620337336145</v>
      </c>
      <c r="L145" s="9">
        <v>99.917228228430261</v>
      </c>
      <c r="M145" s="9">
        <v>95.626293963019165</v>
      </c>
      <c r="N145" s="9">
        <v>96.343401483090005</v>
      </c>
      <c r="O145" s="9">
        <v>96.029996872765494</v>
      </c>
      <c r="P145" s="9">
        <v>97.507435998265962</v>
      </c>
      <c r="Q145" s="9">
        <v>103.622204883259</v>
      </c>
      <c r="R145" s="9">
        <v>104.43774570960296</v>
      </c>
      <c r="S145" s="9">
        <v>106.77474668829163</v>
      </c>
      <c r="T145" s="9">
        <v>106.16861208321833</v>
      </c>
      <c r="U145" s="9">
        <v>110.16615211596211</v>
      </c>
      <c r="V145" s="9">
        <v>109.25576726101154</v>
      </c>
      <c r="W145" s="9">
        <v>110.39117787422042</v>
      </c>
      <c r="X145" s="9">
        <v>110.78880431574343</v>
      </c>
      <c r="Y145" s="9">
        <v>113.99858295934146</v>
      </c>
      <c r="Z145" s="9">
        <v>112.83808277553777</v>
      </c>
      <c r="AA145" s="9">
        <v>119.89156952279319</v>
      </c>
      <c r="AB145" s="9">
        <v>118.26979989307198</v>
      </c>
      <c r="AC145" s="9">
        <v>121.25596481050567</v>
      </c>
      <c r="AD145" s="9">
        <v>121.27770229961897</v>
      </c>
      <c r="AE145" s="9">
        <v>122.17142014545036</v>
      </c>
      <c r="AF145" s="9">
        <v>129.59602103656638</v>
      </c>
      <c r="AG145" s="9">
        <v>126.11046252607625</v>
      </c>
      <c r="AH145" s="9">
        <v>120.87850153523483</v>
      </c>
      <c r="AI145" s="9">
        <v>120.1358484780249</v>
      </c>
      <c r="AJ145" s="9">
        <v>122.7463389838847</v>
      </c>
      <c r="AK145" s="9">
        <v>124.38659812830204</v>
      </c>
      <c r="AL145" s="9">
        <v>127.99962082914132</v>
      </c>
      <c r="AM145" s="9">
        <v>132.77246953533478</v>
      </c>
      <c r="AN145" s="9">
        <v>134.55607436249903</v>
      </c>
      <c r="AO145" s="9">
        <v>135.35973471903097</v>
      </c>
      <c r="AP145" s="9">
        <v>132.57577144338185</v>
      </c>
      <c r="AQ145" s="9">
        <v>131.04566376988095</v>
      </c>
      <c r="AR145" s="9">
        <v>136.9895913488763</v>
      </c>
      <c r="AS145" s="9">
        <v>139.92175845924214</v>
      </c>
      <c r="AT145" s="9">
        <v>150.434188524371</v>
      </c>
      <c r="AU145" s="9">
        <v>149.0174735596392</v>
      </c>
      <c r="AV145" s="9">
        <v>145.31530767513522</v>
      </c>
      <c r="AW145" s="9">
        <v>143.39938875995873</v>
      </c>
      <c r="AX145" s="9">
        <v>146.87876055098647</v>
      </c>
      <c r="AY145" s="9">
        <v>149.7116576561759</v>
      </c>
      <c r="AZ145" s="9">
        <v>153.64975010043594</v>
      </c>
      <c r="BA145" s="9">
        <v>153.71215736295233</v>
      </c>
      <c r="BB145" s="9">
        <v>153.15859588049079</v>
      </c>
      <c r="BC145" s="9">
        <v>151.56941902785161</v>
      </c>
      <c r="BD145" s="9">
        <v>157.77877287605739</v>
      </c>
      <c r="BE145" s="9">
        <v>169.31138750444163</v>
      </c>
      <c r="BF145" s="9">
        <v>173.83360947234684</v>
      </c>
      <c r="BG145" s="9">
        <v>173.69527394004058</v>
      </c>
      <c r="BH145" s="9">
        <v>173.28408727241583</v>
      </c>
      <c r="BI145" s="9">
        <v>173.17495472932677</v>
      </c>
      <c r="BJ145" s="9">
        <v>185.19428073833794</v>
      </c>
      <c r="BK145" s="9">
        <v>182.72868110277304</v>
      </c>
      <c r="BL145" s="9">
        <v>182.53644260858658</v>
      </c>
      <c r="BM145" s="21">
        <v>184.09200406350118</v>
      </c>
      <c r="BN145" s="21">
        <v>174.27774082101402</v>
      </c>
      <c r="BO145" s="21">
        <v>178.72694248804407</v>
      </c>
      <c r="BP145" s="21">
        <v>179.21039476638504</v>
      </c>
      <c r="BQ145" s="21">
        <v>181.02875044826746</v>
      </c>
      <c r="BR145" s="21">
        <v>177.94313068814833</v>
      </c>
      <c r="BS145" s="21">
        <v>181.60311237731949</v>
      </c>
      <c r="BT145" s="21">
        <v>177.7033351381113</v>
      </c>
      <c r="BU145" s="21">
        <v>170.63224341183206</v>
      </c>
      <c r="BV145" s="21">
        <v>171.68192093939624</v>
      </c>
      <c r="BW145" s="21">
        <v>175.5183195120928</v>
      </c>
      <c r="BX145" s="21">
        <v>174.72774716970852</v>
      </c>
      <c r="BY145" s="21">
        <v>173.88846070584165</v>
      </c>
      <c r="BZ145" s="21">
        <v>173.36829836639268</v>
      </c>
      <c r="CA145" s="21">
        <v>174.35463005647316</v>
      </c>
      <c r="CB145" s="21">
        <v>173.6683740165719</v>
      </c>
      <c r="CC145" s="21">
        <v>175.5504059853433</v>
      </c>
      <c r="CD145" s="21">
        <v>182.97649271847581</v>
      </c>
      <c r="CE145" s="21">
        <v>191.38575770649373</v>
      </c>
      <c r="CF145" s="197">
        <v>193.70422207729646</v>
      </c>
      <c r="CG145" s="197">
        <v>196.58120381991472</v>
      </c>
      <c r="CH145" s="197">
        <v>198.21403335224815</v>
      </c>
      <c r="CI145" s="21"/>
      <c r="CJ145" s="21"/>
      <c r="CK145" s="21"/>
      <c r="CL145" s="21"/>
      <c r="CM145" s="21"/>
      <c r="CN145" s="21"/>
    </row>
    <row r="146" spans="1:92" x14ac:dyDescent="0.2">
      <c r="A146" s="8" t="str">
        <f t="shared" si="2"/>
        <v>EWGt_QU_15</v>
      </c>
      <c r="B146" s="7" t="s">
        <v>3659</v>
      </c>
      <c r="C146" s="7" t="s">
        <v>654</v>
      </c>
      <c r="D146" s="7">
        <v>15</v>
      </c>
      <c r="E146" s="7">
        <v>100</v>
      </c>
      <c r="F146" s="9">
        <v>102.45219348621974</v>
      </c>
      <c r="G146" s="9">
        <v>102.99451999948472</v>
      </c>
      <c r="H146" s="9">
        <v>100.41083135395262</v>
      </c>
      <c r="I146" s="9">
        <v>100.2709139889824</v>
      </c>
      <c r="J146" s="9">
        <v>100.53530483182431</v>
      </c>
      <c r="K146" s="9">
        <v>100.84904914374873</v>
      </c>
      <c r="L146" s="9">
        <v>102.32372686012479</v>
      </c>
      <c r="M146" s="9">
        <v>102.88591032392324</v>
      </c>
      <c r="N146" s="9">
        <v>103.46509135291326</v>
      </c>
      <c r="O146" s="9">
        <v>101.59084754743975</v>
      </c>
      <c r="P146" s="9">
        <v>102.07682846304478</v>
      </c>
      <c r="Q146" s="9">
        <v>106.46110243122652</v>
      </c>
      <c r="R146" s="9">
        <v>106.0635828640512</v>
      </c>
      <c r="S146" s="9">
        <v>107.54679731461636</v>
      </c>
      <c r="T146" s="9">
        <v>106.4929728660526</v>
      </c>
      <c r="U146" s="9">
        <v>106.30721277603818</v>
      </c>
      <c r="V146" s="9">
        <v>105.85324525796329</v>
      </c>
      <c r="W146" s="9">
        <v>109.02846216187811</v>
      </c>
      <c r="X146" s="9">
        <v>109.64720503843859</v>
      </c>
      <c r="Y146" s="9">
        <v>112.87085296298154</v>
      </c>
      <c r="Z146" s="9">
        <v>115.71321869425873</v>
      </c>
      <c r="AA146" s="9">
        <v>118.26845729437937</v>
      </c>
      <c r="AB146" s="9">
        <v>120.39332893285557</v>
      </c>
      <c r="AC146" s="9">
        <v>114.72695537839412</v>
      </c>
      <c r="AD146" s="9">
        <v>124.19624494885659</v>
      </c>
      <c r="AE146" s="9">
        <v>127.34309529556218</v>
      </c>
      <c r="AF146" s="9">
        <v>133.74739008110109</v>
      </c>
      <c r="AG146" s="9">
        <v>133.74399723379852</v>
      </c>
      <c r="AH146" s="9">
        <v>135.41567225317402</v>
      </c>
      <c r="AI146" s="9">
        <v>138.01827669632607</v>
      </c>
      <c r="AJ146" s="9">
        <v>127.33377208710421</v>
      </c>
      <c r="AK146" s="9">
        <v>138.82421619663808</v>
      </c>
      <c r="AL146" s="9">
        <v>137.1123590995393</v>
      </c>
      <c r="AM146" s="9">
        <v>141.89555564196232</v>
      </c>
      <c r="AN146" s="9">
        <v>141.89483113472065</v>
      </c>
      <c r="AO146" s="9">
        <v>142.13832462121113</v>
      </c>
      <c r="AP146" s="9">
        <v>143.62679484639332</v>
      </c>
      <c r="AQ146" s="9">
        <v>138.41631629197693</v>
      </c>
      <c r="AR146" s="9">
        <v>145.15648181252539</v>
      </c>
      <c r="AS146" s="9">
        <v>147.21215965572483</v>
      </c>
      <c r="AT146" s="9">
        <v>149.67193976153902</v>
      </c>
      <c r="AU146" s="9">
        <v>143.8663112434229</v>
      </c>
      <c r="AV146" s="9">
        <v>145.05223629330877</v>
      </c>
      <c r="AW146" s="9">
        <v>145.56382877801749</v>
      </c>
      <c r="AX146" s="9">
        <v>148.17570403985127</v>
      </c>
      <c r="AY146" s="9">
        <v>153.98744636299574</v>
      </c>
      <c r="AZ146" s="9">
        <v>155.37597147973571</v>
      </c>
      <c r="BA146" s="9">
        <v>165.17041191948246</v>
      </c>
      <c r="BB146" s="9">
        <v>153.73016364936208</v>
      </c>
      <c r="BC146" s="9">
        <v>155.1113431585479</v>
      </c>
      <c r="BD146" s="9">
        <v>166.89957812228721</v>
      </c>
      <c r="BE146" s="9">
        <v>164.58372262937081</v>
      </c>
      <c r="BF146" s="9">
        <v>172.70232786413737</v>
      </c>
      <c r="BG146" s="9">
        <v>173.9379623210051</v>
      </c>
      <c r="BH146" s="9">
        <v>180.5626756944622</v>
      </c>
      <c r="BI146" s="9">
        <v>192.313714464112</v>
      </c>
      <c r="BJ146" s="9">
        <v>190.74142798728028</v>
      </c>
      <c r="BK146" s="9">
        <v>194.37900378233613</v>
      </c>
      <c r="BL146" s="9">
        <v>199.36153065371494</v>
      </c>
      <c r="BM146" s="21">
        <v>192.07663758828269</v>
      </c>
      <c r="BN146" s="21">
        <v>184.15764496601957</v>
      </c>
      <c r="BO146" s="21">
        <v>192.94842363623337</v>
      </c>
      <c r="BP146" s="21">
        <v>196.25215975360609</v>
      </c>
      <c r="BQ146" s="21">
        <v>196.26186396621091</v>
      </c>
      <c r="BR146" s="21">
        <v>187.74279662311827</v>
      </c>
      <c r="BS146" s="21">
        <v>191.12998768271638</v>
      </c>
      <c r="BT146" s="21">
        <v>189.0887542565211</v>
      </c>
      <c r="BU146" s="21">
        <v>189.8667424304621</v>
      </c>
      <c r="BV146" s="21">
        <v>189.77197493927483</v>
      </c>
      <c r="BW146" s="21">
        <v>185.58160401220761</v>
      </c>
      <c r="BX146" s="21">
        <v>189.28848907251074</v>
      </c>
      <c r="BY146" s="21">
        <v>185.39003388967902</v>
      </c>
      <c r="BZ146" s="21">
        <v>177.88167188373163</v>
      </c>
      <c r="CA146" s="21">
        <v>177.84921371317998</v>
      </c>
      <c r="CB146" s="21">
        <v>187.44625981603807</v>
      </c>
      <c r="CC146" s="21">
        <v>199.34241260754379</v>
      </c>
      <c r="CD146" s="21">
        <v>205.88435558483093</v>
      </c>
      <c r="CE146" s="21">
        <v>195.7932328365834</v>
      </c>
      <c r="CF146" s="197">
        <v>199.71188601459676</v>
      </c>
      <c r="CG146" s="197">
        <v>205.93674073872802</v>
      </c>
      <c r="CH146" s="197">
        <v>209.86617389752453</v>
      </c>
      <c r="CI146" s="21"/>
      <c r="CJ146" s="21"/>
      <c r="CK146" s="21"/>
      <c r="CL146" s="21"/>
      <c r="CM146" s="21"/>
      <c r="CN146" s="21"/>
    </row>
    <row r="147" spans="1:92" x14ac:dyDescent="0.2">
      <c r="A147" s="8" t="str">
        <f t="shared" si="2"/>
        <v>EWGt_QU_16</v>
      </c>
      <c r="B147" s="7" t="s">
        <v>3659</v>
      </c>
      <c r="C147" s="7" t="s">
        <v>654</v>
      </c>
      <c r="D147" s="7">
        <v>16</v>
      </c>
      <c r="E147" s="7">
        <v>100</v>
      </c>
      <c r="F147" s="9">
        <v>102.67583929441055</v>
      </c>
      <c r="G147" s="9">
        <v>103.1521062794228</v>
      </c>
      <c r="H147" s="9">
        <v>100.25236335436406</v>
      </c>
      <c r="I147" s="9">
        <v>101.72590452744592</v>
      </c>
      <c r="J147" s="9">
        <v>101.75446378602173</v>
      </c>
      <c r="K147" s="9">
        <v>101.74570810368702</v>
      </c>
      <c r="L147" s="9">
        <v>103.66360335953783</v>
      </c>
      <c r="M147" s="9">
        <v>107.13841617073369</v>
      </c>
      <c r="N147" s="9">
        <v>108.11193090309877</v>
      </c>
      <c r="O147" s="9">
        <v>106.81311789003264</v>
      </c>
      <c r="P147" s="9">
        <v>108.18362733311461</v>
      </c>
      <c r="Q147" s="9">
        <v>115.42507059535664</v>
      </c>
      <c r="R147" s="9">
        <v>115.49264594929893</v>
      </c>
      <c r="S147" s="9">
        <v>116.77360033448714</v>
      </c>
      <c r="T147" s="9">
        <v>115.09541681979918</v>
      </c>
      <c r="U147" s="9">
        <v>121.98434083113344</v>
      </c>
      <c r="V147" s="9">
        <v>121.59002377569111</v>
      </c>
      <c r="W147" s="9">
        <v>123.52364681850246</v>
      </c>
      <c r="X147" s="9">
        <v>124.68482042487024</v>
      </c>
      <c r="Y147" s="9">
        <v>126.62444660704506</v>
      </c>
      <c r="Z147" s="9">
        <v>128.59089291952483</v>
      </c>
      <c r="AA147" s="9">
        <v>130.70397226324039</v>
      </c>
      <c r="AB147" s="9">
        <v>131.68364219049852</v>
      </c>
      <c r="AC147" s="9">
        <v>133.49721042586037</v>
      </c>
      <c r="AD147" s="9">
        <v>135.70310089537946</v>
      </c>
      <c r="AE147" s="9">
        <v>136.99488403829542</v>
      </c>
      <c r="AF147" s="9">
        <v>147.42951145478889</v>
      </c>
      <c r="AG147" s="9">
        <v>142.65513820266472</v>
      </c>
      <c r="AH147" s="9">
        <v>145.13275018079511</v>
      </c>
      <c r="AI147" s="9">
        <v>143.03323709158164</v>
      </c>
      <c r="AJ147" s="9">
        <v>145.16718230794501</v>
      </c>
      <c r="AK147" s="9">
        <v>148.4839325161366</v>
      </c>
      <c r="AL147" s="9">
        <v>147.62349454716278</v>
      </c>
      <c r="AM147" s="9">
        <v>153.17561674044674</v>
      </c>
      <c r="AN147" s="9">
        <v>151.88055307387282</v>
      </c>
      <c r="AO147" s="9">
        <v>152.26769075196279</v>
      </c>
      <c r="AP147" s="9">
        <v>154.25791043989</v>
      </c>
      <c r="AQ147" s="9">
        <v>151.73111780662501</v>
      </c>
      <c r="AR147" s="9">
        <v>158.44605291797365</v>
      </c>
      <c r="AS147" s="9">
        <v>160.31207410345957</v>
      </c>
      <c r="AT147" s="9">
        <v>164.64117066952804</v>
      </c>
      <c r="AU147" s="9">
        <v>165.62727728345897</v>
      </c>
      <c r="AV147" s="9">
        <v>161.03010253681634</v>
      </c>
      <c r="AW147" s="9">
        <v>161.42515578781305</v>
      </c>
      <c r="AX147" s="9">
        <v>164.26226511664024</v>
      </c>
      <c r="AY147" s="9">
        <v>166.3802077744717</v>
      </c>
      <c r="AZ147" s="9">
        <v>170.02781074342687</v>
      </c>
      <c r="BA147" s="9">
        <v>173.7191567734406</v>
      </c>
      <c r="BB147" s="9">
        <v>174.60965058544556</v>
      </c>
      <c r="BC147" s="9">
        <v>171.5772305436638</v>
      </c>
      <c r="BD147" s="9">
        <v>176.04450744259523</v>
      </c>
      <c r="BE147" s="9">
        <v>187.19377252113543</v>
      </c>
      <c r="BF147" s="9">
        <v>189.88452605591146</v>
      </c>
      <c r="BG147" s="9">
        <v>196.37678193755102</v>
      </c>
      <c r="BH147" s="9">
        <v>199.87944669918596</v>
      </c>
      <c r="BI147" s="9">
        <v>208.64912857877553</v>
      </c>
      <c r="BJ147" s="9">
        <v>212.02680026703581</v>
      </c>
      <c r="BK147" s="9">
        <v>214.46931177911591</v>
      </c>
      <c r="BL147" s="9">
        <v>220.46373864519805</v>
      </c>
      <c r="BM147" s="21">
        <v>213.07547205191329</v>
      </c>
      <c r="BN147" s="21">
        <v>207.17772009454251</v>
      </c>
      <c r="BO147" s="21">
        <v>215.15773731158112</v>
      </c>
      <c r="BP147" s="21">
        <v>217.35727682856938</v>
      </c>
      <c r="BQ147" s="21">
        <v>222.64025827717023</v>
      </c>
      <c r="BR147" s="21">
        <v>217.39048782267471</v>
      </c>
      <c r="BS147" s="21">
        <v>217.80928741750486</v>
      </c>
      <c r="BT147" s="21">
        <v>210.99669055082367</v>
      </c>
      <c r="BU147" s="21">
        <v>205.76136997969851</v>
      </c>
      <c r="BV147" s="21">
        <v>208.78836821109329</v>
      </c>
      <c r="BW147" s="21">
        <v>204.11732393393044</v>
      </c>
      <c r="BX147" s="21">
        <v>208.6324506810671</v>
      </c>
      <c r="BY147" s="21">
        <v>205.14024225740087</v>
      </c>
      <c r="BZ147" s="21">
        <v>194.17695038387413</v>
      </c>
      <c r="CA147" s="21">
        <v>193.36345438731087</v>
      </c>
      <c r="CB147" s="21">
        <v>197.25165497695681</v>
      </c>
      <c r="CC147" s="21">
        <v>205.68597161687535</v>
      </c>
      <c r="CD147" s="21">
        <v>213.87470504248699</v>
      </c>
      <c r="CE147" s="21">
        <v>212.36514431396051</v>
      </c>
      <c r="CF147" s="197">
        <v>214.40983090064609</v>
      </c>
      <c r="CG147" s="197">
        <v>227.2687862515217</v>
      </c>
      <c r="CH147" s="197">
        <v>225.39139774383497</v>
      </c>
      <c r="CI147" s="21"/>
      <c r="CJ147" s="21"/>
      <c r="CK147" s="21"/>
      <c r="CL147" s="21"/>
      <c r="CM147" s="21"/>
      <c r="CN147" s="21"/>
    </row>
    <row r="148" spans="1:92" x14ac:dyDescent="0.2">
      <c r="A148" s="8" t="str">
        <f t="shared" si="2"/>
        <v>EWGt_QU_17</v>
      </c>
      <c r="B148" s="7" t="s">
        <v>3659</v>
      </c>
      <c r="C148" s="7" t="s">
        <v>654</v>
      </c>
      <c r="D148" s="7">
        <v>17</v>
      </c>
      <c r="E148" s="7">
        <v>100</v>
      </c>
      <c r="F148" s="9">
        <v>102.15669371195497</v>
      </c>
      <c r="G148" s="9">
        <v>102.85235487229285</v>
      </c>
      <c r="H148" s="9">
        <v>100.71242675382646</v>
      </c>
      <c r="I148" s="9">
        <v>102.27241009134764</v>
      </c>
      <c r="J148" s="9">
        <v>103.16493827542791</v>
      </c>
      <c r="K148" s="9">
        <v>103.30526652158636</v>
      </c>
      <c r="L148" s="9">
        <v>105.566202119948</v>
      </c>
      <c r="M148" s="9">
        <v>105.92555335832333</v>
      </c>
      <c r="N148" s="9">
        <v>106.61629599634801</v>
      </c>
      <c r="O148" s="9">
        <v>105.44545986602607</v>
      </c>
      <c r="P148" s="9">
        <v>106.26859156660169</v>
      </c>
      <c r="Q148" s="9">
        <v>108.7456104990828</v>
      </c>
      <c r="R148" s="9">
        <v>109.47989082947542</v>
      </c>
      <c r="S148" s="9">
        <v>110.9840902502231</v>
      </c>
      <c r="T148" s="9">
        <v>108.95664719928364</v>
      </c>
      <c r="U148" s="9">
        <v>111.05462844253684</v>
      </c>
      <c r="V148" s="9">
        <v>110.38487516981573</v>
      </c>
      <c r="W148" s="9">
        <v>108.87333639538068</v>
      </c>
      <c r="X148" s="9">
        <v>113.54209023144175</v>
      </c>
      <c r="Y148" s="9">
        <v>117.2717342816584</v>
      </c>
      <c r="Z148" s="9">
        <v>117.59829815676315</v>
      </c>
      <c r="AA148" s="9">
        <v>120.23683115062369</v>
      </c>
      <c r="AB148" s="9">
        <v>122.66177043774195</v>
      </c>
      <c r="AC148" s="9">
        <v>126.31208066696441</v>
      </c>
      <c r="AD148" s="9">
        <v>126.16209457534752</v>
      </c>
      <c r="AE148" s="9">
        <v>130.06530179070464</v>
      </c>
      <c r="AF148" s="9">
        <v>132.2811941395228</v>
      </c>
      <c r="AG148" s="9">
        <v>130.19026111602548</v>
      </c>
      <c r="AH148" s="9">
        <v>131.34131563991943</v>
      </c>
      <c r="AI148" s="9">
        <v>130.15616912403675</v>
      </c>
      <c r="AJ148" s="9">
        <v>132.02565175863487</v>
      </c>
      <c r="AK148" s="9">
        <v>135.09391466688805</v>
      </c>
      <c r="AL148" s="9">
        <v>137.35678987332872</v>
      </c>
      <c r="AM148" s="9">
        <v>138.58076097683443</v>
      </c>
      <c r="AN148" s="9">
        <v>142.4102172950841</v>
      </c>
      <c r="AO148" s="9">
        <v>144.68960046172151</v>
      </c>
      <c r="AP148" s="9">
        <v>142.67867367236809</v>
      </c>
      <c r="AQ148" s="9">
        <v>142.95575584117793</v>
      </c>
      <c r="AR148" s="9">
        <v>143.11882406413673</v>
      </c>
      <c r="AS148" s="9">
        <v>149.8639997050719</v>
      </c>
      <c r="AT148" s="9">
        <v>150.12180336228843</v>
      </c>
      <c r="AU148" s="9">
        <v>152.65017515564409</v>
      </c>
      <c r="AV148" s="9">
        <v>150.03367235802963</v>
      </c>
      <c r="AW148" s="9">
        <v>152.84944834550754</v>
      </c>
      <c r="AX148" s="9">
        <v>153.47996774805216</v>
      </c>
      <c r="AY148" s="9">
        <v>155.30454750635644</v>
      </c>
      <c r="AZ148" s="9">
        <v>157.68229572622701</v>
      </c>
      <c r="BA148" s="9">
        <v>162.93134492062958</v>
      </c>
      <c r="BB148" s="9">
        <v>163.23883263832843</v>
      </c>
      <c r="BC148" s="9">
        <v>162.63288228242052</v>
      </c>
      <c r="BD148" s="9">
        <v>164.28651762774336</v>
      </c>
      <c r="BE148" s="9">
        <v>175.96847732191901</v>
      </c>
      <c r="BF148" s="9">
        <v>177.93563314646795</v>
      </c>
      <c r="BG148" s="9">
        <v>180.61967623162298</v>
      </c>
      <c r="BH148" s="9">
        <v>181.45432352395426</v>
      </c>
      <c r="BI148" s="9">
        <v>185.77638351737323</v>
      </c>
      <c r="BJ148" s="9">
        <v>192.41397246387882</v>
      </c>
      <c r="BK148" s="9">
        <v>193.12138326573677</v>
      </c>
      <c r="BL148" s="9">
        <v>198.19504678041196</v>
      </c>
      <c r="BM148" s="21">
        <v>197.12448910212152</v>
      </c>
      <c r="BN148" s="21">
        <v>194.23707820487755</v>
      </c>
      <c r="BO148" s="21">
        <v>199.42521707992361</v>
      </c>
      <c r="BP148" s="21">
        <v>199.73174875703364</v>
      </c>
      <c r="BQ148" s="21">
        <v>204.33125709616974</v>
      </c>
      <c r="BR148" s="21">
        <v>199.97508885430736</v>
      </c>
      <c r="BS148" s="21">
        <v>197.76798379600723</v>
      </c>
      <c r="BT148" s="21">
        <v>194.35606968030601</v>
      </c>
      <c r="BU148" s="21">
        <v>195.59626475445023</v>
      </c>
      <c r="BV148" s="21">
        <v>191.56900807046378</v>
      </c>
      <c r="BW148" s="21">
        <v>192.60938477749139</v>
      </c>
      <c r="BX148" s="21">
        <v>195.34375065719519</v>
      </c>
      <c r="BY148" s="21">
        <v>193.94150162656004</v>
      </c>
      <c r="BZ148" s="21">
        <v>186.66028149987696</v>
      </c>
      <c r="CA148" s="21">
        <v>188.89340986831925</v>
      </c>
      <c r="CB148" s="21">
        <v>187.55059674253087</v>
      </c>
      <c r="CC148" s="21">
        <v>192.49544058266653</v>
      </c>
      <c r="CD148" s="21">
        <v>197.51479318267573</v>
      </c>
      <c r="CE148" s="21">
        <v>202.56681944325726</v>
      </c>
      <c r="CF148" s="197">
        <v>202.37877570804591</v>
      </c>
      <c r="CG148" s="197">
        <v>208.75100018498972</v>
      </c>
      <c r="CH148" s="197">
        <v>209.42167690808131</v>
      </c>
      <c r="CI148" s="21"/>
      <c r="CJ148" s="21"/>
      <c r="CK148" s="21"/>
      <c r="CL148" s="21"/>
      <c r="CM148" s="21"/>
      <c r="CN148" s="21"/>
    </row>
    <row r="149" spans="1:92" x14ac:dyDescent="0.2">
      <c r="A149" s="8" t="str">
        <f t="shared" si="2"/>
        <v>EWGt_QU_18</v>
      </c>
      <c r="B149" s="7" t="s">
        <v>3659</v>
      </c>
      <c r="C149" s="7" t="s">
        <v>654</v>
      </c>
      <c r="D149" s="7">
        <v>18</v>
      </c>
      <c r="E149" s="7">
        <v>100</v>
      </c>
      <c r="F149" s="9">
        <v>101.40591103730408</v>
      </c>
      <c r="G149" s="9">
        <v>100.90399191851137</v>
      </c>
      <c r="H149" s="9">
        <v>98.252240421765293</v>
      </c>
      <c r="I149" s="9">
        <v>99.057466500559698</v>
      </c>
      <c r="J149" s="9">
        <v>99.795196613355913</v>
      </c>
      <c r="K149" s="9">
        <v>100.23170165521019</v>
      </c>
      <c r="L149" s="9">
        <v>101.18574211819987</v>
      </c>
      <c r="M149" s="9">
        <v>103.13907675284628</v>
      </c>
      <c r="N149" s="9">
        <v>104.99268340184807</v>
      </c>
      <c r="O149" s="9">
        <v>105.465788196451</v>
      </c>
      <c r="P149" s="9">
        <v>104.82626133608304</v>
      </c>
      <c r="Q149" s="9">
        <v>108.45310155927046</v>
      </c>
      <c r="R149" s="9">
        <v>108.90639787045959</v>
      </c>
      <c r="S149" s="9">
        <v>110.1563843648099</v>
      </c>
      <c r="T149" s="9">
        <v>109.94842428905807</v>
      </c>
      <c r="U149" s="9">
        <v>114.82841280781757</v>
      </c>
      <c r="V149" s="9">
        <v>116.34051071657299</v>
      </c>
      <c r="W149" s="9">
        <v>114.42542836730712</v>
      </c>
      <c r="X149" s="9">
        <v>118.85817941919731</v>
      </c>
      <c r="Y149" s="9">
        <v>120.23770488868909</v>
      </c>
      <c r="Z149" s="9">
        <v>120.43604412786063</v>
      </c>
      <c r="AA149" s="9">
        <v>126.13603533004527</v>
      </c>
      <c r="AB149" s="9">
        <v>127.2576734845952</v>
      </c>
      <c r="AC149" s="9">
        <v>128.67767235773925</v>
      </c>
      <c r="AD149" s="9">
        <v>129.54952719204448</v>
      </c>
      <c r="AE149" s="9">
        <v>131.53008878747275</v>
      </c>
      <c r="AF149" s="9">
        <v>138.82089522968852</v>
      </c>
      <c r="AG149" s="9">
        <v>141.56756804207151</v>
      </c>
      <c r="AH149" s="9">
        <v>142.84870113613255</v>
      </c>
      <c r="AI149" s="9">
        <v>140.30332270765763</v>
      </c>
      <c r="AJ149" s="9">
        <v>140.05446699714429</v>
      </c>
      <c r="AK149" s="9">
        <v>143.21501067219722</v>
      </c>
      <c r="AL149" s="9">
        <v>143.26012477672515</v>
      </c>
      <c r="AM149" s="9">
        <v>146.1473667749965</v>
      </c>
      <c r="AN149" s="9">
        <v>143.03980105684218</v>
      </c>
      <c r="AO149" s="9">
        <v>145.27700440810668</v>
      </c>
      <c r="AP149" s="9">
        <v>146.61368866527275</v>
      </c>
      <c r="AQ149" s="9">
        <v>150.08531052283882</v>
      </c>
      <c r="AR149" s="9">
        <v>154.44020001738633</v>
      </c>
      <c r="AS149" s="9">
        <v>163.46255046252745</v>
      </c>
      <c r="AT149" s="9">
        <v>162.17284683915489</v>
      </c>
      <c r="AU149" s="9">
        <v>163.97457860225251</v>
      </c>
      <c r="AV149" s="9">
        <v>163.08205619359788</v>
      </c>
      <c r="AW149" s="9">
        <v>163.36819563394772</v>
      </c>
      <c r="AX149" s="9">
        <v>166.61346001487573</v>
      </c>
      <c r="AY149" s="9">
        <v>170.86916410145591</v>
      </c>
      <c r="AZ149" s="9">
        <v>171.38251924919118</v>
      </c>
      <c r="BA149" s="9">
        <v>174.62306167007605</v>
      </c>
      <c r="BB149" s="9">
        <v>179.37642496352683</v>
      </c>
      <c r="BC149" s="9">
        <v>177.93687836038751</v>
      </c>
      <c r="BD149" s="9">
        <v>180.04061505454598</v>
      </c>
      <c r="BE149" s="9">
        <v>191.53730072273279</v>
      </c>
      <c r="BF149" s="9">
        <v>197.67375646548047</v>
      </c>
      <c r="BG149" s="9">
        <v>202.62871525285453</v>
      </c>
      <c r="BH149" s="9">
        <v>202.9027681948246</v>
      </c>
      <c r="BI149" s="9">
        <v>204.1225880249348</v>
      </c>
      <c r="BJ149" s="9">
        <v>209.75971244326539</v>
      </c>
      <c r="BK149" s="9">
        <v>203.89185556878738</v>
      </c>
      <c r="BL149" s="9">
        <v>205.1103833024502</v>
      </c>
      <c r="BM149" s="21">
        <v>202.33207645643435</v>
      </c>
      <c r="BN149" s="21">
        <v>199.03114877418369</v>
      </c>
      <c r="BO149" s="21">
        <v>203.79579944694228</v>
      </c>
      <c r="BP149" s="21">
        <v>203.71688625934107</v>
      </c>
      <c r="BQ149" s="21">
        <v>207.27461048516474</v>
      </c>
      <c r="BR149" s="21">
        <v>201.73286451850672</v>
      </c>
      <c r="BS149" s="21">
        <v>205.52734988974743</v>
      </c>
      <c r="BT149" s="21">
        <v>200.68769427812344</v>
      </c>
      <c r="BU149" s="21">
        <v>193.15105507318992</v>
      </c>
      <c r="BV149" s="21">
        <v>190.67200367419275</v>
      </c>
      <c r="BW149" s="21">
        <v>189.0464732466493</v>
      </c>
      <c r="BX149" s="21">
        <v>193.26702894608854</v>
      </c>
      <c r="BY149" s="21">
        <v>189.67556619720395</v>
      </c>
      <c r="BZ149" s="21">
        <v>183.17945070272918</v>
      </c>
      <c r="CA149" s="21">
        <v>186.95757491015689</v>
      </c>
      <c r="CB149" s="21">
        <v>187.30436629024356</v>
      </c>
      <c r="CC149" s="21">
        <v>187.81237247845394</v>
      </c>
      <c r="CD149" s="21">
        <v>194.37624989747536</v>
      </c>
      <c r="CE149" s="21">
        <v>198.37035735870697</v>
      </c>
      <c r="CF149" s="197">
        <v>197.02364612978508</v>
      </c>
      <c r="CG149" s="197">
        <v>200.87121170979191</v>
      </c>
      <c r="CH149" s="197">
        <v>202.180713980425</v>
      </c>
      <c r="CI149" s="21"/>
      <c r="CJ149" s="21"/>
      <c r="CK149" s="21"/>
      <c r="CL149" s="21"/>
      <c r="CM149" s="21"/>
      <c r="CN149" s="21"/>
    </row>
    <row r="150" spans="1:92" x14ac:dyDescent="0.2">
      <c r="A150" s="8" t="str">
        <f t="shared" si="2"/>
        <v>EWGt_QU_19</v>
      </c>
      <c r="B150" s="7" t="s">
        <v>3659</v>
      </c>
      <c r="C150" s="7" t="s">
        <v>654</v>
      </c>
      <c r="D150" s="7">
        <v>19</v>
      </c>
      <c r="E150" s="7">
        <v>100</v>
      </c>
      <c r="F150" s="9">
        <v>101.61950898388756</v>
      </c>
      <c r="G150" s="9">
        <v>101.43112316637203</v>
      </c>
      <c r="H150" s="9">
        <v>99.377598429204156</v>
      </c>
      <c r="I150" s="9">
        <v>100.68668321655213</v>
      </c>
      <c r="J150" s="9">
        <v>102.23013049769666</v>
      </c>
      <c r="K150" s="9">
        <v>102.89643182426242</v>
      </c>
      <c r="L150" s="9">
        <v>104.66017310481415</v>
      </c>
      <c r="M150" s="9">
        <v>102.86820719737332</v>
      </c>
      <c r="N150" s="9">
        <v>103.19907325455003</v>
      </c>
      <c r="O150" s="9">
        <v>102.82154716151884</v>
      </c>
      <c r="P150" s="9">
        <v>102.93211923106391</v>
      </c>
      <c r="Q150" s="9">
        <v>105.23240485174239</v>
      </c>
      <c r="R150" s="9">
        <v>106.73377813992082</v>
      </c>
      <c r="S150" s="9">
        <v>107.48504359405673</v>
      </c>
      <c r="T150" s="9">
        <v>107.39171829719538</v>
      </c>
      <c r="U150" s="9">
        <v>108.85063975690765</v>
      </c>
      <c r="V150" s="9">
        <v>109.01967783636677</v>
      </c>
      <c r="W150" s="9">
        <v>110.32545406348551</v>
      </c>
      <c r="X150" s="9">
        <v>111.61882485514299</v>
      </c>
      <c r="Y150" s="9">
        <v>114.12449071486644</v>
      </c>
      <c r="Z150" s="9">
        <v>116.34538846083191</v>
      </c>
      <c r="AA150" s="9">
        <v>118.9107882631623</v>
      </c>
      <c r="AB150" s="9">
        <v>119.15352337722582</v>
      </c>
      <c r="AC150" s="9">
        <v>122.04005684627523</v>
      </c>
      <c r="AD150" s="9">
        <v>122.88454931356161</v>
      </c>
      <c r="AE150" s="9">
        <v>120.94958461415376</v>
      </c>
      <c r="AF150" s="9">
        <v>125.14939806064859</v>
      </c>
      <c r="AG150" s="9">
        <v>126.2017955672454</v>
      </c>
      <c r="AH150" s="9">
        <v>126.8631779312061</v>
      </c>
      <c r="AI150" s="9">
        <v>125.10790985171118</v>
      </c>
      <c r="AJ150" s="9">
        <v>127.67433069217545</v>
      </c>
      <c r="AK150" s="9">
        <v>129.51883921041158</v>
      </c>
      <c r="AL150" s="9">
        <v>130.62588482605005</v>
      </c>
      <c r="AM150" s="9">
        <v>133.51831853847227</v>
      </c>
      <c r="AN150" s="9">
        <v>133.87537029900486</v>
      </c>
      <c r="AO150" s="9">
        <v>136.92224481901732</v>
      </c>
      <c r="AP150" s="9">
        <v>133.27047849684212</v>
      </c>
      <c r="AQ150" s="9">
        <v>134.57687195002421</v>
      </c>
      <c r="AR150" s="9">
        <v>137.57354149472297</v>
      </c>
      <c r="AS150" s="9">
        <v>138.08528068977924</v>
      </c>
      <c r="AT150" s="9">
        <v>142.33223593708331</v>
      </c>
      <c r="AU150" s="9">
        <v>146.33115350857113</v>
      </c>
      <c r="AV150" s="9">
        <v>143.5775928647839</v>
      </c>
      <c r="AW150" s="9">
        <v>141.67274159125978</v>
      </c>
      <c r="AX150" s="9">
        <v>143.17727967899992</v>
      </c>
      <c r="AY150" s="9">
        <v>147.02926502370036</v>
      </c>
      <c r="AZ150" s="9">
        <v>147.45020412941773</v>
      </c>
      <c r="BA150" s="9">
        <v>150.43998658202989</v>
      </c>
      <c r="BB150" s="9">
        <v>152.5729529856695</v>
      </c>
      <c r="BC150" s="9">
        <v>152.63888319312463</v>
      </c>
      <c r="BD150" s="9">
        <v>154.5373581282019</v>
      </c>
      <c r="BE150" s="9">
        <v>162.68593363711</v>
      </c>
      <c r="BF150" s="9">
        <v>170.04335822273177</v>
      </c>
      <c r="BG150" s="9">
        <v>169.69132018490271</v>
      </c>
      <c r="BH150" s="9">
        <v>169.87524806336404</v>
      </c>
      <c r="BI150" s="9">
        <v>174.22301725116554</v>
      </c>
      <c r="BJ150" s="9">
        <v>174.54219865776633</v>
      </c>
      <c r="BK150" s="9">
        <v>174.83655560953687</v>
      </c>
      <c r="BL150" s="9">
        <v>180.77851706754086</v>
      </c>
      <c r="BM150" s="21">
        <v>177.06801750936526</v>
      </c>
      <c r="BN150" s="21">
        <v>172.54088766939952</v>
      </c>
      <c r="BO150" s="21">
        <v>175.51223684887142</v>
      </c>
      <c r="BP150" s="21">
        <v>178.29343261672022</v>
      </c>
      <c r="BQ150" s="21">
        <v>179.98621021740726</v>
      </c>
      <c r="BR150" s="21">
        <v>175.73059719512702</v>
      </c>
      <c r="BS150" s="21">
        <v>177.35633666113497</v>
      </c>
      <c r="BT150" s="21">
        <v>177.45616261060826</v>
      </c>
      <c r="BU150" s="21">
        <v>169.94521993622371</v>
      </c>
      <c r="BV150" s="21">
        <v>171.01333474508593</v>
      </c>
      <c r="BW150" s="21">
        <v>173.26123356128829</v>
      </c>
      <c r="BX150" s="21">
        <v>175.91074007711413</v>
      </c>
      <c r="BY150" s="21">
        <v>176.64281285771216</v>
      </c>
      <c r="BZ150" s="21">
        <v>169.42454606056802</v>
      </c>
      <c r="CA150" s="21">
        <v>173.94995197607923</v>
      </c>
      <c r="CB150" s="21">
        <v>173.96949144445003</v>
      </c>
      <c r="CC150" s="21">
        <v>178.85446260883026</v>
      </c>
      <c r="CD150" s="21">
        <v>183.63230757617211</v>
      </c>
      <c r="CE150" s="21">
        <v>182.90717659524157</v>
      </c>
      <c r="CF150" s="197">
        <v>182.71130799236636</v>
      </c>
      <c r="CG150" s="197">
        <v>191.86963156795346</v>
      </c>
      <c r="CH150" s="197">
        <v>192.3763705662748</v>
      </c>
      <c r="CI150" s="21"/>
      <c r="CJ150" s="21"/>
      <c r="CK150" s="21"/>
      <c r="CL150" s="21"/>
      <c r="CM150" s="21"/>
      <c r="CN150" s="21"/>
    </row>
    <row r="151" spans="1:92" x14ac:dyDescent="0.2">
      <c r="A151" s="8" t="str">
        <f t="shared" si="2"/>
        <v>EWGt_QU_20</v>
      </c>
      <c r="B151" s="7" t="s">
        <v>3659</v>
      </c>
      <c r="C151" s="7" t="s">
        <v>654</v>
      </c>
      <c r="D151" s="7">
        <v>20</v>
      </c>
      <c r="E151" s="7">
        <v>100</v>
      </c>
      <c r="F151" s="9">
        <v>102.27166773863303</v>
      </c>
      <c r="G151" s="9">
        <v>102.98161481534756</v>
      </c>
      <c r="H151" s="9">
        <v>100.83927932885119</v>
      </c>
      <c r="I151" s="9">
        <v>102.03442732181531</v>
      </c>
      <c r="J151" s="9">
        <v>102.71022453665782</v>
      </c>
      <c r="K151" s="9">
        <v>102.87591360848727</v>
      </c>
      <c r="L151" s="9">
        <v>104.53736468561698</v>
      </c>
      <c r="M151" s="9">
        <v>102.53921487009971</v>
      </c>
      <c r="N151" s="9">
        <v>103.14827590834399</v>
      </c>
      <c r="O151" s="9">
        <v>102.134570587163</v>
      </c>
      <c r="P151" s="9">
        <v>103.31788521124159</v>
      </c>
      <c r="Q151" s="9">
        <v>107.71728540580814</v>
      </c>
      <c r="R151" s="9">
        <v>107.82933722604375</v>
      </c>
      <c r="S151" s="9">
        <v>109.0723819672304</v>
      </c>
      <c r="T151" s="9">
        <v>107.56368445782736</v>
      </c>
      <c r="U151" s="9">
        <v>107.89896340808676</v>
      </c>
      <c r="V151" s="9">
        <v>107.41206023595336</v>
      </c>
      <c r="W151" s="9">
        <v>110.86690799390404</v>
      </c>
      <c r="X151" s="9">
        <v>110.62249061624212</v>
      </c>
      <c r="Y151" s="9">
        <v>113.96123554026451</v>
      </c>
      <c r="Z151" s="9">
        <v>117.54934930370797</v>
      </c>
      <c r="AA151" s="9">
        <v>118.46818842735098</v>
      </c>
      <c r="AB151" s="9">
        <v>119.78195520388739</v>
      </c>
      <c r="AC151" s="9">
        <v>122.67999291704881</v>
      </c>
      <c r="AD151" s="9">
        <v>122.75560510742388</v>
      </c>
      <c r="AE151" s="9">
        <v>124.31874172315777</v>
      </c>
      <c r="AF151" s="9">
        <v>128.06494900467021</v>
      </c>
      <c r="AG151" s="9">
        <v>124.85836612412322</v>
      </c>
      <c r="AH151" s="9">
        <v>126.35058881717485</v>
      </c>
      <c r="AI151" s="9">
        <v>123.95749376760901</v>
      </c>
      <c r="AJ151" s="9">
        <v>128.20905932120493</v>
      </c>
      <c r="AK151" s="9">
        <v>130.85840758824304</v>
      </c>
      <c r="AL151" s="9">
        <v>133.15785307548629</v>
      </c>
      <c r="AM151" s="9">
        <v>135.3142910775706</v>
      </c>
      <c r="AN151" s="9">
        <v>135.49044355394702</v>
      </c>
      <c r="AO151" s="9">
        <v>135.86591152617055</v>
      </c>
      <c r="AP151" s="9">
        <v>134.5458276751317</v>
      </c>
      <c r="AQ151" s="9">
        <v>131.97829024981041</v>
      </c>
      <c r="AR151" s="9">
        <v>137.59742570191901</v>
      </c>
      <c r="AS151" s="9">
        <v>137.25656534789198</v>
      </c>
      <c r="AT151" s="9">
        <v>140.28064982635169</v>
      </c>
      <c r="AU151" s="9">
        <v>143.99751998646147</v>
      </c>
      <c r="AV151" s="9">
        <v>140.25197300962665</v>
      </c>
      <c r="AW151" s="9">
        <v>140.23121338209677</v>
      </c>
      <c r="AX151" s="9">
        <v>142.13515625617819</v>
      </c>
      <c r="AY151" s="9">
        <v>144.15489153806803</v>
      </c>
      <c r="AZ151" s="9">
        <v>145.86458304838663</v>
      </c>
      <c r="BA151" s="9">
        <v>151.06213247214174</v>
      </c>
      <c r="BB151" s="9">
        <v>153.32470184165408</v>
      </c>
      <c r="BC151" s="9">
        <v>152.34846085002746</v>
      </c>
      <c r="BD151" s="9">
        <v>154.69054697611455</v>
      </c>
      <c r="BE151" s="9">
        <v>165.09537771186388</v>
      </c>
      <c r="BF151" s="9">
        <v>168.36731166029534</v>
      </c>
      <c r="BG151" s="9">
        <v>168.35720718892989</v>
      </c>
      <c r="BH151" s="9">
        <v>172.35842586843975</v>
      </c>
      <c r="BI151" s="9">
        <v>177.4032921015459</v>
      </c>
      <c r="BJ151" s="9">
        <v>183.73059441512675</v>
      </c>
      <c r="BK151" s="9">
        <v>183.79785053962982</v>
      </c>
      <c r="BL151" s="9">
        <v>185.66427601227397</v>
      </c>
      <c r="BM151" s="21">
        <v>184.47171917558251</v>
      </c>
      <c r="BN151" s="21">
        <v>183.04432031465382</v>
      </c>
      <c r="BO151" s="21">
        <v>186.99986926957249</v>
      </c>
      <c r="BP151" s="21">
        <v>189.48926222642893</v>
      </c>
      <c r="BQ151" s="21">
        <v>188.84159216235648</v>
      </c>
      <c r="BR151" s="21">
        <v>184.56117922883473</v>
      </c>
      <c r="BS151" s="21">
        <v>187.50542608597834</v>
      </c>
      <c r="BT151" s="21">
        <v>184.69168660089341</v>
      </c>
      <c r="BU151" s="21">
        <v>179.59060745028572</v>
      </c>
      <c r="BV151" s="21">
        <v>179.9108550670181</v>
      </c>
      <c r="BW151" s="21">
        <v>180.24182394400475</v>
      </c>
      <c r="BX151" s="21">
        <v>181.6504614076897</v>
      </c>
      <c r="BY151" s="21">
        <v>176.50272478987702</v>
      </c>
      <c r="BZ151" s="21">
        <v>171.1913068205503</v>
      </c>
      <c r="CA151" s="21">
        <v>175.90519376029911</v>
      </c>
      <c r="CB151" s="21">
        <v>178.60843079643035</v>
      </c>
      <c r="CC151" s="21">
        <v>181.21479930475596</v>
      </c>
      <c r="CD151" s="21">
        <v>188.33855761204808</v>
      </c>
      <c r="CE151" s="21">
        <v>192.72717500324902</v>
      </c>
      <c r="CF151" s="197">
        <v>197.26894152816502</v>
      </c>
      <c r="CG151" s="197">
        <v>201.56975859519264</v>
      </c>
      <c r="CH151" s="197">
        <v>204.29089918692256</v>
      </c>
      <c r="CI151" s="21"/>
      <c r="CJ151" s="21"/>
      <c r="CK151" s="21"/>
      <c r="CL151" s="21"/>
      <c r="CM151" s="21"/>
      <c r="CN151" s="21"/>
    </row>
    <row r="152" spans="1:92" x14ac:dyDescent="0.2">
      <c r="A152" s="8" t="str">
        <f t="shared" si="2"/>
        <v>EWGt_QU_21</v>
      </c>
      <c r="B152" s="7" t="s">
        <v>3659</v>
      </c>
      <c r="C152" s="7" t="s">
        <v>654</v>
      </c>
      <c r="D152" s="7">
        <v>21</v>
      </c>
      <c r="E152" s="7">
        <v>100</v>
      </c>
      <c r="F152" s="9">
        <v>100.59725282321025</v>
      </c>
      <c r="G152" s="9">
        <v>100.79698625241313</v>
      </c>
      <c r="H152" s="9">
        <v>98.77936057916132</v>
      </c>
      <c r="I152" s="9">
        <v>100.84101319011501</v>
      </c>
      <c r="J152" s="9">
        <v>103.31014631596977</v>
      </c>
      <c r="K152" s="9">
        <v>106.87592561463448</v>
      </c>
      <c r="L152" s="9">
        <v>107.25522347061924</v>
      </c>
      <c r="M152" s="9">
        <v>107.05650009787423</v>
      </c>
      <c r="N152" s="9">
        <v>110.39121956802596</v>
      </c>
      <c r="O152" s="9">
        <v>107.21779220668772</v>
      </c>
      <c r="P152" s="9">
        <v>106.50172004419541</v>
      </c>
      <c r="Q152" s="9">
        <v>114.75783401776536</v>
      </c>
      <c r="R152" s="9">
        <v>113.60002768926434</v>
      </c>
      <c r="S152" s="9">
        <v>111.26550243918336</v>
      </c>
      <c r="T152" s="9">
        <v>113.38952868826806</v>
      </c>
      <c r="U152" s="9">
        <v>119.23749846716289</v>
      </c>
      <c r="V152" s="9">
        <v>117.92143894638471</v>
      </c>
      <c r="W152" s="9">
        <v>119.32441254820314</v>
      </c>
      <c r="X152" s="9">
        <v>125.6512996558306</v>
      </c>
      <c r="Y152" s="9">
        <v>124.61450518912581</v>
      </c>
      <c r="Z152" s="9">
        <v>129.30794388361952</v>
      </c>
      <c r="AA152" s="9">
        <v>130.79314036195578</v>
      </c>
      <c r="AB152" s="9">
        <v>136.38091437660344</v>
      </c>
      <c r="AC152" s="9">
        <v>135.6674978181274</v>
      </c>
      <c r="AD152" s="9">
        <v>139.7322829235103</v>
      </c>
      <c r="AE152" s="9">
        <v>137.10413351213433</v>
      </c>
      <c r="AF152" s="9">
        <v>149.19882123404983</v>
      </c>
      <c r="AG152" s="9">
        <v>148.66539347803675</v>
      </c>
      <c r="AH152" s="9">
        <v>153.73647971424484</v>
      </c>
      <c r="AI152" s="9">
        <v>145.95115336715943</v>
      </c>
      <c r="AJ152" s="9">
        <v>153.5775992423886</v>
      </c>
      <c r="AK152" s="9">
        <v>156.05101206162851</v>
      </c>
      <c r="AL152" s="9">
        <v>157.32345831728887</v>
      </c>
      <c r="AM152" s="9">
        <v>158.57458865639023</v>
      </c>
      <c r="AN152" s="9">
        <v>160.01687429603555</v>
      </c>
      <c r="AO152" s="9">
        <v>159.82707804943851</v>
      </c>
      <c r="AP152" s="9">
        <v>163.90863704259417</v>
      </c>
      <c r="AQ152" s="9">
        <v>163.21740055756368</v>
      </c>
      <c r="AR152" s="9">
        <v>167.77807976064614</v>
      </c>
      <c r="AS152" s="9">
        <v>175.16369999318238</v>
      </c>
      <c r="AT152" s="9">
        <v>179.79086325715141</v>
      </c>
      <c r="AU152" s="9">
        <v>187.91853801986159</v>
      </c>
      <c r="AV152" s="9">
        <v>178.25727414838963</v>
      </c>
      <c r="AW152" s="9">
        <v>183.47300165808679</v>
      </c>
      <c r="AX152" s="9">
        <v>182.34602457688368</v>
      </c>
      <c r="AY152" s="9">
        <v>192.13524008693764</v>
      </c>
      <c r="AZ152" s="9">
        <v>193.90970696212491</v>
      </c>
      <c r="BA152" s="9">
        <v>196.11577682768481</v>
      </c>
      <c r="BB152" s="9">
        <v>196.91410478080874</v>
      </c>
      <c r="BC152" s="9">
        <v>198.94888084264153</v>
      </c>
      <c r="BD152" s="9">
        <v>198.18814916604396</v>
      </c>
      <c r="BE152" s="9">
        <v>213.42431904110924</v>
      </c>
      <c r="BF152" s="9">
        <v>218.4044460261033</v>
      </c>
      <c r="BG152" s="9">
        <v>218.96251246533063</v>
      </c>
      <c r="BH152" s="9">
        <v>221.40948799058023</v>
      </c>
      <c r="BI152" s="9">
        <v>227.10743334484991</v>
      </c>
      <c r="BJ152" s="9">
        <v>228.8632487982145</v>
      </c>
      <c r="BK152" s="9">
        <v>231.41181656329519</v>
      </c>
      <c r="BL152" s="9">
        <v>237.12443784748291</v>
      </c>
      <c r="BM152" s="21">
        <v>225.27209966535432</v>
      </c>
      <c r="BN152" s="21">
        <v>220.47721846271747</v>
      </c>
      <c r="BO152" s="21">
        <v>220.98201796493041</v>
      </c>
      <c r="BP152" s="21">
        <v>226.8231203397807</v>
      </c>
      <c r="BQ152" s="21">
        <v>234.74799737385399</v>
      </c>
      <c r="BR152" s="21">
        <v>224.96115163196305</v>
      </c>
      <c r="BS152" s="21">
        <v>226.9264999127173</v>
      </c>
      <c r="BT152" s="21">
        <v>224.3945788676366</v>
      </c>
      <c r="BU152" s="21">
        <v>214.18214641759369</v>
      </c>
      <c r="BV152" s="21">
        <v>205.97846934191449</v>
      </c>
      <c r="BW152" s="21">
        <v>208.84070596581105</v>
      </c>
      <c r="BX152" s="21">
        <v>212.26614242448611</v>
      </c>
      <c r="BY152" s="21">
        <v>209.10854227787584</v>
      </c>
      <c r="BZ152" s="21">
        <v>194.27221689413463</v>
      </c>
      <c r="CA152" s="21">
        <v>200.069883009271</v>
      </c>
      <c r="CB152" s="21">
        <v>206.69319119451566</v>
      </c>
      <c r="CC152" s="21">
        <v>209.27968537388358</v>
      </c>
      <c r="CD152" s="21">
        <v>210.17185344641197</v>
      </c>
      <c r="CE152" s="21">
        <v>220.55797317751029</v>
      </c>
      <c r="CF152" s="197">
        <v>218.33993423984742</v>
      </c>
      <c r="CG152" s="197">
        <v>220.06334378253283</v>
      </c>
      <c r="CH152" s="197">
        <v>209.63484519815628</v>
      </c>
      <c r="CI152" s="21"/>
      <c r="CJ152" s="21"/>
      <c r="CK152" s="21"/>
      <c r="CL152" s="21"/>
      <c r="CM152" s="21"/>
      <c r="CN152" s="21"/>
    </row>
    <row r="153" spans="1:92" x14ac:dyDescent="0.2">
      <c r="A153" s="8" t="str">
        <f t="shared" si="2"/>
        <v>EWGt_QU_22</v>
      </c>
      <c r="B153" s="7" t="s">
        <v>3659</v>
      </c>
      <c r="C153" s="7" t="s">
        <v>654</v>
      </c>
      <c r="D153" s="7">
        <v>22</v>
      </c>
      <c r="E153" s="7">
        <v>100</v>
      </c>
      <c r="F153" s="9">
        <v>103.72322290669022</v>
      </c>
      <c r="G153" s="9">
        <v>106.44017835713338</v>
      </c>
      <c r="H153" s="9">
        <v>102.90480624405309</v>
      </c>
      <c r="I153" s="9">
        <v>103.23089490396207</v>
      </c>
      <c r="J153" s="9">
        <v>104.34445514084811</v>
      </c>
      <c r="K153" s="9">
        <v>106.59101420857976</v>
      </c>
      <c r="L153" s="9">
        <v>109.08216868058219</v>
      </c>
      <c r="M153" s="9">
        <v>107.43619611805025</v>
      </c>
      <c r="N153" s="9">
        <v>106.85013062253222</v>
      </c>
      <c r="O153" s="9">
        <v>107.45513801277573</v>
      </c>
      <c r="P153" s="9">
        <v>111.35317373296496</v>
      </c>
      <c r="Q153" s="9">
        <v>112.09734605211634</v>
      </c>
      <c r="R153" s="9">
        <v>111.44892511648747</v>
      </c>
      <c r="S153" s="9">
        <v>112.90569957602573</v>
      </c>
      <c r="T153" s="9">
        <v>114.42075355953074</v>
      </c>
      <c r="U153" s="9">
        <v>112.58404747607511</v>
      </c>
      <c r="V153" s="9">
        <v>114.23535225699288</v>
      </c>
      <c r="W153" s="9">
        <v>119.79678537846755</v>
      </c>
      <c r="X153" s="9">
        <v>123.05007970713446</v>
      </c>
      <c r="Y153" s="9">
        <v>129.6827384138189</v>
      </c>
      <c r="Z153" s="9">
        <v>131.14901927321762</v>
      </c>
      <c r="AA153" s="9">
        <v>134.78020253882778</v>
      </c>
      <c r="AB153" s="9">
        <v>138.31572262078387</v>
      </c>
      <c r="AC153" s="9">
        <v>140.9819771248147</v>
      </c>
      <c r="AD153" s="9">
        <v>142.82008552678309</v>
      </c>
      <c r="AE153" s="9">
        <v>146.73413908792122</v>
      </c>
      <c r="AF153" s="9">
        <v>151.97945036794496</v>
      </c>
      <c r="AG153" s="9">
        <v>157.74234153518145</v>
      </c>
      <c r="AH153" s="9">
        <v>164.03627812623188</v>
      </c>
      <c r="AI153" s="9">
        <v>164.79824392668772</v>
      </c>
      <c r="AJ153" s="9">
        <v>166.9025515640794</v>
      </c>
      <c r="AK153" s="9">
        <v>170.18372339760327</v>
      </c>
      <c r="AL153" s="9">
        <v>172.91870641707817</v>
      </c>
      <c r="AM153" s="9">
        <v>176.33593910637052</v>
      </c>
      <c r="AN153" s="9">
        <v>182.75785298777117</v>
      </c>
      <c r="AO153" s="9">
        <v>181.53837194318393</v>
      </c>
      <c r="AP153" s="9">
        <v>182.77416216660058</v>
      </c>
      <c r="AQ153" s="9">
        <v>184.05119412256533</v>
      </c>
      <c r="AR153" s="9">
        <v>187.19997080347838</v>
      </c>
      <c r="AS153" s="9">
        <v>201.31072111075241</v>
      </c>
      <c r="AT153" s="9">
        <v>203.81894836884621</v>
      </c>
      <c r="AU153" s="9">
        <v>207.91250279575263</v>
      </c>
      <c r="AV153" s="9">
        <v>208.29807182800099</v>
      </c>
      <c r="AW153" s="9">
        <v>211.01236037340269</v>
      </c>
      <c r="AX153" s="9">
        <v>218.20290455771826</v>
      </c>
      <c r="AY153" s="9">
        <v>223.61584243448652</v>
      </c>
      <c r="AZ153" s="9">
        <v>229.01271116332759</v>
      </c>
      <c r="BA153" s="9">
        <v>229.01497188196188</v>
      </c>
      <c r="BB153" s="9">
        <v>235.69252181333491</v>
      </c>
      <c r="BC153" s="9">
        <v>240.04977457923425</v>
      </c>
      <c r="BD153" s="9">
        <v>238.16707028179479</v>
      </c>
      <c r="BE153" s="9">
        <v>256.6659015043133</v>
      </c>
      <c r="BF153" s="9">
        <v>258.55868535131304</v>
      </c>
      <c r="BG153" s="9">
        <v>256.98142776347487</v>
      </c>
      <c r="BH153" s="9">
        <v>253.48552820129743</v>
      </c>
      <c r="BI153" s="9">
        <v>259.63552828738051</v>
      </c>
      <c r="BJ153" s="9">
        <v>263.35115139607325</v>
      </c>
      <c r="BK153" s="9">
        <v>262.47866508143079</v>
      </c>
      <c r="BL153" s="9">
        <v>268.1578372173658</v>
      </c>
      <c r="BM153" s="21">
        <v>258.79846349445444</v>
      </c>
      <c r="BN153" s="21">
        <v>252.74515268374606</v>
      </c>
      <c r="BO153" s="21">
        <v>255.3431501873697</v>
      </c>
      <c r="BP153" s="21">
        <v>260.81817699952069</v>
      </c>
      <c r="BQ153" s="21">
        <v>267.09380190841011</v>
      </c>
      <c r="BR153" s="21">
        <v>258.01999584357873</v>
      </c>
      <c r="BS153" s="21">
        <v>255.71514024626384</v>
      </c>
      <c r="BT153" s="21">
        <v>249.5696414226916</v>
      </c>
      <c r="BU153" s="21">
        <v>242.2363310374862</v>
      </c>
      <c r="BV153" s="21">
        <v>245.25897091072713</v>
      </c>
      <c r="BW153" s="21">
        <v>249.06374136176277</v>
      </c>
      <c r="BX153" s="21">
        <v>250.6512506321173</v>
      </c>
      <c r="BY153" s="21">
        <v>248.84856755654693</v>
      </c>
      <c r="BZ153" s="21">
        <v>245.15303255199927</v>
      </c>
      <c r="CA153" s="21">
        <v>248.76515733606729</v>
      </c>
      <c r="CB153" s="21">
        <v>253.02798506346647</v>
      </c>
      <c r="CC153" s="21">
        <v>254.71128416737989</v>
      </c>
      <c r="CD153" s="21">
        <v>262.45950167560045</v>
      </c>
      <c r="CE153" s="21">
        <v>264.06693415423115</v>
      </c>
      <c r="CF153" s="197">
        <v>269.34604130147363</v>
      </c>
      <c r="CG153" s="197">
        <v>276.11688390733883</v>
      </c>
      <c r="CH153" s="197">
        <v>279.63146505209926</v>
      </c>
      <c r="CI153" s="21"/>
      <c r="CJ153" s="21"/>
      <c r="CK153" s="21"/>
      <c r="CL153" s="21"/>
      <c r="CM153" s="21"/>
      <c r="CN153" s="21"/>
    </row>
    <row r="154" spans="1:92" x14ac:dyDescent="0.2">
      <c r="A154" s="8" t="str">
        <f t="shared" si="2"/>
        <v>EWGt_QU_23</v>
      </c>
      <c r="B154" s="7" t="s">
        <v>3659</v>
      </c>
      <c r="C154" s="7" t="s">
        <v>654</v>
      </c>
      <c r="D154" s="7">
        <v>23</v>
      </c>
      <c r="E154" s="7">
        <v>100</v>
      </c>
      <c r="F154" s="9">
        <v>101.39032633150482</v>
      </c>
      <c r="G154" s="9">
        <v>101.71112592462109</v>
      </c>
      <c r="H154" s="9">
        <v>99.583221862438478</v>
      </c>
      <c r="I154" s="9">
        <v>101.07790196435649</v>
      </c>
      <c r="J154" s="9">
        <v>101.91209427287001</v>
      </c>
      <c r="K154" s="9">
        <v>102.65515670088435</v>
      </c>
      <c r="L154" s="9">
        <v>103.94672778832141</v>
      </c>
      <c r="M154" s="9">
        <v>103.85122654583068</v>
      </c>
      <c r="N154" s="9">
        <v>104.30055648337095</v>
      </c>
      <c r="O154" s="9">
        <v>103.13794325306154</v>
      </c>
      <c r="P154" s="9">
        <v>103.73173027308941</v>
      </c>
      <c r="Q154" s="9">
        <v>105.25673603172439</v>
      </c>
      <c r="R154" s="9">
        <v>105.75766978347944</v>
      </c>
      <c r="S154" s="9">
        <v>106.81015122224488</v>
      </c>
      <c r="T154" s="9">
        <v>110.57622600830852</v>
      </c>
      <c r="U154" s="9">
        <v>111.54123201449029</v>
      </c>
      <c r="V154" s="9">
        <v>112.61315182821939</v>
      </c>
      <c r="W154" s="9">
        <v>116.3898262873236</v>
      </c>
      <c r="X154" s="9">
        <v>115.07438037236193</v>
      </c>
      <c r="Y154" s="9">
        <v>118.49733770596423</v>
      </c>
      <c r="Z154" s="9">
        <v>122.35712093149135</v>
      </c>
      <c r="AA154" s="9">
        <v>126.24519351910986</v>
      </c>
      <c r="AB154" s="9">
        <v>126.21612414113184</v>
      </c>
      <c r="AC154" s="9">
        <v>133.872686996162</v>
      </c>
      <c r="AD154" s="9">
        <v>133.71055284663066</v>
      </c>
      <c r="AE154" s="9">
        <v>137.97748689493008</v>
      </c>
      <c r="AF154" s="9">
        <v>145.52036237302809</v>
      </c>
      <c r="AG154" s="9">
        <v>142.19976969549339</v>
      </c>
      <c r="AH154" s="9">
        <v>145.44312008899252</v>
      </c>
      <c r="AI154" s="9">
        <v>146.21291462202262</v>
      </c>
      <c r="AJ154" s="9">
        <v>150.87933873480134</v>
      </c>
      <c r="AK154" s="9">
        <v>149.96603033764521</v>
      </c>
      <c r="AL154" s="9">
        <v>156.0413711603608</v>
      </c>
      <c r="AM154" s="9">
        <v>155.31298563811217</v>
      </c>
      <c r="AN154" s="9">
        <v>154.43275714912275</v>
      </c>
      <c r="AO154" s="9">
        <v>153.76671942766961</v>
      </c>
      <c r="AP154" s="9">
        <v>153.47586055280641</v>
      </c>
      <c r="AQ154" s="9">
        <v>155.20643670496261</v>
      </c>
      <c r="AR154" s="9">
        <v>162.03111268854917</v>
      </c>
      <c r="AS154" s="9">
        <v>170.98725168194261</v>
      </c>
      <c r="AT154" s="9">
        <v>168.46002974881782</v>
      </c>
      <c r="AU154" s="9">
        <v>181.19136270990839</v>
      </c>
      <c r="AV154" s="9">
        <v>175.58489000217929</v>
      </c>
      <c r="AW154" s="9">
        <v>176.82158040753635</v>
      </c>
      <c r="AX154" s="9">
        <v>182.25769335732133</v>
      </c>
      <c r="AY154" s="9">
        <v>184.9604580329902</v>
      </c>
      <c r="AZ154" s="9">
        <v>184.89402197162968</v>
      </c>
      <c r="BA154" s="9">
        <v>191.48464159413234</v>
      </c>
      <c r="BB154" s="9">
        <v>190.70746841813042</v>
      </c>
      <c r="BC154" s="9">
        <v>193.05456783679264</v>
      </c>
      <c r="BD154" s="9">
        <v>196.57491871339258</v>
      </c>
      <c r="BE154" s="9">
        <v>208.60570522197887</v>
      </c>
      <c r="BF154" s="9">
        <v>213.68937717743171</v>
      </c>
      <c r="BG154" s="9">
        <v>216.44829335808276</v>
      </c>
      <c r="BH154" s="9">
        <v>215.90197724802235</v>
      </c>
      <c r="BI154" s="9">
        <v>214.29428353579118</v>
      </c>
      <c r="BJ154" s="9">
        <v>216.38658307794447</v>
      </c>
      <c r="BK154" s="9">
        <v>220.64143781937275</v>
      </c>
      <c r="BL154" s="9">
        <v>219.29769476216268</v>
      </c>
      <c r="BM154" s="21">
        <v>210.70784139688757</v>
      </c>
      <c r="BN154" s="21">
        <v>206.73606785671325</v>
      </c>
      <c r="BO154" s="21">
        <v>213.70766810654879</v>
      </c>
      <c r="BP154" s="21">
        <v>216.27764662676049</v>
      </c>
      <c r="BQ154" s="21">
        <v>221.56212157393784</v>
      </c>
      <c r="BR154" s="21">
        <v>213.00431429422795</v>
      </c>
      <c r="BS154" s="21">
        <v>215.98343322001114</v>
      </c>
      <c r="BT154" s="21">
        <v>209.42297650386746</v>
      </c>
      <c r="BU154" s="21">
        <v>199.73051678028895</v>
      </c>
      <c r="BV154" s="21">
        <v>201.22725906079785</v>
      </c>
      <c r="BW154" s="21">
        <v>196.07185472397364</v>
      </c>
      <c r="BX154" s="21">
        <v>199.25758780526857</v>
      </c>
      <c r="BY154" s="21">
        <v>195.18928902407239</v>
      </c>
      <c r="BZ154" s="21">
        <v>185.36905461405422</v>
      </c>
      <c r="CA154" s="21">
        <v>191.05528062327238</v>
      </c>
      <c r="CB154" s="21">
        <v>197.04427754364974</v>
      </c>
      <c r="CC154" s="21">
        <v>195.61331244408046</v>
      </c>
      <c r="CD154" s="21">
        <v>201.49111378903908</v>
      </c>
      <c r="CE154" s="21">
        <v>203.5433839008208</v>
      </c>
      <c r="CF154" s="197">
        <v>207.61303052155861</v>
      </c>
      <c r="CG154" s="197">
        <v>212.1823232293178</v>
      </c>
      <c r="CH154" s="197">
        <v>208.98227383068848</v>
      </c>
      <c r="CI154" s="21"/>
      <c r="CJ154" s="21"/>
      <c r="CK154" s="21"/>
      <c r="CL154" s="21"/>
      <c r="CM154" s="21"/>
      <c r="CN154" s="21"/>
    </row>
    <row r="155" spans="1:92" x14ac:dyDescent="0.2">
      <c r="A155" s="8" t="str">
        <f t="shared" si="2"/>
        <v>EWGt_QU_24</v>
      </c>
      <c r="B155" s="7" t="s">
        <v>3659</v>
      </c>
      <c r="C155" s="7" t="s">
        <v>654</v>
      </c>
      <c r="D155" s="7">
        <v>24</v>
      </c>
      <c r="E155" s="7">
        <v>100</v>
      </c>
      <c r="F155" s="9">
        <v>103.06846467218762</v>
      </c>
      <c r="G155" s="9">
        <v>104.24710039284119</v>
      </c>
      <c r="H155" s="9">
        <v>102.47864542649505</v>
      </c>
      <c r="I155" s="9">
        <v>103.11161061263716</v>
      </c>
      <c r="J155" s="9">
        <v>104.97572714648247</v>
      </c>
      <c r="K155" s="9">
        <v>105.39562602112011</v>
      </c>
      <c r="L155" s="9">
        <v>107.45993380529902</v>
      </c>
      <c r="M155" s="9">
        <v>108.53275775422571</v>
      </c>
      <c r="N155" s="9">
        <v>109.06744777752517</v>
      </c>
      <c r="O155" s="9">
        <v>108.8696771781529</v>
      </c>
      <c r="P155" s="9">
        <v>110.47643613823328</v>
      </c>
      <c r="Q155" s="9">
        <v>112.37095919606395</v>
      </c>
      <c r="R155" s="9">
        <v>114.27843930714585</v>
      </c>
      <c r="S155" s="9">
        <v>112.91280891358137</v>
      </c>
      <c r="T155" s="9">
        <v>105.93329476040697</v>
      </c>
      <c r="U155" s="9">
        <v>113.13228892120755</v>
      </c>
      <c r="V155" s="9">
        <v>116.02330469317073</v>
      </c>
      <c r="W155" s="9">
        <v>116.79910333059765</v>
      </c>
      <c r="X155" s="9">
        <v>119.02140435900867</v>
      </c>
      <c r="Y155" s="9">
        <v>124.891155035914</v>
      </c>
      <c r="Z155" s="9">
        <v>130.7147248432909</v>
      </c>
      <c r="AA155" s="9">
        <v>129.43830603503852</v>
      </c>
      <c r="AB155" s="9">
        <v>134.36399693201258</v>
      </c>
      <c r="AC155" s="9">
        <v>140.064966209712</v>
      </c>
      <c r="AD155" s="9">
        <v>141.18850908837362</v>
      </c>
      <c r="AE155" s="9">
        <v>143.09445674202982</v>
      </c>
      <c r="AF155" s="9">
        <v>146.91856802315363</v>
      </c>
      <c r="AG155" s="9">
        <v>147.79166540901068</v>
      </c>
      <c r="AH155" s="9">
        <v>144.63711167099947</v>
      </c>
      <c r="AI155" s="9">
        <v>146.94332087335295</v>
      </c>
      <c r="AJ155" s="9">
        <v>154.04497708872412</v>
      </c>
      <c r="AK155" s="9">
        <v>155.65981863773661</v>
      </c>
      <c r="AL155" s="9">
        <v>160.30480482054259</v>
      </c>
      <c r="AM155" s="9">
        <v>164.90766843954245</v>
      </c>
      <c r="AN155" s="9">
        <v>162.31248976005878</v>
      </c>
      <c r="AO155" s="9">
        <v>162.37238790699251</v>
      </c>
      <c r="AP155" s="9">
        <v>158.02961410509886</v>
      </c>
      <c r="AQ155" s="9">
        <v>157.48050447714391</v>
      </c>
      <c r="AR155" s="9">
        <v>159.8918836153849</v>
      </c>
      <c r="AS155" s="9">
        <v>162.60463206123384</v>
      </c>
      <c r="AT155" s="9">
        <v>165.97400062273883</v>
      </c>
      <c r="AU155" s="9">
        <v>172.26199566468716</v>
      </c>
      <c r="AV155" s="9">
        <v>171.03167213484679</v>
      </c>
      <c r="AW155" s="9">
        <v>171.06053024800559</v>
      </c>
      <c r="AX155" s="9">
        <v>167.57203214124175</v>
      </c>
      <c r="AY155" s="9">
        <v>173.07947672536014</v>
      </c>
      <c r="AZ155" s="9">
        <v>179.00081154541667</v>
      </c>
      <c r="BA155" s="9">
        <v>183.62607082972087</v>
      </c>
      <c r="BB155" s="9">
        <v>183.50825126523719</v>
      </c>
      <c r="BC155" s="9">
        <v>180.17035475156104</v>
      </c>
      <c r="BD155" s="9">
        <v>182.23409773698737</v>
      </c>
      <c r="BE155" s="9">
        <v>193.62098793808289</v>
      </c>
      <c r="BF155" s="9">
        <v>198.74668722938762</v>
      </c>
      <c r="BG155" s="9">
        <v>201.23660196241647</v>
      </c>
      <c r="BH155" s="9">
        <v>197.64055447094907</v>
      </c>
      <c r="BI155" s="9">
        <v>201.05454966240205</v>
      </c>
      <c r="BJ155" s="9">
        <v>206.80302120255502</v>
      </c>
      <c r="BK155" s="9">
        <v>215.92287027942015</v>
      </c>
      <c r="BL155" s="9">
        <v>219.18538523590075</v>
      </c>
      <c r="BM155" s="21">
        <v>220.99066904372552</v>
      </c>
      <c r="BN155" s="21">
        <v>214.90299541673062</v>
      </c>
      <c r="BO155" s="21">
        <v>217.27447566003363</v>
      </c>
      <c r="BP155" s="21">
        <v>219.32369361774272</v>
      </c>
      <c r="BQ155" s="21">
        <v>220.00675047675759</v>
      </c>
      <c r="BR155" s="21">
        <v>211.47562184954677</v>
      </c>
      <c r="BS155" s="21">
        <v>208.90593696508523</v>
      </c>
      <c r="BT155" s="21">
        <v>211.55560383315196</v>
      </c>
      <c r="BU155" s="21">
        <v>206.73792907108205</v>
      </c>
      <c r="BV155" s="21">
        <v>204.52642414511453</v>
      </c>
      <c r="BW155" s="21">
        <v>207.41411545017786</v>
      </c>
      <c r="BX155" s="21">
        <v>211.88681088436408</v>
      </c>
      <c r="BY155" s="21">
        <v>213.816326824491</v>
      </c>
      <c r="BZ155" s="21">
        <v>207.64579785209722</v>
      </c>
      <c r="CA155" s="21">
        <v>218.52862062297888</v>
      </c>
      <c r="CB155" s="21">
        <v>219.34370063389048</v>
      </c>
      <c r="CC155" s="21">
        <v>219.70588898298763</v>
      </c>
      <c r="CD155" s="21">
        <v>226.7687927386809</v>
      </c>
      <c r="CE155" s="21">
        <v>231.24977708432178</v>
      </c>
      <c r="CF155" s="197">
        <v>232.00826986963398</v>
      </c>
      <c r="CG155" s="197">
        <v>242.47494992105581</v>
      </c>
      <c r="CH155" s="197">
        <v>235.55101222195836</v>
      </c>
      <c r="CI155" s="21"/>
      <c r="CJ155" s="21"/>
      <c r="CK155" s="21"/>
      <c r="CL155" s="21"/>
      <c r="CM155" s="21"/>
      <c r="CN155" s="21"/>
    </row>
    <row r="156" spans="1:92" x14ac:dyDescent="0.2">
      <c r="A156" s="8" t="str">
        <f t="shared" si="2"/>
        <v>EWGt_QU_25</v>
      </c>
      <c r="B156" s="7" t="s">
        <v>3659</v>
      </c>
      <c r="C156" s="7" t="s">
        <v>654</v>
      </c>
      <c r="D156" s="7">
        <v>25</v>
      </c>
      <c r="E156" s="7">
        <v>100</v>
      </c>
      <c r="F156" s="9">
        <v>102.36347425402626</v>
      </c>
      <c r="G156" s="9">
        <v>101.29029532397612</v>
      </c>
      <c r="H156" s="9">
        <v>101.55564251381584</v>
      </c>
      <c r="I156" s="9">
        <v>107.46488133139447</v>
      </c>
      <c r="J156" s="9">
        <v>103.7859828173389</v>
      </c>
      <c r="K156" s="9">
        <v>108.6359259118925</v>
      </c>
      <c r="L156" s="9">
        <v>108.58208634153399</v>
      </c>
      <c r="M156" s="9">
        <v>114.49614676369741</v>
      </c>
      <c r="N156" s="9">
        <v>112.1214301739827</v>
      </c>
      <c r="O156" s="9">
        <v>113.17699134942009</v>
      </c>
      <c r="P156" s="9">
        <v>115.82743561306069</v>
      </c>
      <c r="Q156" s="9">
        <v>119.44929086149709</v>
      </c>
      <c r="R156" s="9">
        <v>122.53341211476285</v>
      </c>
      <c r="S156" s="9">
        <v>122.43848022775839</v>
      </c>
      <c r="T156" s="9">
        <v>120.83271633032669</v>
      </c>
      <c r="U156" s="9">
        <v>126.30821359848888</v>
      </c>
      <c r="V156" s="9">
        <v>128.69375129953332</v>
      </c>
      <c r="W156" s="9">
        <v>132.90504255708265</v>
      </c>
      <c r="X156" s="9">
        <v>133.145799163737</v>
      </c>
      <c r="Y156" s="9">
        <v>146.2118377607413</v>
      </c>
      <c r="Z156" s="9">
        <v>145.39184743728097</v>
      </c>
      <c r="AA156" s="9">
        <v>148.21022749962572</v>
      </c>
      <c r="AB156" s="9">
        <v>150.10619336241652</v>
      </c>
      <c r="AC156" s="9">
        <v>155.87645966054689</v>
      </c>
      <c r="AD156" s="9">
        <v>164.49988771795927</v>
      </c>
      <c r="AE156" s="9">
        <v>159.51779789088701</v>
      </c>
      <c r="AF156" s="9">
        <v>176.15107511809379</v>
      </c>
      <c r="AG156" s="9">
        <v>170.58273576201111</v>
      </c>
      <c r="AH156" s="9">
        <v>184.13023704313667</v>
      </c>
      <c r="AI156" s="9">
        <v>174.15525489974914</v>
      </c>
      <c r="AJ156" s="9">
        <v>186.72331469466235</v>
      </c>
      <c r="AK156" s="9">
        <v>193.12834040867057</v>
      </c>
      <c r="AL156" s="9">
        <v>202.25736062311802</v>
      </c>
      <c r="AM156" s="9">
        <v>198.53447672311631</v>
      </c>
      <c r="AN156" s="9">
        <v>207.34053494914363</v>
      </c>
      <c r="AO156" s="9">
        <v>202.94562679019026</v>
      </c>
      <c r="AP156" s="9">
        <v>219.94745606231407</v>
      </c>
      <c r="AQ156" s="9">
        <v>217.00000670899172</v>
      </c>
      <c r="AR156" s="9">
        <v>223.46690770647126</v>
      </c>
      <c r="AS156" s="9">
        <v>229.75714619173201</v>
      </c>
      <c r="AT156" s="9">
        <v>250.45705157159031</v>
      </c>
      <c r="AU156" s="9">
        <v>245.54442451774315</v>
      </c>
      <c r="AV156" s="9">
        <v>254.31607824056556</v>
      </c>
      <c r="AW156" s="9">
        <v>258.30835568963681</v>
      </c>
      <c r="AX156" s="9">
        <v>255.31249042116383</v>
      </c>
      <c r="AY156" s="9">
        <v>272.52958660590053</v>
      </c>
      <c r="AZ156" s="9">
        <v>273.70220470313137</v>
      </c>
      <c r="BA156" s="9">
        <v>279.66051362130634</v>
      </c>
      <c r="BB156" s="9">
        <v>293.58854263631895</v>
      </c>
      <c r="BC156" s="9">
        <v>291.5898892472278</v>
      </c>
      <c r="BD156" s="9">
        <v>292.33081807165979</v>
      </c>
      <c r="BE156" s="9">
        <v>309.30499502093141</v>
      </c>
      <c r="BF156" s="9">
        <v>306.55829932929095</v>
      </c>
      <c r="BG156" s="9">
        <v>324.30814303316737</v>
      </c>
      <c r="BH156" s="9">
        <v>308.78992297877215</v>
      </c>
      <c r="BI156" s="9">
        <v>313.90136924085499</v>
      </c>
      <c r="BJ156" s="9">
        <v>305.92609450326995</v>
      </c>
      <c r="BK156" s="9">
        <v>302.01138801351419</v>
      </c>
      <c r="BL156" s="9">
        <v>318.07547230337701</v>
      </c>
      <c r="BM156" s="21">
        <v>299.8334137888375</v>
      </c>
      <c r="BN156" s="21">
        <v>287.69730567593626</v>
      </c>
      <c r="BO156" s="21">
        <v>286.66172296145692</v>
      </c>
      <c r="BP156" s="21">
        <v>277.37690907875447</v>
      </c>
      <c r="BQ156" s="21">
        <v>276.26193087271707</v>
      </c>
      <c r="BR156" s="21">
        <v>275.00247493729495</v>
      </c>
      <c r="BS156" s="21">
        <v>290.87911186745691</v>
      </c>
      <c r="BT156" s="21">
        <v>278.15662550298674</v>
      </c>
      <c r="BU156" s="21">
        <v>263.63143230749773</v>
      </c>
      <c r="BV156" s="21">
        <v>262.79247525366986</v>
      </c>
      <c r="BW156" s="21">
        <v>270.17329999702747</v>
      </c>
      <c r="BX156" s="21">
        <v>266.38561748427441</v>
      </c>
      <c r="BY156" s="21">
        <v>268.19583616895017</v>
      </c>
      <c r="BZ156" s="21">
        <v>270.44213456968652</v>
      </c>
      <c r="CA156" s="21">
        <v>269.78033616679051</v>
      </c>
      <c r="CB156" s="21">
        <v>277.97726953617735</v>
      </c>
      <c r="CC156" s="21">
        <v>296.14679257513984</v>
      </c>
      <c r="CD156" s="21">
        <v>291.11164459321344</v>
      </c>
      <c r="CE156" s="21">
        <v>296.54733503556434</v>
      </c>
      <c r="CF156" s="197">
        <v>310.14839250642797</v>
      </c>
      <c r="CG156" s="197">
        <v>316.97699632140393</v>
      </c>
      <c r="CH156" s="197">
        <v>312.46168760185276</v>
      </c>
      <c r="CI156" s="21"/>
      <c r="CJ156" s="21"/>
      <c r="CK156" s="21"/>
      <c r="CL156" s="21"/>
      <c r="CM156" s="21"/>
      <c r="CN156" s="21"/>
    </row>
    <row r="157" spans="1:92" x14ac:dyDescent="0.2">
      <c r="A157" s="8" t="str">
        <f t="shared" si="2"/>
        <v>EWGt_QU_26</v>
      </c>
      <c r="B157" s="7" t="s">
        <v>3659</v>
      </c>
      <c r="C157" s="7" t="s">
        <v>654</v>
      </c>
      <c r="D157" s="7">
        <v>26</v>
      </c>
      <c r="E157" s="7">
        <v>100</v>
      </c>
      <c r="F157" s="9">
        <v>104.41412163337296</v>
      </c>
      <c r="G157" s="9">
        <v>106.23271065691272</v>
      </c>
      <c r="H157" s="9">
        <v>105.39350693672587</v>
      </c>
      <c r="I157" s="9">
        <v>102.20017723475519</v>
      </c>
      <c r="J157" s="9">
        <v>103.46699584634094</v>
      </c>
      <c r="K157" s="9">
        <v>103.21797742272543</v>
      </c>
      <c r="L157" s="9">
        <v>105.74946159223421</v>
      </c>
      <c r="M157" s="9">
        <v>91.935151397310534</v>
      </c>
      <c r="N157" s="9">
        <v>91.586517352386224</v>
      </c>
      <c r="O157" s="9">
        <v>91.307910093808985</v>
      </c>
      <c r="P157" s="9">
        <v>92.272625836469658</v>
      </c>
      <c r="Q157" s="9">
        <v>95.344437860895482</v>
      </c>
      <c r="R157" s="9">
        <v>94.114553900739011</v>
      </c>
      <c r="S157" s="9">
        <v>95.301786902155456</v>
      </c>
      <c r="T157" s="9">
        <v>93.540649307019265</v>
      </c>
      <c r="U157" s="9">
        <v>95.091092827868934</v>
      </c>
      <c r="V157" s="9">
        <v>95.978020879251773</v>
      </c>
      <c r="W157" s="9">
        <v>98.37910907715829</v>
      </c>
      <c r="X157" s="9">
        <v>101.50427366127064</v>
      </c>
      <c r="Y157" s="9">
        <v>108.71992550218914</v>
      </c>
      <c r="Z157" s="9">
        <v>111.78858573656953</v>
      </c>
      <c r="AA157" s="9">
        <v>115.40989602811811</v>
      </c>
      <c r="AB157" s="9">
        <v>117.88814464109632</v>
      </c>
      <c r="AC157" s="9">
        <v>120.63673063360608</v>
      </c>
      <c r="AD157" s="9">
        <v>121.62917719529693</v>
      </c>
      <c r="AE157" s="9">
        <v>123.0961934013071</v>
      </c>
      <c r="AF157" s="9">
        <v>132.6571792693116</v>
      </c>
      <c r="AG157" s="9">
        <v>128.41516788701108</v>
      </c>
      <c r="AH157" s="9">
        <v>125.06024628141591</v>
      </c>
      <c r="AI157" s="9">
        <v>129.89455872119797</v>
      </c>
      <c r="AJ157" s="9">
        <v>131.96885673467159</v>
      </c>
      <c r="AK157" s="9">
        <v>135.18124439587339</v>
      </c>
      <c r="AL157" s="9">
        <v>139.27342886220941</v>
      </c>
      <c r="AM157" s="9">
        <v>139.26944764208653</v>
      </c>
      <c r="AN157" s="9">
        <v>139.38844404692711</v>
      </c>
      <c r="AO157" s="9">
        <v>138.94269605297603</v>
      </c>
      <c r="AP157" s="9">
        <v>137.33153363112706</v>
      </c>
      <c r="AQ157" s="9">
        <v>133.84496056940375</v>
      </c>
      <c r="AR157" s="9">
        <v>133.59732756315296</v>
      </c>
      <c r="AS157" s="9">
        <v>141.66142129890304</v>
      </c>
      <c r="AT157" s="9">
        <v>148.02057620650589</v>
      </c>
      <c r="AU157" s="9">
        <v>149.91903653806517</v>
      </c>
      <c r="AV157" s="9">
        <v>149.03667172080563</v>
      </c>
      <c r="AW157" s="9">
        <v>148.47090600548285</v>
      </c>
      <c r="AX157" s="9">
        <v>143.54542584405613</v>
      </c>
      <c r="AY157" s="9">
        <v>144.02580169942689</v>
      </c>
      <c r="AZ157" s="9">
        <v>146.78928762014419</v>
      </c>
      <c r="BA157" s="9">
        <v>150.05958045206827</v>
      </c>
      <c r="BB157" s="9">
        <v>148.82425314290225</v>
      </c>
      <c r="BC157" s="9">
        <v>147.938127143142</v>
      </c>
      <c r="BD157" s="9">
        <v>149.4765338099549</v>
      </c>
      <c r="BE157" s="9">
        <v>160.83593596551512</v>
      </c>
      <c r="BF157" s="9">
        <v>163.60931729027809</v>
      </c>
      <c r="BG157" s="9">
        <v>165.4517463491797</v>
      </c>
      <c r="BH157" s="9">
        <v>160.26389820952062</v>
      </c>
      <c r="BI157" s="9">
        <v>161.87542373768119</v>
      </c>
      <c r="BJ157" s="9">
        <v>178.96424809893639</v>
      </c>
      <c r="BK157" s="9">
        <v>179.79975095520732</v>
      </c>
      <c r="BL157" s="9">
        <v>184.8363245505229</v>
      </c>
      <c r="BM157" s="21">
        <v>185.3920700867815</v>
      </c>
      <c r="BN157" s="21">
        <v>177.87268572205633</v>
      </c>
      <c r="BO157" s="21">
        <v>182.57164980814559</v>
      </c>
      <c r="BP157" s="21">
        <v>193.44733595487062</v>
      </c>
      <c r="BQ157" s="21">
        <v>190.34693333207329</v>
      </c>
      <c r="BR157" s="21">
        <v>181.74336022406649</v>
      </c>
      <c r="BS157" s="21">
        <v>177.58610701476582</v>
      </c>
      <c r="BT157" s="21">
        <v>177.6988239397723</v>
      </c>
      <c r="BU157" s="21">
        <v>170.45933071770042</v>
      </c>
      <c r="BV157" s="21">
        <v>171.10491337599274</v>
      </c>
      <c r="BW157" s="21">
        <v>174.40259244443405</v>
      </c>
      <c r="BX157" s="21">
        <v>172.70385487434658</v>
      </c>
      <c r="BY157" s="21">
        <v>169.78517340330691</v>
      </c>
      <c r="BZ157" s="21">
        <v>162.50841549356463</v>
      </c>
      <c r="CA157" s="21">
        <v>168.60052936365037</v>
      </c>
      <c r="CB157" s="21">
        <v>169.12617526172139</v>
      </c>
      <c r="CC157" s="21">
        <v>162.7642711266966</v>
      </c>
      <c r="CD157" s="21">
        <v>169.55893762605626</v>
      </c>
      <c r="CE157" s="21">
        <v>170.38397235598754</v>
      </c>
      <c r="CF157" s="197">
        <v>176.76178807288554</v>
      </c>
      <c r="CG157" s="197">
        <v>181.81433972795571</v>
      </c>
      <c r="CH157" s="197">
        <v>182.30499223006669</v>
      </c>
      <c r="CI157" s="21"/>
      <c r="CJ157" s="21"/>
      <c r="CK157" s="21"/>
      <c r="CL157" s="21"/>
      <c r="CM157" s="21"/>
      <c r="CN157" s="21"/>
    </row>
    <row r="158" spans="1:92" x14ac:dyDescent="0.2">
      <c r="A158" s="8" t="str">
        <f t="shared" si="2"/>
        <v>EWGm_QU_1</v>
      </c>
      <c r="B158" s="7" t="s">
        <v>249</v>
      </c>
      <c r="C158" s="7" t="s">
        <v>654</v>
      </c>
      <c r="D158" s="7">
        <v>1</v>
      </c>
      <c r="E158" s="7">
        <v>100</v>
      </c>
      <c r="F158" s="9">
        <v>101.87859399866596</v>
      </c>
      <c r="G158" s="9">
        <v>101.98073947768196</v>
      </c>
      <c r="H158" s="9">
        <v>100.97448233881798</v>
      </c>
      <c r="I158" s="9">
        <v>101.50745446653585</v>
      </c>
      <c r="J158" s="9">
        <v>102.97888966056503</v>
      </c>
      <c r="K158" s="9">
        <v>103.23744395768924</v>
      </c>
      <c r="L158" s="9">
        <v>102.95241418553725</v>
      </c>
      <c r="M158" s="9">
        <v>104.1701143373418</v>
      </c>
      <c r="N158" s="9">
        <v>103.69008377562376</v>
      </c>
      <c r="O158" s="9">
        <v>103.88271713030184</v>
      </c>
      <c r="P158" s="9">
        <v>105.11051910589278</v>
      </c>
      <c r="Q158" s="9">
        <v>107.3873512687052</v>
      </c>
      <c r="R158" s="9">
        <v>108.36526574385432</v>
      </c>
      <c r="S158" s="9">
        <v>109.90873802073287</v>
      </c>
      <c r="T158" s="9">
        <v>111.57702997178957</v>
      </c>
      <c r="U158" s="9">
        <v>114.07349516524847</v>
      </c>
      <c r="V158" s="9">
        <v>113.36679092863655</v>
      </c>
      <c r="W158" s="9">
        <v>113.75838618629099</v>
      </c>
      <c r="X158" s="9">
        <v>114.0309408028407</v>
      </c>
      <c r="Y158" s="9">
        <v>115.7970316829928</v>
      </c>
      <c r="Z158" s="9">
        <v>116.5343659192569</v>
      </c>
      <c r="AA158" s="9">
        <v>117.92481208071746</v>
      </c>
      <c r="AB158" s="9">
        <v>118.12976925025598</v>
      </c>
      <c r="AC158" s="9">
        <v>118.77503582022611</v>
      </c>
      <c r="AD158" s="9">
        <v>122.92895696781831</v>
      </c>
      <c r="AE158" s="9">
        <v>123.38430638612456</v>
      </c>
      <c r="AF158" s="9">
        <v>125.51808700821721</v>
      </c>
      <c r="AG158" s="9">
        <v>127.56153044113306</v>
      </c>
      <c r="AH158" s="9">
        <v>129.00197460106028</v>
      </c>
      <c r="AI158" s="9">
        <v>129.25872087012462</v>
      </c>
      <c r="AJ158" s="9">
        <v>131.18509862239424</v>
      </c>
      <c r="AK158" s="9">
        <v>134.86088009363647</v>
      </c>
      <c r="AL158" s="9">
        <v>136.48466532605201</v>
      </c>
      <c r="AM158" s="9">
        <v>138.38700269672961</v>
      </c>
      <c r="AN158" s="9">
        <v>137.92781585634745</v>
      </c>
      <c r="AO158" s="9">
        <v>145.04857175849014</v>
      </c>
      <c r="AP158" s="9">
        <v>143.24202817805303</v>
      </c>
      <c r="AQ158" s="9">
        <v>144.40393406137321</v>
      </c>
      <c r="AR158" s="9">
        <v>146.63730691573795</v>
      </c>
      <c r="AS158" s="9">
        <v>156.32450074388024</v>
      </c>
      <c r="AT158" s="9">
        <v>158.71368531670586</v>
      </c>
      <c r="AU158" s="9">
        <v>169.79176447322146</v>
      </c>
      <c r="AV158" s="9">
        <v>163.07345163947895</v>
      </c>
      <c r="AW158" s="9">
        <v>165.10230062746615</v>
      </c>
      <c r="AX158" s="9">
        <v>166.36819676102516</v>
      </c>
      <c r="AY158" s="9">
        <v>170.57406382042041</v>
      </c>
      <c r="AZ158" s="9">
        <v>170.58303788898138</v>
      </c>
      <c r="BA158" s="9">
        <v>172.41001400863084</v>
      </c>
      <c r="BB158" s="9">
        <v>175.18130562782176</v>
      </c>
      <c r="BC158" s="9">
        <v>179.3297493819137</v>
      </c>
      <c r="BD158" s="9">
        <v>185.76497112172163</v>
      </c>
      <c r="BE158" s="9">
        <v>191.69998850836723</v>
      </c>
      <c r="BF158" s="9">
        <v>194.24604630519153</v>
      </c>
      <c r="BG158" s="9">
        <v>192.96615170231291</v>
      </c>
      <c r="BH158" s="9">
        <v>196.87596032990214</v>
      </c>
      <c r="BI158" s="9">
        <v>204.94958156759768</v>
      </c>
      <c r="BJ158" s="9">
        <v>202.27494831027718</v>
      </c>
      <c r="BK158" s="9">
        <v>204.78671829033561</v>
      </c>
      <c r="BL158" s="9">
        <v>204.59891153791645</v>
      </c>
      <c r="BM158" s="21">
        <v>205.59229018494744</v>
      </c>
      <c r="BN158" s="21">
        <v>208.15272334816822</v>
      </c>
      <c r="BO158" s="21">
        <v>207.04921324031966</v>
      </c>
      <c r="BP158" s="21">
        <v>205.85258614194979</v>
      </c>
      <c r="BQ158" s="21">
        <v>212.65518373619506</v>
      </c>
      <c r="BR158" s="21">
        <v>205.10785938540175</v>
      </c>
      <c r="BS158" s="21">
        <v>206.91270074777921</v>
      </c>
      <c r="BT158" s="21">
        <v>205.70628239016125</v>
      </c>
      <c r="BU158" s="21">
        <v>199.75984296515722</v>
      </c>
      <c r="BV158" s="21">
        <v>201.95653078285406</v>
      </c>
      <c r="BW158" s="21">
        <v>207.99672196739695</v>
      </c>
      <c r="BX158" s="21">
        <v>217.47691664933012</v>
      </c>
      <c r="BY158" s="21">
        <v>224.1910488364997</v>
      </c>
      <c r="BZ158" s="21">
        <v>229.35329950656356</v>
      </c>
      <c r="CA158" s="21">
        <v>227.7308403746332</v>
      </c>
      <c r="CB158" s="21">
        <v>225.9605034175066</v>
      </c>
      <c r="CC158" s="21">
        <v>229.81387822237997</v>
      </c>
      <c r="CD158" s="21">
        <v>237.27167018644835</v>
      </c>
      <c r="CE158" s="21">
        <v>236.9664709885194</v>
      </c>
      <c r="CF158" s="197">
        <v>243.8068135645739</v>
      </c>
      <c r="CG158" s="197">
        <v>240.63575985019793</v>
      </c>
      <c r="CH158" s="197">
        <v>247.92920977629805</v>
      </c>
      <c r="CI158" s="21"/>
      <c r="CJ158" s="21"/>
      <c r="CK158" s="21"/>
      <c r="CL158" s="21"/>
      <c r="CM158" s="21"/>
      <c r="CN158" s="21"/>
    </row>
    <row r="159" spans="1:92" x14ac:dyDescent="0.2">
      <c r="A159" s="8" t="str">
        <f t="shared" si="2"/>
        <v>EWGm_QU_2</v>
      </c>
      <c r="B159" s="7" t="s">
        <v>249</v>
      </c>
      <c r="C159" s="7" t="s">
        <v>654</v>
      </c>
      <c r="D159" s="7">
        <v>2</v>
      </c>
      <c r="E159" s="7">
        <v>100</v>
      </c>
      <c r="F159" s="9">
        <v>100.74742240080991</v>
      </c>
      <c r="G159" s="9">
        <v>99.748283611844684</v>
      </c>
      <c r="H159" s="9">
        <v>97.258921334404732</v>
      </c>
      <c r="I159" s="9">
        <v>99.113401976579013</v>
      </c>
      <c r="J159" s="9">
        <v>99.633260388669029</v>
      </c>
      <c r="K159" s="9">
        <v>99.119946199545765</v>
      </c>
      <c r="L159" s="9">
        <v>101.30496298604814</v>
      </c>
      <c r="M159" s="9">
        <v>100.42391086880873</v>
      </c>
      <c r="N159" s="9">
        <v>100.1020404399511</v>
      </c>
      <c r="O159" s="9">
        <v>100.59790651744214</v>
      </c>
      <c r="P159" s="9">
        <v>101.090205292511</v>
      </c>
      <c r="Q159" s="9">
        <v>102.47706396624572</v>
      </c>
      <c r="R159" s="9">
        <v>101.9177220316199</v>
      </c>
      <c r="S159" s="9">
        <v>103.99088094201198</v>
      </c>
      <c r="T159" s="9">
        <v>106.35068268157382</v>
      </c>
      <c r="U159" s="9">
        <v>107.81890801036411</v>
      </c>
      <c r="V159" s="9">
        <v>108.33693164882354</v>
      </c>
      <c r="W159" s="9">
        <v>108.06462510480945</v>
      </c>
      <c r="X159" s="9">
        <v>109.39233103428504</v>
      </c>
      <c r="Y159" s="9">
        <v>110.21382005769406</v>
      </c>
      <c r="Z159" s="9">
        <v>109.9301597504264</v>
      </c>
      <c r="AA159" s="9">
        <v>111.04334132865601</v>
      </c>
      <c r="AB159" s="9">
        <v>110.51686301380663</v>
      </c>
      <c r="AC159" s="9">
        <v>112.43139956111629</v>
      </c>
      <c r="AD159" s="9">
        <v>113.88842362076541</v>
      </c>
      <c r="AE159" s="9">
        <v>115.02910256584914</v>
      </c>
      <c r="AF159" s="9">
        <v>118.84063454614304</v>
      </c>
      <c r="AG159" s="9">
        <v>120.05092841594751</v>
      </c>
      <c r="AH159" s="9">
        <v>120.34085535842358</v>
      </c>
      <c r="AI159" s="9">
        <v>120.16751492364637</v>
      </c>
      <c r="AJ159" s="9">
        <v>120.10078485132721</v>
      </c>
      <c r="AK159" s="9">
        <v>121.6322536008612</v>
      </c>
      <c r="AL159" s="9">
        <v>122.85839915310355</v>
      </c>
      <c r="AM159" s="9">
        <v>123.12616203139568</v>
      </c>
      <c r="AN159" s="9">
        <v>124.69664493007735</v>
      </c>
      <c r="AO159" s="9">
        <v>125.20098243871112</v>
      </c>
      <c r="AP159" s="9">
        <v>125.76737353745389</v>
      </c>
      <c r="AQ159" s="9">
        <v>127.88486211542518</v>
      </c>
      <c r="AR159" s="9">
        <v>130.40780414533762</v>
      </c>
      <c r="AS159" s="9">
        <v>135.03055641471579</v>
      </c>
      <c r="AT159" s="9">
        <v>135.49747800766409</v>
      </c>
      <c r="AU159" s="9">
        <v>144.75219528919925</v>
      </c>
      <c r="AV159" s="9">
        <v>140.29626792042777</v>
      </c>
      <c r="AW159" s="9">
        <v>141.04589863377447</v>
      </c>
      <c r="AX159" s="9">
        <v>142.63230669579113</v>
      </c>
      <c r="AY159" s="9">
        <v>143.74445492208861</v>
      </c>
      <c r="AZ159" s="9">
        <v>140.93882423578225</v>
      </c>
      <c r="BA159" s="9">
        <v>144.4451293905735</v>
      </c>
      <c r="BB159" s="9">
        <v>146.63071205564211</v>
      </c>
      <c r="BC159" s="9">
        <v>148.45695358783021</v>
      </c>
      <c r="BD159" s="9">
        <v>155.97062001201303</v>
      </c>
      <c r="BE159" s="9">
        <v>163.67457174506262</v>
      </c>
      <c r="BF159" s="9">
        <v>165.92091854449103</v>
      </c>
      <c r="BG159" s="9">
        <v>164.63141386526485</v>
      </c>
      <c r="BH159" s="9">
        <v>169.16617724017166</v>
      </c>
      <c r="BI159" s="9">
        <v>175.15142108452059</v>
      </c>
      <c r="BJ159" s="9">
        <v>171.84965059118846</v>
      </c>
      <c r="BK159" s="9">
        <v>173.72866082513758</v>
      </c>
      <c r="BL159" s="9">
        <v>174.27885696744954</v>
      </c>
      <c r="BM159" s="21">
        <v>175.63216596563458</v>
      </c>
      <c r="BN159" s="21">
        <v>174.41536757592402</v>
      </c>
      <c r="BO159" s="21">
        <v>180.04807930963932</v>
      </c>
      <c r="BP159" s="21">
        <v>180.0670577042884</v>
      </c>
      <c r="BQ159" s="21">
        <v>179.06446848960692</v>
      </c>
      <c r="BR159" s="21">
        <v>174.10636504723988</v>
      </c>
      <c r="BS159" s="21">
        <v>172.64080131659318</v>
      </c>
      <c r="BT159" s="21">
        <v>171.2210051156836</v>
      </c>
      <c r="BU159" s="21">
        <v>161.72808706846715</v>
      </c>
      <c r="BV159" s="21">
        <v>162.83835771169032</v>
      </c>
      <c r="BW159" s="21">
        <v>166.8907240020057</v>
      </c>
      <c r="BX159" s="21">
        <v>174.75728275795453</v>
      </c>
      <c r="BY159" s="21">
        <v>178.2102230099164</v>
      </c>
      <c r="BZ159" s="21">
        <v>181.66066642135257</v>
      </c>
      <c r="CA159" s="21">
        <v>183.16224627264674</v>
      </c>
      <c r="CB159" s="21">
        <v>175.89072348936804</v>
      </c>
      <c r="CC159" s="21">
        <v>175.66213247229766</v>
      </c>
      <c r="CD159" s="21">
        <v>182.78254913293799</v>
      </c>
      <c r="CE159" s="21">
        <v>185.65838870449184</v>
      </c>
      <c r="CF159" s="197">
        <v>182.26373112401447</v>
      </c>
      <c r="CG159" s="197">
        <v>184.65054160204807</v>
      </c>
      <c r="CH159" s="197">
        <v>191.39180777844857</v>
      </c>
      <c r="CI159" s="21"/>
      <c r="CJ159" s="21"/>
      <c r="CK159" s="21"/>
      <c r="CL159" s="21"/>
      <c r="CM159" s="21"/>
      <c r="CN159" s="21"/>
    </row>
    <row r="160" spans="1:92" x14ac:dyDescent="0.2">
      <c r="A160" s="8" t="str">
        <f t="shared" si="2"/>
        <v>EWGm_QU_3</v>
      </c>
      <c r="B160" s="7" t="s">
        <v>249</v>
      </c>
      <c r="C160" s="7" t="s">
        <v>654</v>
      </c>
      <c r="D160" s="7">
        <v>3</v>
      </c>
      <c r="E160" s="7">
        <v>100</v>
      </c>
      <c r="F160" s="9">
        <v>101.1627999193947</v>
      </c>
      <c r="G160" s="9">
        <v>100.69506797247412</v>
      </c>
      <c r="H160" s="9">
        <v>98.781102172765785</v>
      </c>
      <c r="I160" s="9">
        <v>101.08274113108322</v>
      </c>
      <c r="J160" s="9">
        <v>102.47443453775288</v>
      </c>
      <c r="K160" s="9">
        <v>103.79521960290603</v>
      </c>
      <c r="L160" s="9">
        <v>103.44098982555268</v>
      </c>
      <c r="M160" s="9">
        <v>103.84625761066168</v>
      </c>
      <c r="N160" s="9">
        <v>104.73745293422726</v>
      </c>
      <c r="O160" s="9">
        <v>104.41453069609527</v>
      </c>
      <c r="P160" s="9">
        <v>103.97990445826608</v>
      </c>
      <c r="Q160" s="9">
        <v>106.10011008912623</v>
      </c>
      <c r="R160" s="9">
        <v>108.18747760358099</v>
      </c>
      <c r="S160" s="9">
        <v>108.79511405677957</v>
      </c>
      <c r="T160" s="9">
        <v>109.79419476931393</v>
      </c>
      <c r="U160" s="9">
        <v>109.98876063989891</v>
      </c>
      <c r="V160" s="9">
        <v>109.3468577277726</v>
      </c>
      <c r="W160" s="9">
        <v>109.31389060299645</v>
      </c>
      <c r="X160" s="9">
        <v>108.41218527709077</v>
      </c>
      <c r="Y160" s="9">
        <v>111.84805890380292</v>
      </c>
      <c r="Z160" s="9">
        <v>113.72581316385897</v>
      </c>
      <c r="AA160" s="9">
        <v>114.03255436323035</v>
      </c>
      <c r="AB160" s="9">
        <v>115.24586379731147</v>
      </c>
      <c r="AC160" s="9">
        <v>117.747401406389</v>
      </c>
      <c r="AD160" s="9">
        <v>119.38096395230893</v>
      </c>
      <c r="AE160" s="9">
        <v>118.59536116338529</v>
      </c>
      <c r="AF160" s="9">
        <v>121.24082001478943</v>
      </c>
      <c r="AG160" s="9">
        <v>120.00931161888727</v>
      </c>
      <c r="AH160" s="9">
        <v>121.59058708441657</v>
      </c>
      <c r="AI160" s="9">
        <v>123.74783001631025</v>
      </c>
      <c r="AJ160" s="9">
        <v>123.43379745669797</v>
      </c>
      <c r="AK160" s="9">
        <v>124.77242025054112</v>
      </c>
      <c r="AL160" s="9">
        <v>123.41755167533097</v>
      </c>
      <c r="AM160" s="9">
        <v>125.19900027612516</v>
      </c>
      <c r="AN160" s="9">
        <v>122.76484053681705</v>
      </c>
      <c r="AO160" s="9">
        <v>125.99127026306746</v>
      </c>
      <c r="AP160" s="9">
        <v>126.47162834859938</v>
      </c>
      <c r="AQ160" s="9">
        <v>126.65797009081432</v>
      </c>
      <c r="AR160" s="9">
        <v>130.92485022272814</v>
      </c>
      <c r="AS160" s="9">
        <v>132.45098950597847</v>
      </c>
      <c r="AT160" s="9">
        <v>133.31609207542749</v>
      </c>
      <c r="AU160" s="9">
        <v>144.07094005030515</v>
      </c>
      <c r="AV160" s="9">
        <v>145.84682134686838</v>
      </c>
      <c r="AW160" s="9">
        <v>140.24171817741484</v>
      </c>
      <c r="AX160" s="9">
        <v>142.30390213514173</v>
      </c>
      <c r="AY160" s="9">
        <v>145.14906527545082</v>
      </c>
      <c r="AZ160" s="9">
        <v>147.52790146201821</v>
      </c>
      <c r="BA160" s="9">
        <v>149.59962233529933</v>
      </c>
      <c r="BB160" s="9">
        <v>150.49578912558721</v>
      </c>
      <c r="BC160" s="9">
        <v>153.11840052505983</v>
      </c>
      <c r="BD160" s="9">
        <v>161.83453277635837</v>
      </c>
      <c r="BE160" s="9">
        <v>171.63900330401685</v>
      </c>
      <c r="BF160" s="9">
        <v>178.26111151329516</v>
      </c>
      <c r="BG160" s="9">
        <v>170.73351760404088</v>
      </c>
      <c r="BH160" s="9">
        <v>174.75430601755821</v>
      </c>
      <c r="BI160" s="9">
        <v>178.75396682001673</v>
      </c>
      <c r="BJ160" s="9">
        <v>182.3651173746571</v>
      </c>
      <c r="BK160" s="9">
        <v>184.49173758574562</v>
      </c>
      <c r="BL160" s="9">
        <v>181.71201947044941</v>
      </c>
      <c r="BM160" s="21">
        <v>180.31743710474623</v>
      </c>
      <c r="BN160" s="21">
        <v>182.39312037594706</v>
      </c>
      <c r="BO160" s="21">
        <v>187.01824568211379</v>
      </c>
      <c r="BP160" s="21">
        <v>188.29643004026445</v>
      </c>
      <c r="BQ160" s="21">
        <v>189.25906438903078</v>
      </c>
      <c r="BR160" s="21">
        <v>186.48754414937378</v>
      </c>
      <c r="BS160" s="21">
        <v>187.19565934033108</v>
      </c>
      <c r="BT160" s="21">
        <v>182.66304624776336</v>
      </c>
      <c r="BU160" s="21">
        <v>172.42225668835709</v>
      </c>
      <c r="BV160" s="21">
        <v>176.16871641214706</v>
      </c>
      <c r="BW160" s="21">
        <v>182.9652823578646</v>
      </c>
      <c r="BX160" s="21">
        <v>190.6729207146922</v>
      </c>
      <c r="BY160" s="21">
        <v>195.57789787034145</v>
      </c>
      <c r="BZ160" s="21">
        <v>200.56673964990463</v>
      </c>
      <c r="CA160" s="21">
        <v>198.97528412211167</v>
      </c>
      <c r="CB160" s="21">
        <v>199.44612950750678</v>
      </c>
      <c r="CC160" s="21">
        <v>197.39469375989509</v>
      </c>
      <c r="CD160" s="21">
        <v>204.91859472762366</v>
      </c>
      <c r="CE160" s="21">
        <v>209.54268411985589</v>
      </c>
      <c r="CF160" s="197">
        <v>202.83509303920044</v>
      </c>
      <c r="CG160" s="197">
        <v>208.80533065440338</v>
      </c>
      <c r="CH160" s="197">
        <v>213.54595293504656</v>
      </c>
      <c r="CI160" s="21"/>
      <c r="CJ160" s="21"/>
      <c r="CK160" s="21"/>
      <c r="CL160" s="21"/>
      <c r="CM160" s="21"/>
      <c r="CN160" s="21"/>
    </row>
    <row r="161" spans="1:92" x14ac:dyDescent="0.2">
      <c r="A161" s="8" t="str">
        <f t="shared" si="2"/>
        <v>EWGm_QU_4</v>
      </c>
      <c r="B161" s="7" t="s">
        <v>249</v>
      </c>
      <c r="C161" s="7" t="s">
        <v>654</v>
      </c>
      <c r="D161" s="7">
        <v>4</v>
      </c>
      <c r="E161" s="7">
        <v>100</v>
      </c>
      <c r="F161" s="9">
        <v>100.55445566318997</v>
      </c>
      <c r="G161" s="9">
        <v>100.11899960087037</v>
      </c>
      <c r="H161" s="9">
        <v>97.628091477267816</v>
      </c>
      <c r="I161" s="9">
        <v>101.2598494977927</v>
      </c>
      <c r="J161" s="9">
        <v>102.11051164197215</v>
      </c>
      <c r="K161" s="9">
        <v>102.76695948587961</v>
      </c>
      <c r="L161" s="9">
        <v>104.78663604631248</v>
      </c>
      <c r="M161" s="9">
        <v>105.62247684445585</v>
      </c>
      <c r="N161" s="9">
        <v>106.84001726469393</v>
      </c>
      <c r="O161" s="9">
        <v>106.58297807555608</v>
      </c>
      <c r="P161" s="9">
        <v>106.36142504218739</v>
      </c>
      <c r="Q161" s="9">
        <v>108.82243888827104</v>
      </c>
      <c r="R161" s="9">
        <v>108.81090736242922</v>
      </c>
      <c r="S161" s="9">
        <v>111.77004143448424</v>
      </c>
      <c r="T161" s="9">
        <v>111.68679654360551</v>
      </c>
      <c r="U161" s="9">
        <v>115.44981020140929</v>
      </c>
      <c r="V161" s="9">
        <v>115.05853256439305</v>
      </c>
      <c r="W161" s="9">
        <v>117.39128429854402</v>
      </c>
      <c r="X161" s="9">
        <v>117.28326828853606</v>
      </c>
      <c r="Y161" s="9">
        <v>118.24051389621467</v>
      </c>
      <c r="Z161" s="9">
        <v>118.74185443157231</v>
      </c>
      <c r="AA161" s="9">
        <v>119.38244523959021</v>
      </c>
      <c r="AB161" s="9">
        <v>121.09653508201717</v>
      </c>
      <c r="AC161" s="9">
        <v>122.42529986198156</v>
      </c>
      <c r="AD161" s="9">
        <v>123.4632183895839</v>
      </c>
      <c r="AE161" s="9">
        <v>125.07838003814705</v>
      </c>
      <c r="AF161" s="9">
        <v>122.1851403829467</v>
      </c>
      <c r="AG161" s="9">
        <v>124.24907764420401</v>
      </c>
      <c r="AH161" s="9">
        <v>127.28346634580365</v>
      </c>
      <c r="AI161" s="9">
        <v>129.40776080388932</v>
      </c>
      <c r="AJ161" s="9">
        <v>132.52731662471712</v>
      </c>
      <c r="AK161" s="9">
        <v>131.36130441686652</v>
      </c>
      <c r="AL161" s="9">
        <v>128.96663598683025</v>
      </c>
      <c r="AM161" s="9">
        <v>132.76981093532331</v>
      </c>
      <c r="AN161" s="9">
        <v>117.17607845003293</v>
      </c>
      <c r="AO161" s="9">
        <v>116.97309730300498</v>
      </c>
      <c r="AP161" s="9">
        <v>119.69044163583989</v>
      </c>
      <c r="AQ161" s="9">
        <v>122.60043870911765</v>
      </c>
      <c r="AR161" s="9">
        <v>124.15198107721545</v>
      </c>
      <c r="AS161" s="9">
        <v>129.26562024379871</v>
      </c>
      <c r="AT161" s="9">
        <v>130.79841863851019</v>
      </c>
      <c r="AU161" s="9">
        <v>142.95276070493415</v>
      </c>
      <c r="AV161" s="9">
        <v>139.87750160062853</v>
      </c>
      <c r="AW161" s="9">
        <v>139.83152328022749</v>
      </c>
      <c r="AX161" s="9">
        <v>137.15845189868946</v>
      </c>
      <c r="AY161" s="9">
        <v>136.38322087983968</v>
      </c>
      <c r="AZ161" s="9">
        <v>132.13424597795216</v>
      </c>
      <c r="BA161" s="9">
        <v>135.9322434524139</v>
      </c>
      <c r="BB161" s="9">
        <v>137.61881663829075</v>
      </c>
      <c r="BC161" s="9">
        <v>139.10463447864757</v>
      </c>
      <c r="BD161" s="9">
        <v>143.01150593522712</v>
      </c>
      <c r="BE161" s="9">
        <v>155.81648648951878</v>
      </c>
      <c r="BF161" s="9">
        <v>161.47255116088948</v>
      </c>
      <c r="BG161" s="9">
        <v>157.92642626144524</v>
      </c>
      <c r="BH161" s="9">
        <v>161.59602018255293</v>
      </c>
      <c r="BI161" s="9">
        <v>166.07067027221353</v>
      </c>
      <c r="BJ161" s="9">
        <v>170.94636389228381</v>
      </c>
      <c r="BK161" s="9">
        <v>175.01403590579741</v>
      </c>
      <c r="BL161" s="9">
        <v>178.1032510290427</v>
      </c>
      <c r="BM161" s="21">
        <v>181.59658010806189</v>
      </c>
      <c r="BN161" s="21">
        <v>180.82103967120401</v>
      </c>
      <c r="BO161" s="21">
        <v>181.55849630578015</v>
      </c>
      <c r="BP161" s="21">
        <v>179.74395040523461</v>
      </c>
      <c r="BQ161" s="21">
        <v>183.02704449394753</v>
      </c>
      <c r="BR161" s="21">
        <v>176.8414436731789</v>
      </c>
      <c r="BS161" s="21">
        <v>178.74263797140412</v>
      </c>
      <c r="BT161" s="21">
        <v>179.88235443806363</v>
      </c>
      <c r="BU161" s="21">
        <v>168.75087403204648</v>
      </c>
      <c r="BV161" s="21">
        <v>166.96239981716053</v>
      </c>
      <c r="BW161" s="21">
        <v>173.03899319389853</v>
      </c>
      <c r="BX161" s="21">
        <v>181.53299264959779</v>
      </c>
      <c r="BY161" s="21">
        <v>181.05847460543424</v>
      </c>
      <c r="BZ161" s="21">
        <v>189.1288361777184</v>
      </c>
      <c r="CA161" s="21">
        <v>187.95740645841514</v>
      </c>
      <c r="CB161" s="21">
        <v>181.14702227697165</v>
      </c>
      <c r="CC161" s="21">
        <v>183.41135098227667</v>
      </c>
      <c r="CD161" s="21">
        <v>188.95557622958842</v>
      </c>
      <c r="CE161" s="21">
        <v>189.68008128615836</v>
      </c>
      <c r="CF161" s="197">
        <v>187.85747832533858</v>
      </c>
      <c r="CG161" s="197">
        <v>185.69480437068142</v>
      </c>
      <c r="CH161" s="197">
        <v>194.97954467955014</v>
      </c>
      <c r="CI161" s="21"/>
      <c r="CJ161" s="21"/>
      <c r="CK161" s="21"/>
      <c r="CL161" s="21"/>
      <c r="CM161" s="21"/>
      <c r="CN161" s="21"/>
    </row>
    <row r="162" spans="1:92" x14ac:dyDescent="0.2">
      <c r="A162" s="8" t="str">
        <f t="shared" si="2"/>
        <v>EWGm_QU_5</v>
      </c>
      <c r="B162" s="7" t="s">
        <v>249</v>
      </c>
      <c r="C162" s="7" t="s">
        <v>654</v>
      </c>
      <c r="D162" s="7">
        <v>5</v>
      </c>
      <c r="E162" s="7">
        <v>100</v>
      </c>
      <c r="F162" s="9">
        <v>100.87012432670687</v>
      </c>
      <c r="G162" s="9">
        <v>100.19835662359252</v>
      </c>
      <c r="H162" s="9">
        <v>97.33933811346769</v>
      </c>
      <c r="I162" s="9">
        <v>97.88943582573124</v>
      </c>
      <c r="J162" s="9">
        <v>99.388820878207412</v>
      </c>
      <c r="K162" s="9">
        <v>100.60177298474893</v>
      </c>
      <c r="L162" s="9">
        <v>102.58516633471837</v>
      </c>
      <c r="M162" s="9">
        <v>103.98926430280224</v>
      </c>
      <c r="N162" s="9">
        <v>104.44085980328089</v>
      </c>
      <c r="O162" s="9">
        <v>103.05137871017187</v>
      </c>
      <c r="P162" s="9">
        <v>102.94398904903028</v>
      </c>
      <c r="Q162" s="9">
        <v>104.46095391441989</v>
      </c>
      <c r="R162" s="9">
        <v>104.77463897180918</v>
      </c>
      <c r="S162" s="9">
        <v>107.47629129315852</v>
      </c>
      <c r="T162" s="9">
        <v>106.43473287087903</v>
      </c>
      <c r="U162" s="9">
        <v>110.66197407767515</v>
      </c>
      <c r="V162" s="9">
        <v>109.98369956630908</v>
      </c>
      <c r="W162" s="9">
        <v>112.03955704844959</v>
      </c>
      <c r="X162" s="9">
        <v>112.07381163438903</v>
      </c>
      <c r="Y162" s="9">
        <v>114.7345418743604</v>
      </c>
      <c r="Z162" s="9">
        <v>115.20887416174139</v>
      </c>
      <c r="AA162" s="9">
        <v>116.04144258133613</v>
      </c>
      <c r="AB162" s="9">
        <v>117.42171509912896</v>
      </c>
      <c r="AC162" s="9">
        <v>115.66390321711795</v>
      </c>
      <c r="AD162" s="9">
        <v>121.33406122025224</v>
      </c>
      <c r="AE162" s="9">
        <v>121.75946283503561</v>
      </c>
      <c r="AF162" s="9">
        <v>127.05431925528285</v>
      </c>
      <c r="AG162" s="9">
        <v>128.36313004348895</v>
      </c>
      <c r="AH162" s="9">
        <v>129.73027067921834</v>
      </c>
      <c r="AI162" s="9">
        <v>130.28698292887918</v>
      </c>
      <c r="AJ162" s="9">
        <v>131.8964241265339</v>
      </c>
      <c r="AK162" s="9">
        <v>135.07639319001447</v>
      </c>
      <c r="AL162" s="9">
        <v>135.41182219609942</v>
      </c>
      <c r="AM162" s="9">
        <v>137.50473785054393</v>
      </c>
      <c r="AN162" s="9">
        <v>137.09507147380452</v>
      </c>
      <c r="AO162" s="9">
        <v>142.9328918952433</v>
      </c>
      <c r="AP162" s="9">
        <v>143.54709820926473</v>
      </c>
      <c r="AQ162" s="9">
        <v>146.88712706833931</v>
      </c>
      <c r="AR162" s="9">
        <v>149.61673753011976</v>
      </c>
      <c r="AS162" s="9">
        <v>153.5711925693206</v>
      </c>
      <c r="AT162" s="9">
        <v>159.91429561532263</v>
      </c>
      <c r="AU162" s="9">
        <v>170.38994584308242</v>
      </c>
      <c r="AV162" s="9">
        <v>171.96402319259516</v>
      </c>
      <c r="AW162" s="9">
        <v>168.00146151573176</v>
      </c>
      <c r="AX162" s="9">
        <v>169.51488293647085</v>
      </c>
      <c r="AY162" s="9">
        <v>170.34261511013054</v>
      </c>
      <c r="AZ162" s="9">
        <v>165.0333246251605</v>
      </c>
      <c r="BA162" s="9">
        <v>175.22776291801526</v>
      </c>
      <c r="BB162" s="9">
        <v>178.88863982264203</v>
      </c>
      <c r="BC162" s="9">
        <v>192.57613157809928</v>
      </c>
      <c r="BD162" s="9">
        <v>193.73930580064339</v>
      </c>
      <c r="BE162" s="9">
        <v>202.89722717247324</v>
      </c>
      <c r="BF162" s="9">
        <v>204.28864138606352</v>
      </c>
      <c r="BG162" s="9">
        <v>203.74131861950033</v>
      </c>
      <c r="BH162" s="9">
        <v>211.28919893367808</v>
      </c>
      <c r="BI162" s="9">
        <v>213.76245411647275</v>
      </c>
      <c r="BJ162" s="9">
        <v>205.89668293599038</v>
      </c>
      <c r="BK162" s="9">
        <v>207.50385629985479</v>
      </c>
      <c r="BL162" s="9">
        <v>204.48039913309458</v>
      </c>
      <c r="BM162" s="21">
        <v>211.99260603587368</v>
      </c>
      <c r="BN162" s="21">
        <v>205.69635580188867</v>
      </c>
      <c r="BO162" s="21">
        <v>212.41091670750808</v>
      </c>
      <c r="BP162" s="21">
        <v>214.18760036547101</v>
      </c>
      <c r="BQ162" s="21">
        <v>216.64806715818975</v>
      </c>
      <c r="BR162" s="21">
        <v>208.99684297430267</v>
      </c>
      <c r="BS162" s="21">
        <v>210.10146340383531</v>
      </c>
      <c r="BT162" s="21">
        <v>208.26555359643905</v>
      </c>
      <c r="BU162" s="21">
        <v>199.73322939916423</v>
      </c>
      <c r="BV162" s="21">
        <v>193.44991806324114</v>
      </c>
      <c r="BW162" s="21">
        <v>197.40843124911521</v>
      </c>
      <c r="BX162" s="21">
        <v>206.62681299781326</v>
      </c>
      <c r="BY162" s="21">
        <v>213.08720595468097</v>
      </c>
      <c r="BZ162" s="21">
        <v>212.29975881015375</v>
      </c>
      <c r="CA162" s="21">
        <v>220.25204621590655</v>
      </c>
      <c r="CB162" s="21">
        <v>216.58652596012163</v>
      </c>
      <c r="CC162" s="21">
        <v>217.95671776349539</v>
      </c>
      <c r="CD162" s="21">
        <v>228.03881319971532</v>
      </c>
      <c r="CE162" s="21">
        <v>225.65125041099643</v>
      </c>
      <c r="CF162" s="197">
        <v>221.57299028056013</v>
      </c>
      <c r="CG162" s="197">
        <v>223.73396655606803</v>
      </c>
      <c r="CH162" s="197">
        <v>231.20425204912874</v>
      </c>
      <c r="CI162" s="21"/>
      <c r="CJ162" s="21"/>
      <c r="CK162" s="21"/>
      <c r="CL162" s="21"/>
      <c r="CM162" s="21"/>
      <c r="CN162" s="21"/>
    </row>
    <row r="163" spans="1:92" x14ac:dyDescent="0.2">
      <c r="A163" s="8" t="str">
        <f t="shared" si="2"/>
        <v>EWGm_QU_6</v>
      </c>
      <c r="B163" s="7" t="s">
        <v>249</v>
      </c>
      <c r="C163" s="7" t="s">
        <v>654</v>
      </c>
      <c r="D163" s="7">
        <v>6</v>
      </c>
      <c r="E163" s="7">
        <v>100</v>
      </c>
      <c r="F163" s="9">
        <v>100.65172513049447</v>
      </c>
      <c r="G163" s="9">
        <v>99.863739853626583</v>
      </c>
      <c r="H163" s="9">
        <v>97.293321047109302</v>
      </c>
      <c r="I163" s="9">
        <v>100.08114666746799</v>
      </c>
      <c r="J163" s="9">
        <v>101.27256566988206</v>
      </c>
      <c r="K163" s="9">
        <v>102.09774811851725</v>
      </c>
      <c r="L163" s="9">
        <v>103.76936408501255</v>
      </c>
      <c r="M163" s="9">
        <v>105.81683436110487</v>
      </c>
      <c r="N163" s="9">
        <v>106.6152179353524</v>
      </c>
      <c r="O163" s="9">
        <v>106.22953967718387</v>
      </c>
      <c r="P163" s="9">
        <v>106.55061975500848</v>
      </c>
      <c r="Q163" s="9">
        <v>109.35956522603396</v>
      </c>
      <c r="R163" s="9">
        <v>109.26745084070886</v>
      </c>
      <c r="S163" s="9">
        <v>111.98395368511818</v>
      </c>
      <c r="T163" s="9">
        <v>111.47245661482195</v>
      </c>
      <c r="U163" s="9">
        <v>113.19688216947029</v>
      </c>
      <c r="V163" s="9">
        <v>111.89198612686644</v>
      </c>
      <c r="W163" s="9">
        <v>112.82719586529799</v>
      </c>
      <c r="X163" s="9">
        <v>113.46402957835843</v>
      </c>
      <c r="Y163" s="9">
        <v>116.71101092703107</v>
      </c>
      <c r="Z163" s="9">
        <v>116.94114868012417</v>
      </c>
      <c r="AA163" s="9">
        <v>117.53469934328349</v>
      </c>
      <c r="AB163" s="9">
        <v>119.68811535503229</v>
      </c>
      <c r="AC163" s="9">
        <v>125.15674416993016</v>
      </c>
      <c r="AD163" s="9">
        <v>124.84975885165301</v>
      </c>
      <c r="AE163" s="9">
        <v>126.3578200077134</v>
      </c>
      <c r="AF163" s="9">
        <v>122.08548031878108</v>
      </c>
      <c r="AG163" s="9">
        <v>130.37272987925161</v>
      </c>
      <c r="AH163" s="9">
        <v>131.08627832303202</v>
      </c>
      <c r="AI163" s="9">
        <v>130.74363363669835</v>
      </c>
      <c r="AJ163" s="9">
        <v>132.22945540930806</v>
      </c>
      <c r="AK163" s="9">
        <v>135.53558985389566</v>
      </c>
      <c r="AL163" s="9">
        <v>133.52957150544597</v>
      </c>
      <c r="AM163" s="9">
        <v>133.98478468335563</v>
      </c>
      <c r="AN163" s="9">
        <v>134.94367812829452</v>
      </c>
      <c r="AO163" s="9">
        <v>133.13499673983134</v>
      </c>
      <c r="AP163" s="9">
        <v>134.83596821448285</v>
      </c>
      <c r="AQ163" s="9">
        <v>134.76152184310882</v>
      </c>
      <c r="AR163" s="9">
        <v>140.64427138245762</v>
      </c>
      <c r="AS163" s="9">
        <v>146.1165393380638</v>
      </c>
      <c r="AT163" s="9">
        <v>147.09086833122268</v>
      </c>
      <c r="AU163" s="9">
        <v>156.75641932898353</v>
      </c>
      <c r="AV163" s="9">
        <v>156.42171452099657</v>
      </c>
      <c r="AW163" s="9">
        <v>160.76468499151866</v>
      </c>
      <c r="AX163" s="9">
        <v>165.36511692442647</v>
      </c>
      <c r="AY163" s="9">
        <v>167.05692017090965</v>
      </c>
      <c r="AZ163" s="9">
        <v>166.54825666409525</v>
      </c>
      <c r="BA163" s="9">
        <v>169.59806812699298</v>
      </c>
      <c r="BB163" s="9">
        <v>172.40766410301396</v>
      </c>
      <c r="BC163" s="9">
        <v>177.78868485496156</v>
      </c>
      <c r="BD163" s="9">
        <v>183.8907841635405</v>
      </c>
      <c r="BE163" s="9">
        <v>191.06584224660276</v>
      </c>
      <c r="BF163" s="9">
        <v>194.86030713300829</v>
      </c>
      <c r="BG163" s="9">
        <v>191.57255924441009</v>
      </c>
      <c r="BH163" s="9">
        <v>194.66140748263578</v>
      </c>
      <c r="BI163" s="9">
        <v>200.48011902042569</v>
      </c>
      <c r="BJ163" s="9">
        <v>202.15274149075037</v>
      </c>
      <c r="BK163" s="9">
        <v>201.02582692001616</v>
      </c>
      <c r="BL163" s="9">
        <v>200.55385866706396</v>
      </c>
      <c r="BM163" s="21">
        <v>201.17781128595428</v>
      </c>
      <c r="BN163" s="21">
        <v>200.04854718317699</v>
      </c>
      <c r="BO163" s="21">
        <v>210.79074368606513</v>
      </c>
      <c r="BP163" s="21">
        <v>214.10768942729948</v>
      </c>
      <c r="BQ163" s="21">
        <v>212.81259737920197</v>
      </c>
      <c r="BR163" s="21">
        <v>199.9903525613405</v>
      </c>
      <c r="BS163" s="21">
        <v>205.56911110355634</v>
      </c>
      <c r="BT163" s="21">
        <v>203.5125343598969</v>
      </c>
      <c r="BU163" s="21">
        <v>192.38336276455442</v>
      </c>
      <c r="BV163" s="21">
        <v>192.00196917593095</v>
      </c>
      <c r="BW163" s="21">
        <v>196.86710161052753</v>
      </c>
      <c r="BX163" s="21">
        <v>205.4456327165708</v>
      </c>
      <c r="BY163" s="21">
        <v>207.4047751414831</v>
      </c>
      <c r="BZ163" s="21">
        <v>209.90729065548211</v>
      </c>
      <c r="CA163" s="21">
        <v>215.37197726394882</v>
      </c>
      <c r="CB163" s="21">
        <v>207.59604851781091</v>
      </c>
      <c r="CC163" s="21">
        <v>213.72751621603845</v>
      </c>
      <c r="CD163" s="21">
        <v>220.66357558747026</v>
      </c>
      <c r="CE163" s="21">
        <v>220.51677516057384</v>
      </c>
      <c r="CF163" s="197">
        <v>210.12787794163117</v>
      </c>
      <c r="CG163" s="197">
        <v>217.61074793639929</v>
      </c>
      <c r="CH163" s="197">
        <v>223.97136165580324</v>
      </c>
      <c r="CI163" s="21"/>
      <c r="CJ163" s="21"/>
      <c r="CK163" s="21"/>
      <c r="CL163" s="21"/>
      <c r="CM163" s="21"/>
      <c r="CN163" s="21"/>
    </row>
    <row r="164" spans="1:92" x14ac:dyDescent="0.2">
      <c r="A164" s="8" t="str">
        <f t="shared" si="2"/>
        <v>EWGm_QU_7</v>
      </c>
      <c r="B164" s="7" t="s">
        <v>249</v>
      </c>
      <c r="C164" s="7" t="s">
        <v>654</v>
      </c>
      <c r="D164" s="7">
        <v>7</v>
      </c>
      <c r="E164" s="7">
        <v>100</v>
      </c>
      <c r="F164" s="9">
        <v>100.75840640218439</v>
      </c>
      <c r="G164" s="9">
        <v>99.849731432159885</v>
      </c>
      <c r="H164" s="9">
        <v>96.704248265922928</v>
      </c>
      <c r="I164" s="9">
        <v>100.95478968140661</v>
      </c>
      <c r="J164" s="9">
        <v>102.59719001185974</v>
      </c>
      <c r="K164" s="9">
        <v>104.0284292939179</v>
      </c>
      <c r="L164" s="9">
        <v>106.23534389589946</v>
      </c>
      <c r="M164" s="9">
        <v>109.28303552792806</v>
      </c>
      <c r="N164" s="9">
        <v>109.70195344073881</v>
      </c>
      <c r="O164" s="9">
        <v>107.90515643498057</v>
      </c>
      <c r="P164" s="9">
        <v>107.54973920027095</v>
      </c>
      <c r="Q164" s="9">
        <v>109.71466826129979</v>
      </c>
      <c r="R164" s="9">
        <v>110.16962491099839</v>
      </c>
      <c r="S164" s="9">
        <v>113.12708055406102</v>
      </c>
      <c r="T164" s="9">
        <v>112.81834058585822</v>
      </c>
      <c r="U164" s="9">
        <v>114.77834519043337</v>
      </c>
      <c r="V164" s="9">
        <v>113.84098102534257</v>
      </c>
      <c r="W164" s="9">
        <v>113.07066508706076</v>
      </c>
      <c r="X164" s="9">
        <v>114.76555992850734</v>
      </c>
      <c r="Y164" s="9">
        <v>117.1651703379019</v>
      </c>
      <c r="Z164" s="9">
        <v>117.809849536383</v>
      </c>
      <c r="AA164" s="9">
        <v>117.52479059855298</v>
      </c>
      <c r="AB164" s="9">
        <v>122.00660071848344</v>
      </c>
      <c r="AC164" s="9">
        <v>121.33208648529907</v>
      </c>
      <c r="AD164" s="9">
        <v>121.79727056958502</v>
      </c>
      <c r="AE164" s="9">
        <v>124.4291217014829</v>
      </c>
      <c r="AF164" s="9">
        <v>121.90460869758593</v>
      </c>
      <c r="AG164" s="9">
        <v>133.48465187392372</v>
      </c>
      <c r="AH164" s="9">
        <v>124.44990774468496</v>
      </c>
      <c r="AI164" s="9">
        <v>128.17518579276603</v>
      </c>
      <c r="AJ164" s="9">
        <v>129.50112710275656</v>
      </c>
      <c r="AK164" s="9">
        <v>131.28634078273581</v>
      </c>
      <c r="AL164" s="9">
        <v>131.58110329480795</v>
      </c>
      <c r="AM164" s="9">
        <v>133.03266168096795</v>
      </c>
      <c r="AN164" s="9">
        <v>135.32039039234888</v>
      </c>
      <c r="AO164" s="9">
        <v>133.70136923220997</v>
      </c>
      <c r="AP164" s="9">
        <v>137.12209630594745</v>
      </c>
      <c r="AQ164" s="9">
        <v>133.79209249399443</v>
      </c>
      <c r="AR164" s="9">
        <v>140.93112741720805</v>
      </c>
      <c r="AS164" s="9">
        <v>144.32416771246801</v>
      </c>
      <c r="AT164" s="9">
        <v>145.6496988147438</v>
      </c>
      <c r="AU164" s="9">
        <v>155.7382457846351</v>
      </c>
      <c r="AV164" s="9">
        <v>152.13653929505298</v>
      </c>
      <c r="AW164" s="9">
        <v>154.60757933041489</v>
      </c>
      <c r="AX164" s="9">
        <v>152.90323335849178</v>
      </c>
      <c r="AY164" s="9">
        <v>154.04217928166082</v>
      </c>
      <c r="AZ164" s="9">
        <v>153.09313368247666</v>
      </c>
      <c r="BA164" s="9">
        <v>157.23990713954703</v>
      </c>
      <c r="BB164" s="9">
        <v>155.82586709241485</v>
      </c>
      <c r="BC164" s="9">
        <v>161.27481977309179</v>
      </c>
      <c r="BD164" s="9">
        <v>168.1343290840471</v>
      </c>
      <c r="BE164" s="9">
        <v>181.45896675233206</v>
      </c>
      <c r="BF164" s="9">
        <v>184.26417455243671</v>
      </c>
      <c r="BG164" s="9">
        <v>185.6437740967537</v>
      </c>
      <c r="BH164" s="9">
        <v>191.40077229718088</v>
      </c>
      <c r="BI164" s="9">
        <v>200.36133310866245</v>
      </c>
      <c r="BJ164" s="9">
        <v>202.43237741659593</v>
      </c>
      <c r="BK164" s="9">
        <v>198.22333528761871</v>
      </c>
      <c r="BL164" s="9">
        <v>191.62049844154589</v>
      </c>
      <c r="BM164" s="21">
        <v>198.74293819516302</v>
      </c>
      <c r="BN164" s="21">
        <v>197.12682784520661</v>
      </c>
      <c r="BO164" s="21">
        <v>197.75156190264559</v>
      </c>
      <c r="BP164" s="21">
        <v>200.70927949833754</v>
      </c>
      <c r="BQ164" s="21">
        <v>207.6365011333113</v>
      </c>
      <c r="BR164" s="21">
        <v>200.9327550001847</v>
      </c>
      <c r="BS164" s="21">
        <v>199.25263626700601</v>
      </c>
      <c r="BT164" s="21">
        <v>203.50881668515245</v>
      </c>
      <c r="BU164" s="21">
        <v>189.85351704345513</v>
      </c>
      <c r="BV164" s="21">
        <v>195.5123542400371</v>
      </c>
      <c r="BW164" s="21">
        <v>202.67839911336475</v>
      </c>
      <c r="BX164" s="21">
        <v>211.02492123713179</v>
      </c>
      <c r="BY164" s="21">
        <v>207.80543380006651</v>
      </c>
      <c r="BZ164" s="21">
        <v>206.82684294143138</v>
      </c>
      <c r="CA164" s="21">
        <v>215.76435329188456</v>
      </c>
      <c r="CB164" s="21">
        <v>213.06329982247067</v>
      </c>
      <c r="CC164" s="21">
        <v>224.63886268319632</v>
      </c>
      <c r="CD164" s="21">
        <v>235.3319825728139</v>
      </c>
      <c r="CE164" s="21">
        <v>233.20356264833316</v>
      </c>
      <c r="CF164" s="197">
        <v>224.34185206297488</v>
      </c>
      <c r="CG164" s="197">
        <v>221.93327259487523</v>
      </c>
      <c r="CH164" s="197">
        <v>232.60551615578891</v>
      </c>
      <c r="CI164" s="21"/>
      <c r="CJ164" s="21"/>
      <c r="CK164" s="21"/>
      <c r="CL164" s="21"/>
      <c r="CM164" s="21"/>
      <c r="CN164" s="21"/>
    </row>
    <row r="165" spans="1:92" x14ac:dyDescent="0.2">
      <c r="A165" s="8" t="str">
        <f t="shared" si="2"/>
        <v>EWGm_QU_8</v>
      </c>
      <c r="B165" s="7" t="s">
        <v>249</v>
      </c>
      <c r="C165" s="7" t="s">
        <v>654</v>
      </c>
      <c r="D165" s="7">
        <v>8</v>
      </c>
      <c r="E165" s="7">
        <v>100</v>
      </c>
      <c r="F165" s="9">
        <v>102.29021200620562</v>
      </c>
      <c r="G165" s="9">
        <v>102.74005894683586</v>
      </c>
      <c r="H165" s="9">
        <v>99.807496183383961</v>
      </c>
      <c r="I165" s="9">
        <v>101.24447363241997</v>
      </c>
      <c r="J165" s="9">
        <v>101.23910626077783</v>
      </c>
      <c r="K165" s="9">
        <v>101.12125959771518</v>
      </c>
      <c r="L165" s="9">
        <v>102.42544417023001</v>
      </c>
      <c r="M165" s="9">
        <v>104.04146854668974</v>
      </c>
      <c r="N165" s="9">
        <v>105.11937527204911</v>
      </c>
      <c r="O165" s="9">
        <v>103.86756143002229</v>
      </c>
      <c r="P165" s="9">
        <v>104.87215926271314</v>
      </c>
      <c r="Q165" s="9">
        <v>106.9743272989466</v>
      </c>
      <c r="R165" s="9">
        <v>106.8974461231583</v>
      </c>
      <c r="S165" s="9">
        <v>108.68400016748268</v>
      </c>
      <c r="T165" s="9">
        <v>107.60651839779013</v>
      </c>
      <c r="U165" s="9">
        <v>111.00194661241784</v>
      </c>
      <c r="V165" s="9">
        <v>110.46985341514066</v>
      </c>
      <c r="W165" s="9">
        <v>111.7166631377241</v>
      </c>
      <c r="X165" s="9">
        <v>111.33481446517082</v>
      </c>
      <c r="Y165" s="9">
        <v>114.02020997935709</v>
      </c>
      <c r="Z165" s="9">
        <v>113.85532310739666</v>
      </c>
      <c r="AA165" s="9">
        <v>114.34816878841585</v>
      </c>
      <c r="AB165" s="9">
        <v>114.59327497313947</v>
      </c>
      <c r="AC165" s="9">
        <v>119.25442860786788</v>
      </c>
      <c r="AD165" s="9">
        <v>119.34044518185209</v>
      </c>
      <c r="AE165" s="9">
        <v>119.8379157361329</v>
      </c>
      <c r="AF165" s="9">
        <v>125.41584493786115</v>
      </c>
      <c r="AG165" s="9">
        <v>124.03701134880951</v>
      </c>
      <c r="AH165" s="9">
        <v>123.58137366479527</v>
      </c>
      <c r="AI165" s="9">
        <v>123.27466838997844</v>
      </c>
      <c r="AJ165" s="9">
        <v>124.96608359993286</v>
      </c>
      <c r="AK165" s="9">
        <v>126.07024275569032</v>
      </c>
      <c r="AL165" s="9">
        <v>126.69780512604036</v>
      </c>
      <c r="AM165" s="9">
        <v>127.68222621193735</v>
      </c>
      <c r="AN165" s="9">
        <v>123.80640395065447</v>
      </c>
      <c r="AO165" s="9">
        <v>123.73947784638695</v>
      </c>
      <c r="AP165" s="9">
        <v>123.67109420185918</v>
      </c>
      <c r="AQ165" s="9">
        <v>123.67004552189633</v>
      </c>
      <c r="AR165" s="9">
        <v>127.51587386865518</v>
      </c>
      <c r="AS165" s="9">
        <v>127.55666251090577</v>
      </c>
      <c r="AT165" s="9">
        <v>127.84318774897223</v>
      </c>
      <c r="AU165" s="9">
        <v>135.8692374298119</v>
      </c>
      <c r="AV165" s="9">
        <v>129.26200016456909</v>
      </c>
      <c r="AW165" s="9">
        <v>125.50797511855833</v>
      </c>
      <c r="AX165" s="9">
        <v>126.31330734731911</v>
      </c>
      <c r="AY165" s="9">
        <v>128.10730493068758</v>
      </c>
      <c r="AZ165" s="9">
        <v>127.96843441349262</v>
      </c>
      <c r="BA165" s="9">
        <v>130.85104054504902</v>
      </c>
      <c r="BB165" s="9">
        <v>135.16669512848031</v>
      </c>
      <c r="BC165" s="9">
        <v>134.34786751124136</v>
      </c>
      <c r="BD165" s="9">
        <v>137.06233523066186</v>
      </c>
      <c r="BE165" s="9">
        <v>146.63724236387958</v>
      </c>
      <c r="BF165" s="9">
        <v>148.79635240151075</v>
      </c>
      <c r="BG165" s="9">
        <v>148.18591890568138</v>
      </c>
      <c r="BH165" s="9">
        <v>148.91770747558044</v>
      </c>
      <c r="BI165" s="9">
        <v>157.30643766830798</v>
      </c>
      <c r="BJ165" s="9">
        <v>160.43911707532521</v>
      </c>
      <c r="BK165" s="9">
        <v>163.02113658954579</v>
      </c>
      <c r="BL165" s="9">
        <v>164.4043570161119</v>
      </c>
      <c r="BM165" s="21">
        <v>165.46599863668962</v>
      </c>
      <c r="BN165" s="21">
        <v>165.70863958230925</v>
      </c>
      <c r="BO165" s="21">
        <v>173.01399020088769</v>
      </c>
      <c r="BP165" s="21">
        <v>172.72155812444603</v>
      </c>
      <c r="BQ165" s="21">
        <v>176.71556905363036</v>
      </c>
      <c r="BR165" s="21">
        <v>169.2139233570019</v>
      </c>
      <c r="BS165" s="21">
        <v>170.33300868349775</v>
      </c>
      <c r="BT165" s="21">
        <v>168.51689804756523</v>
      </c>
      <c r="BU165" s="21">
        <v>158.3027048367363</v>
      </c>
      <c r="BV165" s="21">
        <v>162.93403041409022</v>
      </c>
      <c r="BW165" s="21">
        <v>167.46604885864895</v>
      </c>
      <c r="BX165" s="21">
        <v>174.4372439308685</v>
      </c>
      <c r="BY165" s="21">
        <v>174.88994280487381</v>
      </c>
      <c r="BZ165" s="21">
        <v>175.58533347164953</v>
      </c>
      <c r="CA165" s="21">
        <v>177.72477746441365</v>
      </c>
      <c r="CB165" s="21">
        <v>178.55289634244681</v>
      </c>
      <c r="CC165" s="21">
        <v>177.9250897749408</v>
      </c>
      <c r="CD165" s="21">
        <v>186.12675342590177</v>
      </c>
      <c r="CE165" s="21">
        <v>181.30054483266369</v>
      </c>
      <c r="CF165" s="197">
        <v>178.35594540072103</v>
      </c>
      <c r="CG165" s="197">
        <v>181.67069890697078</v>
      </c>
      <c r="CH165" s="197">
        <v>186.39927691653955</v>
      </c>
      <c r="CI165" s="21"/>
      <c r="CJ165" s="21"/>
      <c r="CK165" s="21"/>
      <c r="CL165" s="21"/>
      <c r="CM165" s="21"/>
      <c r="CN165" s="21"/>
    </row>
    <row r="166" spans="1:92" x14ac:dyDescent="0.2">
      <c r="A166" s="8" t="str">
        <f t="shared" si="2"/>
        <v>EWGm_QU_9</v>
      </c>
      <c r="B166" s="7" t="s">
        <v>249</v>
      </c>
      <c r="C166" s="7" t="s">
        <v>654</v>
      </c>
      <c r="D166" s="7">
        <v>9</v>
      </c>
      <c r="E166" s="7">
        <v>100</v>
      </c>
      <c r="F166" s="9">
        <v>100.59163805838067</v>
      </c>
      <c r="G166" s="9">
        <v>99.271508212737629</v>
      </c>
      <c r="H166" s="9">
        <v>96.040990971616296</v>
      </c>
      <c r="I166" s="9">
        <v>95.980909777611046</v>
      </c>
      <c r="J166" s="9">
        <v>100.70524525378042</v>
      </c>
      <c r="K166" s="9">
        <v>98.988399531994318</v>
      </c>
      <c r="L166" s="9">
        <v>103.18948409014854</v>
      </c>
      <c r="M166" s="9">
        <v>105.85550909308014</v>
      </c>
      <c r="N166" s="9">
        <v>105.81897114176529</v>
      </c>
      <c r="O166" s="9">
        <v>112.21049068925963</v>
      </c>
      <c r="P166" s="9">
        <v>107.30983623192355</v>
      </c>
      <c r="Q166" s="9">
        <v>112.73792203202737</v>
      </c>
      <c r="R166" s="9">
        <v>112.35518682421026</v>
      </c>
      <c r="S166" s="9">
        <v>121.4589686604193</v>
      </c>
      <c r="T166" s="9">
        <v>119.21094913850527</v>
      </c>
      <c r="U166" s="9">
        <v>114.12784296885494</v>
      </c>
      <c r="V166" s="9">
        <v>114.07795857088421</v>
      </c>
      <c r="W166" s="9">
        <v>116.49882652099575</v>
      </c>
      <c r="X166" s="9">
        <v>113.91575514493977</v>
      </c>
      <c r="Y166" s="9">
        <v>116.72473904756275</v>
      </c>
      <c r="Z166" s="9">
        <v>117.47749661927097</v>
      </c>
      <c r="AA166" s="9">
        <v>119.02326174995062</v>
      </c>
      <c r="AB166" s="9">
        <v>118.03243365226623</v>
      </c>
      <c r="AC166" s="9">
        <v>121.86518837297831</v>
      </c>
      <c r="AD166" s="9">
        <v>125.39750261305819</v>
      </c>
      <c r="AE166" s="9">
        <v>127.81086940619295</v>
      </c>
      <c r="AF166" s="9">
        <v>122.5839479111492</v>
      </c>
      <c r="AG166" s="9">
        <v>134.6780992932735</v>
      </c>
      <c r="AH166" s="9">
        <v>135.019360190865</v>
      </c>
      <c r="AI166" s="9">
        <v>131.57033061499968</v>
      </c>
      <c r="AJ166" s="9">
        <v>134.67335979544254</v>
      </c>
      <c r="AK166" s="9">
        <v>139.39459823227085</v>
      </c>
      <c r="AL166" s="9">
        <v>145.25021642146768</v>
      </c>
      <c r="AM166" s="9">
        <v>147.52838137744581</v>
      </c>
      <c r="AN166" s="9">
        <v>148.79574073683361</v>
      </c>
      <c r="AO166" s="9">
        <v>149.12259519521402</v>
      </c>
      <c r="AP166" s="9">
        <v>146.96227356913215</v>
      </c>
      <c r="AQ166" s="9">
        <v>150.50750284389207</v>
      </c>
      <c r="AR166" s="9">
        <v>155.08817661819822</v>
      </c>
      <c r="AS166" s="9">
        <v>154.81543238351895</v>
      </c>
      <c r="AT166" s="9">
        <v>169.37160012996733</v>
      </c>
      <c r="AU166" s="9">
        <v>174.42882453177279</v>
      </c>
      <c r="AV166" s="9">
        <v>164.6459549530926</v>
      </c>
      <c r="AW166" s="9">
        <v>167.86866227455693</v>
      </c>
      <c r="AX166" s="9">
        <v>170.17343587730838</v>
      </c>
      <c r="AY166" s="9">
        <v>179.53568289869398</v>
      </c>
      <c r="AZ166" s="9">
        <v>175.78189607130611</v>
      </c>
      <c r="BA166" s="9">
        <v>181.51868321430504</v>
      </c>
      <c r="BB166" s="9">
        <v>187.6074713316695</v>
      </c>
      <c r="BC166" s="9">
        <v>198.35982307721005</v>
      </c>
      <c r="BD166" s="9">
        <v>207.29729270326146</v>
      </c>
      <c r="BE166" s="9">
        <v>208.85246448870086</v>
      </c>
      <c r="BF166" s="9">
        <v>210.51300975417217</v>
      </c>
      <c r="BG166" s="9">
        <v>212.27831460171552</v>
      </c>
      <c r="BH166" s="9">
        <v>221.37187248824102</v>
      </c>
      <c r="BI166" s="9">
        <v>218.85892951894826</v>
      </c>
      <c r="BJ166" s="9">
        <v>211.3902621051694</v>
      </c>
      <c r="BK166" s="9">
        <v>218.19414918296167</v>
      </c>
      <c r="BL166" s="9">
        <v>224.75076015153655</v>
      </c>
      <c r="BM166" s="21">
        <v>226.46407152791085</v>
      </c>
      <c r="BN166" s="21">
        <v>231.62906458771545</v>
      </c>
      <c r="BO166" s="21">
        <v>228.35361378496572</v>
      </c>
      <c r="BP166" s="21">
        <v>228.87199557139189</v>
      </c>
      <c r="BQ166" s="21">
        <v>239.00975004712075</v>
      </c>
      <c r="BR166" s="21">
        <v>230.46695225503177</v>
      </c>
      <c r="BS166" s="21">
        <v>235.33898861405308</v>
      </c>
      <c r="BT166" s="21">
        <v>233.32968303828054</v>
      </c>
      <c r="BU166" s="21">
        <v>222.34809357139733</v>
      </c>
      <c r="BV166" s="21">
        <v>223.84411366316758</v>
      </c>
      <c r="BW166" s="21">
        <v>234.17655420956635</v>
      </c>
      <c r="BX166" s="21">
        <v>241.89400053542039</v>
      </c>
      <c r="BY166" s="21">
        <v>253.93121342932972</v>
      </c>
      <c r="BZ166" s="21">
        <v>257.13252110930858</v>
      </c>
      <c r="CA166" s="21">
        <v>264.22048575129315</v>
      </c>
      <c r="CB166" s="21">
        <v>259.87090568827165</v>
      </c>
      <c r="CC166" s="21">
        <v>259.88293094658508</v>
      </c>
      <c r="CD166" s="21">
        <v>272.64000347376395</v>
      </c>
      <c r="CE166" s="21">
        <v>277.36215120085558</v>
      </c>
      <c r="CF166" s="197">
        <v>291.12872277917268</v>
      </c>
      <c r="CG166" s="197">
        <v>286.71844353278641</v>
      </c>
      <c r="CH166" s="197">
        <v>301.05436565703286</v>
      </c>
      <c r="CI166" s="21"/>
      <c r="CJ166" s="21"/>
      <c r="CK166" s="21"/>
      <c r="CL166" s="21"/>
      <c r="CM166" s="21"/>
      <c r="CN166" s="21"/>
    </row>
    <row r="167" spans="1:92" x14ac:dyDescent="0.2">
      <c r="A167" s="8" t="str">
        <f t="shared" si="2"/>
        <v>EWGm_QU_10</v>
      </c>
      <c r="B167" s="7" t="s">
        <v>249</v>
      </c>
      <c r="C167" s="7" t="s">
        <v>654</v>
      </c>
      <c r="D167" s="7">
        <v>10</v>
      </c>
      <c r="E167" s="7">
        <v>100</v>
      </c>
      <c r="F167" s="9">
        <v>103.69229335539249</v>
      </c>
      <c r="G167" s="9">
        <v>104.77947985663383</v>
      </c>
      <c r="H167" s="9">
        <v>102.87162280208506</v>
      </c>
      <c r="I167" s="9">
        <v>103.27146792582478</v>
      </c>
      <c r="J167" s="9">
        <v>104.33136437741086</v>
      </c>
      <c r="K167" s="9">
        <v>103.70143671748878</v>
      </c>
      <c r="L167" s="9">
        <v>105.17132155934441</v>
      </c>
      <c r="M167" s="9">
        <v>103.47500419980655</v>
      </c>
      <c r="N167" s="9">
        <v>104.28257430457673</v>
      </c>
      <c r="O167" s="9">
        <v>104.06715631717063</v>
      </c>
      <c r="P167" s="9">
        <v>104.56398809109395</v>
      </c>
      <c r="Q167" s="9">
        <v>107.99010581882746</v>
      </c>
      <c r="R167" s="9">
        <v>107.19053064513928</v>
      </c>
      <c r="S167" s="9">
        <v>109.04401958013361</v>
      </c>
      <c r="T167" s="9">
        <v>107.5441944301995</v>
      </c>
      <c r="U167" s="9">
        <v>110.86203379850296</v>
      </c>
      <c r="V167" s="9">
        <v>110.83982145236723</v>
      </c>
      <c r="W167" s="9">
        <v>112.82927276280317</v>
      </c>
      <c r="X167" s="9">
        <v>113.41572107489827</v>
      </c>
      <c r="Y167" s="9">
        <v>115.99776645803857</v>
      </c>
      <c r="Z167" s="9">
        <v>115.66612901216793</v>
      </c>
      <c r="AA167" s="9">
        <v>116.87009091203471</v>
      </c>
      <c r="AB167" s="9">
        <v>117.8075685381977</v>
      </c>
      <c r="AC167" s="9">
        <v>121.38957196786637</v>
      </c>
      <c r="AD167" s="9">
        <v>122.21158897820071</v>
      </c>
      <c r="AE167" s="9">
        <v>123.3603986487344</v>
      </c>
      <c r="AF167" s="9">
        <v>121.96081247060364</v>
      </c>
      <c r="AG167" s="9">
        <v>124.50071822209216</v>
      </c>
      <c r="AH167" s="9">
        <v>129.17540016019038</v>
      </c>
      <c r="AI167" s="9">
        <v>130.91420157406216</v>
      </c>
      <c r="AJ167" s="9">
        <v>129.68275823729491</v>
      </c>
      <c r="AK167" s="9">
        <v>131.64677032768063</v>
      </c>
      <c r="AL167" s="9">
        <v>133.33369999912495</v>
      </c>
      <c r="AM167" s="9">
        <v>134.30537998488094</v>
      </c>
      <c r="AN167" s="9">
        <v>133.0469084994825</v>
      </c>
      <c r="AO167" s="9">
        <v>135.69558959978289</v>
      </c>
      <c r="AP167" s="9">
        <v>137.39686587552927</v>
      </c>
      <c r="AQ167" s="9">
        <v>138.0473701372548</v>
      </c>
      <c r="AR167" s="9">
        <v>142.33901538192924</v>
      </c>
      <c r="AS167" s="9">
        <v>147.00972796921499</v>
      </c>
      <c r="AT167" s="9">
        <v>150.09929296408399</v>
      </c>
      <c r="AU167" s="9">
        <v>159.46365652192483</v>
      </c>
      <c r="AV167" s="9">
        <v>158.3604784370107</v>
      </c>
      <c r="AW167" s="9">
        <v>157.9474222818603</v>
      </c>
      <c r="AX167" s="9">
        <v>156.06530261386828</v>
      </c>
      <c r="AY167" s="9">
        <v>157.93889016850622</v>
      </c>
      <c r="AZ167" s="9">
        <v>156.32252784693165</v>
      </c>
      <c r="BA167" s="9">
        <v>160.81160903795742</v>
      </c>
      <c r="BB167" s="9">
        <v>163.69992405582354</v>
      </c>
      <c r="BC167" s="9">
        <v>167.61756780021568</v>
      </c>
      <c r="BD167" s="9">
        <v>178.94022681746787</v>
      </c>
      <c r="BE167" s="9">
        <v>186.18671190482786</v>
      </c>
      <c r="BF167" s="9">
        <v>189.73872552775214</v>
      </c>
      <c r="BG167" s="9">
        <v>184.49516229770455</v>
      </c>
      <c r="BH167" s="9">
        <v>189.60758272195136</v>
      </c>
      <c r="BI167" s="9">
        <v>196.83733872048018</v>
      </c>
      <c r="BJ167" s="9">
        <v>199.11449417722699</v>
      </c>
      <c r="BK167" s="9">
        <v>200.54627614810209</v>
      </c>
      <c r="BL167" s="9">
        <v>200.15452851136052</v>
      </c>
      <c r="BM167" s="21">
        <v>200.48089640342374</v>
      </c>
      <c r="BN167" s="21">
        <v>200.1304662736672</v>
      </c>
      <c r="BO167" s="21">
        <v>204.92347746670458</v>
      </c>
      <c r="BP167" s="21">
        <v>206.25845327168992</v>
      </c>
      <c r="BQ167" s="21">
        <v>207.2011842618881</v>
      </c>
      <c r="BR167" s="21">
        <v>200.49947264663626</v>
      </c>
      <c r="BS167" s="21">
        <v>197.51106040305731</v>
      </c>
      <c r="BT167" s="21">
        <v>196.59061315820344</v>
      </c>
      <c r="BU167" s="21">
        <v>186.54019052023315</v>
      </c>
      <c r="BV167" s="21">
        <v>190.50262842388733</v>
      </c>
      <c r="BW167" s="21">
        <v>193.81560434542359</v>
      </c>
      <c r="BX167" s="21">
        <v>201.00985276085916</v>
      </c>
      <c r="BY167" s="21">
        <v>206.22985963341119</v>
      </c>
      <c r="BZ167" s="21">
        <v>206.01028040888275</v>
      </c>
      <c r="CA167" s="21">
        <v>205.91260556588153</v>
      </c>
      <c r="CB167" s="21">
        <v>204.11673923365151</v>
      </c>
      <c r="CC167" s="21">
        <v>206.25638969919055</v>
      </c>
      <c r="CD167" s="21">
        <v>213.95651614940644</v>
      </c>
      <c r="CE167" s="21">
        <v>218.62205329057426</v>
      </c>
      <c r="CF167" s="197">
        <v>216.15247338967342</v>
      </c>
      <c r="CG167" s="197">
        <v>214.2697251937137</v>
      </c>
      <c r="CH167" s="197">
        <v>218.49002162670757</v>
      </c>
      <c r="CI167" s="21"/>
      <c r="CJ167" s="21"/>
      <c r="CK167" s="21"/>
      <c r="CL167" s="21"/>
      <c r="CM167" s="21"/>
      <c r="CN167" s="21"/>
    </row>
    <row r="168" spans="1:92" x14ac:dyDescent="0.2">
      <c r="A168" s="8" t="str">
        <f t="shared" si="2"/>
        <v>EWGm_QU_11</v>
      </c>
      <c r="B168" s="7" t="s">
        <v>249</v>
      </c>
      <c r="C168" s="7" t="s">
        <v>654</v>
      </c>
      <c r="D168" s="7">
        <v>11</v>
      </c>
      <c r="E168" s="7">
        <v>100</v>
      </c>
      <c r="F168" s="9">
        <v>101.39927021467088</v>
      </c>
      <c r="G168" s="9">
        <v>100.96484908762046</v>
      </c>
      <c r="H168" s="9">
        <v>98.73140558036269</v>
      </c>
      <c r="I168" s="9">
        <v>99.49162917003072</v>
      </c>
      <c r="J168" s="9">
        <v>100.58332586017387</v>
      </c>
      <c r="K168" s="9">
        <v>100.40055518571249</v>
      </c>
      <c r="L168" s="9">
        <v>100.97234303916677</v>
      </c>
      <c r="M168" s="9">
        <v>99.99169414364944</v>
      </c>
      <c r="N168" s="9">
        <v>100.77754762664154</v>
      </c>
      <c r="O168" s="9">
        <v>100.22889100373837</v>
      </c>
      <c r="P168" s="9">
        <v>100.50149188681576</v>
      </c>
      <c r="Q168" s="9">
        <v>101.4333671447539</v>
      </c>
      <c r="R168" s="9">
        <v>100.61656336915891</v>
      </c>
      <c r="S168" s="9">
        <v>102.9530100172183</v>
      </c>
      <c r="T168" s="9">
        <v>101.9084250013376</v>
      </c>
      <c r="U168" s="9">
        <v>104.42595731203347</v>
      </c>
      <c r="V168" s="9">
        <v>103.39133945547417</v>
      </c>
      <c r="W168" s="9">
        <v>105.11727388835904</v>
      </c>
      <c r="X168" s="9">
        <v>104.78057911129073</v>
      </c>
      <c r="Y168" s="9">
        <v>106.87078569692102</v>
      </c>
      <c r="Z168" s="9">
        <v>106.76713550305746</v>
      </c>
      <c r="AA168" s="9">
        <v>107.40040559403863</v>
      </c>
      <c r="AB168" s="9">
        <v>107.89639326612786</v>
      </c>
      <c r="AC168" s="9">
        <v>110.84638101373949</v>
      </c>
      <c r="AD168" s="9">
        <v>109.80508195417214</v>
      </c>
      <c r="AE168" s="9">
        <v>111.00900172235413</v>
      </c>
      <c r="AF168" s="9">
        <v>113.38397434441785</v>
      </c>
      <c r="AG168" s="9">
        <v>113.10799614895855</v>
      </c>
      <c r="AH168" s="9">
        <v>113.98427552477753</v>
      </c>
      <c r="AI168" s="9">
        <v>112.37982141022171</v>
      </c>
      <c r="AJ168" s="9">
        <v>114.64677158937826</v>
      </c>
      <c r="AK168" s="9">
        <v>116.27421973032372</v>
      </c>
      <c r="AL168" s="9">
        <v>117.84181354469199</v>
      </c>
      <c r="AM168" s="9">
        <v>119.01634547467181</v>
      </c>
      <c r="AN168" s="9">
        <v>118.66280686855211</v>
      </c>
      <c r="AO168" s="9">
        <v>119.21623777451744</v>
      </c>
      <c r="AP168" s="9">
        <v>121.61577604931011</v>
      </c>
      <c r="AQ168" s="9">
        <v>121.01086044552257</v>
      </c>
      <c r="AR168" s="9">
        <v>124.62104288917301</v>
      </c>
      <c r="AS168" s="9">
        <v>128.05132143860837</v>
      </c>
      <c r="AT168" s="9">
        <v>128.66492898711326</v>
      </c>
      <c r="AU168" s="9">
        <v>135.81743660602038</v>
      </c>
      <c r="AV168" s="9">
        <v>131.99584291519466</v>
      </c>
      <c r="AW168" s="9">
        <v>131.79590184058719</v>
      </c>
      <c r="AX168" s="9">
        <v>132.85842819118207</v>
      </c>
      <c r="AY168" s="9">
        <v>132.13462471387888</v>
      </c>
      <c r="AZ168" s="9">
        <v>130.72590726668849</v>
      </c>
      <c r="BA168" s="9">
        <v>133.9762919151014</v>
      </c>
      <c r="BB168" s="9">
        <v>136.67252555632794</v>
      </c>
      <c r="BC168" s="9">
        <v>136.57702849437626</v>
      </c>
      <c r="BD168" s="9">
        <v>142.9897326305792</v>
      </c>
      <c r="BE168" s="9">
        <v>150.67122803088103</v>
      </c>
      <c r="BF168" s="9">
        <v>150.47460199614935</v>
      </c>
      <c r="BG168" s="9">
        <v>151.57435536032392</v>
      </c>
      <c r="BH168" s="9">
        <v>157.84791044392557</v>
      </c>
      <c r="BI168" s="9">
        <v>161.89913062166238</v>
      </c>
      <c r="BJ168" s="9">
        <v>166.8580487070887</v>
      </c>
      <c r="BK168" s="9">
        <v>163.52032894400551</v>
      </c>
      <c r="BL168" s="9">
        <v>161.432678742495</v>
      </c>
      <c r="BM168" s="21">
        <v>162.86857228463401</v>
      </c>
      <c r="BN168" s="21">
        <v>161.14805898689116</v>
      </c>
      <c r="BO168" s="21">
        <v>165.32053397816421</v>
      </c>
      <c r="BP168" s="21">
        <v>164.29895155933053</v>
      </c>
      <c r="BQ168" s="21">
        <v>166.42979913481147</v>
      </c>
      <c r="BR168" s="21">
        <v>159.6632072032443</v>
      </c>
      <c r="BS168" s="21">
        <v>159.79761234579559</v>
      </c>
      <c r="BT168" s="21">
        <v>160.00888331596025</v>
      </c>
      <c r="BU168" s="21">
        <v>151.13293334338096</v>
      </c>
      <c r="BV168" s="21">
        <v>150.52678138689021</v>
      </c>
      <c r="BW168" s="21">
        <v>155.05425530512912</v>
      </c>
      <c r="BX168" s="21">
        <v>162.62976674834107</v>
      </c>
      <c r="BY168" s="21">
        <v>162.44645207526673</v>
      </c>
      <c r="BZ168" s="21">
        <v>163.14211911026618</v>
      </c>
      <c r="CA168" s="21">
        <v>165.64477833727645</v>
      </c>
      <c r="CB168" s="21">
        <v>164.14952242464992</v>
      </c>
      <c r="CC168" s="21">
        <v>158.25069207018069</v>
      </c>
      <c r="CD168" s="21">
        <v>165.28486413954019</v>
      </c>
      <c r="CE168" s="21">
        <v>165.72304509537611</v>
      </c>
      <c r="CF168" s="197">
        <v>165.93646765787352</v>
      </c>
      <c r="CG168" s="197">
        <v>167.51320626662377</v>
      </c>
      <c r="CH168" s="197">
        <v>172.55348522803698</v>
      </c>
      <c r="CI168" s="21"/>
      <c r="CJ168" s="21"/>
      <c r="CK168" s="21"/>
      <c r="CL168" s="21"/>
      <c r="CM168" s="21"/>
      <c r="CN168" s="21"/>
    </row>
    <row r="169" spans="1:92" x14ac:dyDescent="0.2">
      <c r="A169" s="8" t="str">
        <f t="shared" si="2"/>
        <v>EWGm_QU_12</v>
      </c>
      <c r="B169" s="7" t="s">
        <v>249</v>
      </c>
      <c r="C169" s="7" t="s">
        <v>654</v>
      </c>
      <c r="D169" s="7">
        <v>12</v>
      </c>
      <c r="E169" s="7">
        <v>100</v>
      </c>
      <c r="F169" s="9">
        <v>101.10899071618688</v>
      </c>
      <c r="G169" s="9">
        <v>101.53112174642858</v>
      </c>
      <c r="H169" s="9">
        <v>99.203695542367484</v>
      </c>
      <c r="I169" s="9">
        <v>98.466945538244047</v>
      </c>
      <c r="J169" s="9">
        <v>99.360690766372727</v>
      </c>
      <c r="K169" s="9">
        <v>100.37318921873096</v>
      </c>
      <c r="L169" s="9">
        <v>101.55293670433898</v>
      </c>
      <c r="M169" s="9">
        <v>103.64507529687124</v>
      </c>
      <c r="N169" s="9">
        <v>104.87730918226772</v>
      </c>
      <c r="O169" s="9">
        <v>104.17346531131122</v>
      </c>
      <c r="P169" s="9">
        <v>103.38887324048476</v>
      </c>
      <c r="Q169" s="9">
        <v>106.9927586874857</v>
      </c>
      <c r="R169" s="9">
        <v>106.86148221685676</v>
      </c>
      <c r="S169" s="9">
        <v>109.87877435189704</v>
      </c>
      <c r="T169" s="9">
        <v>110.56467685546301</v>
      </c>
      <c r="U169" s="9">
        <v>112.20741880424998</v>
      </c>
      <c r="V169" s="9">
        <v>116.49124533476218</v>
      </c>
      <c r="W169" s="9">
        <v>116.19075689523322</v>
      </c>
      <c r="X169" s="9">
        <v>107.85906777121245</v>
      </c>
      <c r="Y169" s="9">
        <v>113.1565208617513</v>
      </c>
      <c r="Z169" s="9">
        <v>117.58590427146206</v>
      </c>
      <c r="AA169" s="9">
        <v>113.19272926471055</v>
      </c>
      <c r="AB169" s="9">
        <v>115.18137413233111</v>
      </c>
      <c r="AC169" s="9">
        <v>117.53510513761012</v>
      </c>
      <c r="AD169" s="9">
        <v>123.50717824388676</v>
      </c>
      <c r="AE169" s="9">
        <v>119.37949789279246</v>
      </c>
      <c r="AF169" s="9">
        <v>119.63338784921514</v>
      </c>
      <c r="AG169" s="9">
        <v>124.2870807034882</v>
      </c>
      <c r="AH169" s="9">
        <v>127.24140063671892</v>
      </c>
      <c r="AI169" s="9">
        <v>127.98813118272014</v>
      </c>
      <c r="AJ169" s="9">
        <v>129.45333307915249</v>
      </c>
      <c r="AK169" s="9">
        <v>131.49528315194738</v>
      </c>
      <c r="AL169" s="9">
        <v>132.27648898931005</v>
      </c>
      <c r="AM169" s="9">
        <v>135.30444300370462</v>
      </c>
      <c r="AN169" s="9">
        <v>137.37046828098661</v>
      </c>
      <c r="AO169" s="9">
        <v>136.14130973262763</v>
      </c>
      <c r="AP169" s="9">
        <v>137.6659246012868</v>
      </c>
      <c r="AQ169" s="9">
        <v>136.59347461292128</v>
      </c>
      <c r="AR169" s="9">
        <v>137.08080446557005</v>
      </c>
      <c r="AS169" s="9">
        <v>146.12062069110297</v>
      </c>
      <c r="AT169" s="9">
        <v>147.64622287750279</v>
      </c>
      <c r="AU169" s="9">
        <v>154.78682883495901</v>
      </c>
      <c r="AV169" s="9">
        <v>158.50718667665595</v>
      </c>
      <c r="AW169" s="9">
        <v>160.37133967569221</v>
      </c>
      <c r="AX169" s="9">
        <v>167.41474933950116</v>
      </c>
      <c r="AY169" s="9">
        <v>164.5992811702624</v>
      </c>
      <c r="AZ169" s="9">
        <v>164.25885800901881</v>
      </c>
      <c r="BA169" s="9">
        <v>166.10311303395974</v>
      </c>
      <c r="BB169" s="9">
        <v>172.14705132090182</v>
      </c>
      <c r="BC169" s="9">
        <v>177.00812311245119</v>
      </c>
      <c r="BD169" s="9">
        <v>179.83816207837125</v>
      </c>
      <c r="BE169" s="9">
        <v>185.54251976983733</v>
      </c>
      <c r="BF169" s="9">
        <v>182.51207582899451</v>
      </c>
      <c r="BG169" s="9">
        <v>178.55301537774793</v>
      </c>
      <c r="BH169" s="9">
        <v>190.44799283136101</v>
      </c>
      <c r="BI169" s="9">
        <v>200.77242177860091</v>
      </c>
      <c r="BJ169" s="9">
        <v>200.3003395436798</v>
      </c>
      <c r="BK169" s="9">
        <v>195.41775612733929</v>
      </c>
      <c r="BL169" s="9">
        <v>190.92061979750002</v>
      </c>
      <c r="BM169" s="21">
        <v>196.62142051268725</v>
      </c>
      <c r="BN169" s="21">
        <v>200.74281499053237</v>
      </c>
      <c r="BO169" s="21">
        <v>207.63115902251158</v>
      </c>
      <c r="BP169" s="21">
        <v>201.3549400257541</v>
      </c>
      <c r="BQ169" s="21">
        <v>206.29790910839159</v>
      </c>
      <c r="BR169" s="21">
        <v>202.08031128182475</v>
      </c>
      <c r="BS169" s="21">
        <v>212.16152410301413</v>
      </c>
      <c r="BT169" s="21">
        <v>207.63762113893404</v>
      </c>
      <c r="BU169" s="21">
        <v>194.37176009396754</v>
      </c>
      <c r="BV169" s="21">
        <v>193.86784878449365</v>
      </c>
      <c r="BW169" s="21">
        <v>193.16973593656479</v>
      </c>
      <c r="BX169" s="21">
        <v>202.05081943007676</v>
      </c>
      <c r="BY169" s="21">
        <v>204.45532395128231</v>
      </c>
      <c r="BZ169" s="21">
        <v>213.74122096944089</v>
      </c>
      <c r="CA169" s="21">
        <v>214.49371846463885</v>
      </c>
      <c r="CB169" s="21">
        <v>216.84285876085855</v>
      </c>
      <c r="CC169" s="21">
        <v>219.07995637579694</v>
      </c>
      <c r="CD169" s="21">
        <v>229.90847320216469</v>
      </c>
      <c r="CE169" s="21">
        <v>225.05389138757423</v>
      </c>
      <c r="CF169" s="197">
        <v>222.01719508745163</v>
      </c>
      <c r="CG169" s="197">
        <v>232.46294690420163</v>
      </c>
      <c r="CH169" s="197">
        <v>235.5967905680736</v>
      </c>
      <c r="CI169" s="21"/>
      <c r="CJ169" s="21"/>
      <c r="CK169" s="21"/>
      <c r="CL169" s="21"/>
      <c r="CM169" s="21"/>
      <c r="CN169" s="21"/>
    </row>
    <row r="170" spans="1:92" x14ac:dyDescent="0.2">
      <c r="A170" s="8" t="str">
        <f t="shared" si="2"/>
        <v>EWGm_QU_13</v>
      </c>
      <c r="B170" s="7" t="s">
        <v>249</v>
      </c>
      <c r="C170" s="7" t="s">
        <v>654</v>
      </c>
      <c r="D170" s="7">
        <v>13</v>
      </c>
      <c r="E170" s="7">
        <v>100</v>
      </c>
      <c r="F170" s="9">
        <v>101.15273481187894</v>
      </c>
      <c r="G170" s="9">
        <v>101.16956940575538</v>
      </c>
      <c r="H170" s="9">
        <v>99.433320183389924</v>
      </c>
      <c r="I170" s="9">
        <v>101.33582553296966</v>
      </c>
      <c r="J170" s="9">
        <v>100.27667964281078</v>
      </c>
      <c r="K170" s="9">
        <v>102.04301804065675</v>
      </c>
      <c r="L170" s="9">
        <v>104.95026343756247</v>
      </c>
      <c r="M170" s="9">
        <v>103.51243926250433</v>
      </c>
      <c r="N170" s="9">
        <v>103.45601172290418</v>
      </c>
      <c r="O170" s="9">
        <v>102.61757912848992</v>
      </c>
      <c r="P170" s="9">
        <v>104.21973677250924</v>
      </c>
      <c r="Q170" s="9">
        <v>101.54552502840357</v>
      </c>
      <c r="R170" s="9">
        <v>108.13260760547168</v>
      </c>
      <c r="S170" s="9">
        <v>108.70028218420653</v>
      </c>
      <c r="T170" s="9">
        <v>106.2835822650276</v>
      </c>
      <c r="U170" s="9">
        <v>110.11653234130299</v>
      </c>
      <c r="V170" s="9">
        <v>106.25402936648484</v>
      </c>
      <c r="W170" s="9">
        <v>110.33343797381936</v>
      </c>
      <c r="X170" s="9">
        <v>112.58558518822583</v>
      </c>
      <c r="Y170" s="9">
        <v>112.23304208934246</v>
      </c>
      <c r="Z170" s="9">
        <v>112.98586245044287</v>
      </c>
      <c r="AA170" s="9">
        <v>113.70471143148417</v>
      </c>
      <c r="AB170" s="9">
        <v>113.32474562157554</v>
      </c>
      <c r="AC170" s="9">
        <v>114.86726130683225</v>
      </c>
      <c r="AD170" s="9">
        <v>119.53948405022277</v>
      </c>
      <c r="AE170" s="9">
        <v>119.7923928840767</v>
      </c>
      <c r="AF170" s="9">
        <v>119.10869439310116</v>
      </c>
      <c r="AG170" s="9">
        <v>121.93219874123741</v>
      </c>
      <c r="AH170" s="9">
        <v>126.13997441949792</v>
      </c>
      <c r="AI170" s="9">
        <v>126.45922570047254</v>
      </c>
      <c r="AJ170" s="9">
        <v>126.96373624581358</v>
      </c>
      <c r="AK170" s="9">
        <v>128.19988913329229</v>
      </c>
      <c r="AL170" s="9">
        <v>129.50443846602272</v>
      </c>
      <c r="AM170" s="9">
        <v>128.17315819161658</v>
      </c>
      <c r="AN170" s="9">
        <v>130.42972575887006</v>
      </c>
      <c r="AO170" s="9">
        <v>129.4402522750689</v>
      </c>
      <c r="AP170" s="9">
        <v>130.72018606977286</v>
      </c>
      <c r="AQ170" s="9">
        <v>133.15318814573158</v>
      </c>
      <c r="AR170" s="9">
        <v>137.81642249853891</v>
      </c>
      <c r="AS170" s="9">
        <v>142.53396207789834</v>
      </c>
      <c r="AT170" s="9">
        <v>141.57265023858812</v>
      </c>
      <c r="AU170" s="9">
        <v>151.8587119229004</v>
      </c>
      <c r="AV170" s="9">
        <v>142.54716216484701</v>
      </c>
      <c r="AW170" s="9">
        <v>147.67820175094036</v>
      </c>
      <c r="AX170" s="9">
        <v>144.92087409454518</v>
      </c>
      <c r="AY170" s="9">
        <v>149.96659833386138</v>
      </c>
      <c r="AZ170" s="9">
        <v>148.62863694494436</v>
      </c>
      <c r="BA170" s="9">
        <v>152.32420107887617</v>
      </c>
      <c r="BB170" s="9">
        <v>154.25858841516632</v>
      </c>
      <c r="BC170" s="9">
        <v>154.64101130636817</v>
      </c>
      <c r="BD170" s="9">
        <v>158.67018017675451</v>
      </c>
      <c r="BE170" s="9">
        <v>167.12392947095637</v>
      </c>
      <c r="BF170" s="9">
        <v>168.61937176316363</v>
      </c>
      <c r="BG170" s="9">
        <v>167.00306486535348</v>
      </c>
      <c r="BH170" s="9">
        <v>173.31020378197371</v>
      </c>
      <c r="BI170" s="9">
        <v>173.03404896912517</v>
      </c>
      <c r="BJ170" s="9">
        <v>172.63182415872353</v>
      </c>
      <c r="BK170" s="9">
        <v>174.61931030602398</v>
      </c>
      <c r="BL170" s="9">
        <v>173.43507397908678</v>
      </c>
      <c r="BM170" s="21">
        <v>176.68132611145165</v>
      </c>
      <c r="BN170" s="21">
        <v>174.5834319592031</v>
      </c>
      <c r="BO170" s="21">
        <v>175.78210161963068</v>
      </c>
      <c r="BP170" s="21">
        <v>177.62170626569338</v>
      </c>
      <c r="BQ170" s="21">
        <v>177.8196403240874</v>
      </c>
      <c r="BR170" s="21">
        <v>175.93430937148369</v>
      </c>
      <c r="BS170" s="21">
        <v>173.79701891756372</v>
      </c>
      <c r="BT170" s="21">
        <v>173.64129547174778</v>
      </c>
      <c r="BU170" s="21">
        <v>171.89556061827608</v>
      </c>
      <c r="BV170" s="21">
        <v>174.55801887763977</v>
      </c>
      <c r="BW170" s="21">
        <v>178.7176969083697</v>
      </c>
      <c r="BX170" s="21">
        <v>186.69486193330852</v>
      </c>
      <c r="BY170" s="21">
        <v>184.93454374827471</v>
      </c>
      <c r="BZ170" s="21">
        <v>187.36959055483803</v>
      </c>
      <c r="CA170" s="21">
        <v>191.68112978033213</v>
      </c>
      <c r="CB170" s="21">
        <v>187.54980032998139</v>
      </c>
      <c r="CC170" s="21">
        <v>189.75540801272805</v>
      </c>
      <c r="CD170" s="21">
        <v>189.16298616910819</v>
      </c>
      <c r="CE170" s="21">
        <v>187.90513131052145</v>
      </c>
      <c r="CF170" s="197">
        <v>184.48476073521732</v>
      </c>
      <c r="CG170" s="197">
        <v>179.66432827146826</v>
      </c>
      <c r="CH170" s="197">
        <v>186.21349428840008</v>
      </c>
      <c r="CI170" s="21"/>
      <c r="CJ170" s="21"/>
      <c r="CK170" s="21"/>
      <c r="CL170" s="21"/>
      <c r="CM170" s="21"/>
      <c r="CN170" s="21"/>
    </row>
    <row r="171" spans="1:92" x14ac:dyDescent="0.2">
      <c r="A171" s="8" t="str">
        <f t="shared" si="2"/>
        <v>EWGm_QU_14</v>
      </c>
      <c r="B171" s="7" t="s">
        <v>249</v>
      </c>
      <c r="C171" s="7" t="s">
        <v>654</v>
      </c>
      <c r="D171" s="7">
        <v>14</v>
      </c>
      <c r="E171" s="7">
        <v>100</v>
      </c>
      <c r="F171" s="9">
        <v>101.2582083094685</v>
      </c>
      <c r="G171" s="9">
        <v>101.27797724265662</v>
      </c>
      <c r="H171" s="9">
        <v>97.902055183188992</v>
      </c>
      <c r="I171" s="9">
        <v>98.187697936172796</v>
      </c>
      <c r="J171" s="9">
        <v>97.897451734587335</v>
      </c>
      <c r="K171" s="9">
        <v>97.782584618951859</v>
      </c>
      <c r="L171" s="9">
        <v>98.703524860191521</v>
      </c>
      <c r="M171" s="9">
        <v>95.032067433980714</v>
      </c>
      <c r="N171" s="9">
        <v>95.927882419824385</v>
      </c>
      <c r="O171" s="9">
        <v>95.701948529156112</v>
      </c>
      <c r="P171" s="9">
        <v>96.845340998009732</v>
      </c>
      <c r="Q171" s="9">
        <v>102.42551599008129</v>
      </c>
      <c r="R171" s="9">
        <v>103.16513838536454</v>
      </c>
      <c r="S171" s="9">
        <v>106.13088993766826</v>
      </c>
      <c r="T171" s="9">
        <v>106.01945835814222</v>
      </c>
      <c r="U171" s="9">
        <v>110.55919902058253</v>
      </c>
      <c r="V171" s="9">
        <v>109.41626128622137</v>
      </c>
      <c r="W171" s="9">
        <v>109.96489978546231</v>
      </c>
      <c r="X171" s="9">
        <v>108.67409775575653</v>
      </c>
      <c r="Y171" s="9">
        <v>110.72642855564563</v>
      </c>
      <c r="Z171" s="9">
        <v>107.6752834948488</v>
      </c>
      <c r="AA171" s="9">
        <v>112.79606701173344</v>
      </c>
      <c r="AB171" s="9">
        <v>110.66347754422965</v>
      </c>
      <c r="AC171" s="9">
        <v>113.17667790866723</v>
      </c>
      <c r="AD171" s="9">
        <v>113.29127601711815</v>
      </c>
      <c r="AE171" s="9">
        <v>114.05530459622426</v>
      </c>
      <c r="AF171" s="9">
        <v>119.3427996478853</v>
      </c>
      <c r="AG171" s="9">
        <v>117.78423882001528</v>
      </c>
      <c r="AH171" s="9">
        <v>113.46361449421724</v>
      </c>
      <c r="AI171" s="9">
        <v>112.37532083710164</v>
      </c>
      <c r="AJ171" s="9">
        <v>114.77628287053267</v>
      </c>
      <c r="AK171" s="9">
        <v>116.9333198027509</v>
      </c>
      <c r="AL171" s="9">
        <v>120.44144713050801</v>
      </c>
      <c r="AM171" s="9">
        <v>123.94845726764763</v>
      </c>
      <c r="AN171" s="9">
        <v>125.0388947588747</v>
      </c>
      <c r="AO171" s="9">
        <v>125.86664649139946</v>
      </c>
      <c r="AP171" s="9">
        <v>123.98029587193442</v>
      </c>
      <c r="AQ171" s="9">
        <v>123.34350630756666</v>
      </c>
      <c r="AR171" s="9">
        <v>129.70386747266295</v>
      </c>
      <c r="AS171" s="9">
        <v>132.55730269496536</v>
      </c>
      <c r="AT171" s="9">
        <v>141.66236277951856</v>
      </c>
      <c r="AU171" s="9">
        <v>145.20784792803539</v>
      </c>
      <c r="AV171" s="9">
        <v>140.94477766711299</v>
      </c>
      <c r="AW171" s="9">
        <v>139.11172128496162</v>
      </c>
      <c r="AX171" s="9">
        <v>142.79528043126163</v>
      </c>
      <c r="AY171" s="9">
        <v>144.03962080867439</v>
      </c>
      <c r="AZ171" s="9">
        <v>144.57403757346415</v>
      </c>
      <c r="BA171" s="9">
        <v>144.32228035004661</v>
      </c>
      <c r="BB171" s="9">
        <v>144.12948376548152</v>
      </c>
      <c r="BC171" s="9">
        <v>146.14247438054144</v>
      </c>
      <c r="BD171" s="9">
        <v>154.42149312894335</v>
      </c>
      <c r="BE171" s="9">
        <v>164.45698094227589</v>
      </c>
      <c r="BF171" s="9">
        <v>167.76181174992232</v>
      </c>
      <c r="BG171" s="9">
        <v>163.37020384569541</v>
      </c>
      <c r="BH171" s="9">
        <v>166.91952166515566</v>
      </c>
      <c r="BI171" s="9">
        <v>167.58347217977919</v>
      </c>
      <c r="BJ171" s="9">
        <v>175.44643211440891</v>
      </c>
      <c r="BK171" s="9">
        <v>174.28185426853705</v>
      </c>
      <c r="BL171" s="9">
        <v>170.65985639690274</v>
      </c>
      <c r="BM171" s="21">
        <v>177.01942666985704</v>
      </c>
      <c r="BN171" s="21">
        <v>171.94172260291725</v>
      </c>
      <c r="BO171" s="21">
        <v>176.88047870614079</v>
      </c>
      <c r="BP171" s="21">
        <v>175.25416056865976</v>
      </c>
      <c r="BQ171" s="21">
        <v>176.65352927020592</v>
      </c>
      <c r="BR171" s="21">
        <v>173.14865656801462</v>
      </c>
      <c r="BS171" s="21">
        <v>175.00765962519662</v>
      </c>
      <c r="BT171" s="21">
        <v>172.26780412542601</v>
      </c>
      <c r="BU171" s="21">
        <v>161.94184847862496</v>
      </c>
      <c r="BV171" s="21">
        <v>164.42061953893884</v>
      </c>
      <c r="BW171" s="21">
        <v>172.60680688592208</v>
      </c>
      <c r="BX171" s="21">
        <v>176.400489556</v>
      </c>
      <c r="BY171" s="21">
        <v>179.33329161793273</v>
      </c>
      <c r="BZ171" s="21">
        <v>187.15169053019767</v>
      </c>
      <c r="CA171" s="21">
        <v>187.6370529593604</v>
      </c>
      <c r="CB171" s="21">
        <v>181.15317821157635</v>
      </c>
      <c r="CC171" s="21">
        <v>179.83098468598988</v>
      </c>
      <c r="CD171" s="21">
        <v>188.5394880767214</v>
      </c>
      <c r="CE171" s="21">
        <v>195.47017139984385</v>
      </c>
      <c r="CF171" s="197">
        <v>191.29761269107618</v>
      </c>
      <c r="CG171" s="197">
        <v>190.67318652417592</v>
      </c>
      <c r="CH171" s="197">
        <v>197.68417606347359</v>
      </c>
      <c r="CI171" s="21"/>
      <c r="CJ171" s="21"/>
      <c r="CK171" s="21"/>
      <c r="CL171" s="21"/>
      <c r="CM171" s="21"/>
      <c r="CN171" s="21"/>
    </row>
    <row r="172" spans="1:92" x14ac:dyDescent="0.2">
      <c r="A172" s="8" t="str">
        <f t="shared" si="2"/>
        <v>EWGm_QU_15</v>
      </c>
      <c r="B172" s="7" t="s">
        <v>249</v>
      </c>
      <c r="C172" s="7" t="s">
        <v>654</v>
      </c>
      <c r="D172" s="7">
        <v>15</v>
      </c>
      <c r="E172" s="7">
        <v>100</v>
      </c>
      <c r="F172" s="9">
        <v>102.03685045527395</v>
      </c>
      <c r="G172" s="9">
        <v>102.56166081291029</v>
      </c>
      <c r="H172" s="9">
        <v>99.918604669149559</v>
      </c>
      <c r="I172" s="9">
        <v>99.830975944256735</v>
      </c>
      <c r="J172" s="9">
        <v>99.989330713659527</v>
      </c>
      <c r="K172" s="9">
        <v>100.14579876893002</v>
      </c>
      <c r="L172" s="9">
        <v>100.97917195936228</v>
      </c>
      <c r="M172" s="9">
        <v>101.43477919609857</v>
      </c>
      <c r="N172" s="9">
        <v>102.14677361149957</v>
      </c>
      <c r="O172" s="9">
        <v>100.31277448260256</v>
      </c>
      <c r="P172" s="9">
        <v>100.48379067290287</v>
      </c>
      <c r="Q172" s="9">
        <v>104.53170952139207</v>
      </c>
      <c r="R172" s="9">
        <v>104.00613121016139</v>
      </c>
      <c r="S172" s="9">
        <v>106.06242701488553</v>
      </c>
      <c r="T172" s="9">
        <v>105.47696707714623</v>
      </c>
      <c r="U172" s="9">
        <v>106.32252147780264</v>
      </c>
      <c r="V172" s="9">
        <v>105.68909060242457</v>
      </c>
      <c r="W172" s="9">
        <v>108.25788431565284</v>
      </c>
      <c r="X172" s="9">
        <v>107.20722427896609</v>
      </c>
      <c r="Y172" s="9">
        <v>109.41387248546435</v>
      </c>
      <c r="Z172" s="9">
        <v>110.06856022670679</v>
      </c>
      <c r="AA172" s="9">
        <v>110.90043840067887</v>
      </c>
      <c r="AB172" s="9">
        <v>112.15441695753283</v>
      </c>
      <c r="AC172" s="9">
        <v>106.28698632013705</v>
      </c>
      <c r="AD172" s="9">
        <v>115.10210332307203</v>
      </c>
      <c r="AE172" s="9">
        <v>117.87594824736134</v>
      </c>
      <c r="AF172" s="9">
        <v>122.68866842412936</v>
      </c>
      <c r="AG172" s="9">
        <v>124.05492503525871</v>
      </c>
      <c r="AH172" s="9">
        <v>125.54054769272254</v>
      </c>
      <c r="AI172" s="9">
        <v>127.3419147215071</v>
      </c>
      <c r="AJ172" s="9">
        <v>117.78797926065596</v>
      </c>
      <c r="AK172" s="9">
        <v>129.23277318268634</v>
      </c>
      <c r="AL172" s="9">
        <v>128.10109671413088</v>
      </c>
      <c r="AM172" s="9">
        <v>131.38719064295123</v>
      </c>
      <c r="AN172" s="9">
        <v>130.8891589595768</v>
      </c>
      <c r="AO172" s="9">
        <v>131.16747523714011</v>
      </c>
      <c r="AP172" s="9">
        <v>133.58049005776488</v>
      </c>
      <c r="AQ172" s="9">
        <v>129.33016560290821</v>
      </c>
      <c r="AR172" s="9">
        <v>136.53360536485098</v>
      </c>
      <c r="AS172" s="9">
        <v>138.50763093131232</v>
      </c>
      <c r="AT172" s="9">
        <v>140.15753930411935</v>
      </c>
      <c r="AU172" s="9">
        <v>139.79985667905984</v>
      </c>
      <c r="AV172" s="9">
        <v>140.19992651243629</v>
      </c>
      <c r="AW172" s="9">
        <v>140.32230678300618</v>
      </c>
      <c r="AX172" s="9">
        <v>143.20188177721559</v>
      </c>
      <c r="AY172" s="9">
        <v>147.04789738415573</v>
      </c>
      <c r="AZ172" s="9">
        <v>144.78803206042898</v>
      </c>
      <c r="BA172" s="9">
        <v>153.58084307013922</v>
      </c>
      <c r="BB172" s="9">
        <v>143.70015490734792</v>
      </c>
      <c r="BC172" s="9">
        <v>148.20438491508406</v>
      </c>
      <c r="BD172" s="9">
        <v>161.76141389048087</v>
      </c>
      <c r="BE172" s="9">
        <v>158.60707905258926</v>
      </c>
      <c r="BF172" s="9">
        <v>165.52567077720158</v>
      </c>
      <c r="BG172" s="9">
        <v>162.87105212470377</v>
      </c>
      <c r="BH172" s="9">
        <v>173.15438998284159</v>
      </c>
      <c r="BI172" s="9">
        <v>185.5129129726391</v>
      </c>
      <c r="BJ172" s="9">
        <v>180.08778368764092</v>
      </c>
      <c r="BK172" s="9">
        <v>185.41795154073444</v>
      </c>
      <c r="BL172" s="9">
        <v>185.77470998802806</v>
      </c>
      <c r="BM172" s="21">
        <v>184.54537954529383</v>
      </c>
      <c r="BN172" s="21">
        <v>181.95488753405797</v>
      </c>
      <c r="BO172" s="21">
        <v>191.73917061977022</v>
      </c>
      <c r="BP172" s="21">
        <v>192.57498408462027</v>
      </c>
      <c r="BQ172" s="21">
        <v>192.25330356849963</v>
      </c>
      <c r="BR172" s="21">
        <v>183.81589284345296</v>
      </c>
      <c r="BS172" s="21">
        <v>185.18913980975731</v>
      </c>
      <c r="BT172" s="21">
        <v>184.05536244746415</v>
      </c>
      <c r="BU172" s="21">
        <v>181.38299199887774</v>
      </c>
      <c r="BV172" s="21">
        <v>182.87579621148714</v>
      </c>
      <c r="BW172" s="21">
        <v>182.86777055009665</v>
      </c>
      <c r="BX172" s="21">
        <v>191.98997029722497</v>
      </c>
      <c r="BY172" s="21">
        <v>192.20574043681842</v>
      </c>
      <c r="BZ172" s="21">
        <v>193.68553093139113</v>
      </c>
      <c r="CA172" s="21">
        <v>192.62849007448438</v>
      </c>
      <c r="CB172" s="21">
        <v>196.33707230287848</v>
      </c>
      <c r="CC172" s="21">
        <v>205.86555674525573</v>
      </c>
      <c r="CD172" s="21">
        <v>212.97998888852533</v>
      </c>
      <c r="CE172" s="21">
        <v>200.38628586888882</v>
      </c>
      <c r="CF172" s="197">
        <v>196.99119297246824</v>
      </c>
      <c r="CG172" s="197">
        <v>199.56163444203844</v>
      </c>
      <c r="CH172" s="197">
        <v>209.81246256399172</v>
      </c>
      <c r="CI172" s="21"/>
      <c r="CJ172" s="21"/>
      <c r="CK172" s="21"/>
      <c r="CL172" s="21"/>
      <c r="CM172" s="21"/>
      <c r="CN172" s="21"/>
    </row>
    <row r="173" spans="1:92" x14ac:dyDescent="0.2">
      <c r="A173" s="8" t="str">
        <f t="shared" si="2"/>
        <v>EWGm_QU_16</v>
      </c>
      <c r="B173" s="7" t="s">
        <v>249</v>
      </c>
      <c r="C173" s="7" t="s">
        <v>654</v>
      </c>
      <c r="D173" s="7">
        <v>16</v>
      </c>
      <c r="E173" s="7">
        <v>100</v>
      </c>
      <c r="F173" s="9">
        <v>102.29227822791704</v>
      </c>
      <c r="G173" s="9">
        <v>102.79210496493654</v>
      </c>
      <c r="H173" s="9">
        <v>99.904942064870042</v>
      </c>
      <c r="I173" s="9">
        <v>101.53746467985405</v>
      </c>
      <c r="J173" s="9">
        <v>101.5153465617465</v>
      </c>
      <c r="K173" s="9">
        <v>101.38831733968141</v>
      </c>
      <c r="L173" s="9">
        <v>102.69692633454733</v>
      </c>
      <c r="M173" s="9">
        <v>106.52203623291653</v>
      </c>
      <c r="N173" s="9">
        <v>107.64013090178921</v>
      </c>
      <c r="O173" s="9">
        <v>106.36071799836175</v>
      </c>
      <c r="P173" s="9">
        <v>107.3808107990188</v>
      </c>
      <c r="Q173" s="9">
        <v>114.49860117847153</v>
      </c>
      <c r="R173" s="9">
        <v>114.42308359339934</v>
      </c>
      <c r="S173" s="9">
        <v>116.31743988421826</v>
      </c>
      <c r="T173" s="9">
        <v>115.11821846842804</v>
      </c>
      <c r="U173" s="9">
        <v>122.85101604032711</v>
      </c>
      <c r="V173" s="9">
        <v>122.24869063126943</v>
      </c>
      <c r="W173" s="9">
        <v>123.59315719045227</v>
      </c>
      <c r="X173" s="9">
        <v>122.95493903110386</v>
      </c>
      <c r="Y173" s="9">
        <v>123.48728250461561</v>
      </c>
      <c r="Z173" s="9">
        <v>123.23092250298832</v>
      </c>
      <c r="AA173" s="9">
        <v>123.60854897983735</v>
      </c>
      <c r="AB173" s="9">
        <v>123.82963356046095</v>
      </c>
      <c r="AC173" s="9">
        <v>124.73492780992727</v>
      </c>
      <c r="AD173" s="9">
        <v>127.26594965834992</v>
      </c>
      <c r="AE173" s="9">
        <v>128.45553739416357</v>
      </c>
      <c r="AF173" s="9">
        <v>136.91293729701687</v>
      </c>
      <c r="AG173" s="9">
        <v>134.2190382819804</v>
      </c>
      <c r="AH173" s="9">
        <v>136.47465654472308</v>
      </c>
      <c r="AI173" s="9">
        <v>134.23205525508112</v>
      </c>
      <c r="AJ173" s="9">
        <v>136.05265105200127</v>
      </c>
      <c r="AK173" s="9">
        <v>140.4558765836596</v>
      </c>
      <c r="AL173" s="9">
        <v>139.26044847125058</v>
      </c>
      <c r="AM173" s="9">
        <v>143.21865268334548</v>
      </c>
      <c r="AN173" s="9">
        <v>141.34348872550544</v>
      </c>
      <c r="AO173" s="9">
        <v>141.74223619919775</v>
      </c>
      <c r="AP173" s="9">
        <v>144.6579096752495</v>
      </c>
      <c r="AQ173" s="9">
        <v>143.27546818407612</v>
      </c>
      <c r="AR173" s="9">
        <v>150.7134992424495</v>
      </c>
      <c r="AS173" s="9">
        <v>152.88087868509618</v>
      </c>
      <c r="AT173" s="9">
        <v>155.28548995374501</v>
      </c>
      <c r="AU173" s="9">
        <v>161.79254195652936</v>
      </c>
      <c r="AV173" s="9">
        <v>156.29746444229161</v>
      </c>
      <c r="AW173" s="9">
        <v>156.3180827772216</v>
      </c>
      <c r="AX173" s="9">
        <v>159.24462950826199</v>
      </c>
      <c r="AY173" s="9">
        <v>159.59194749826645</v>
      </c>
      <c r="AZ173" s="9">
        <v>159.47169962682833</v>
      </c>
      <c r="BA173" s="9">
        <v>162.66828205679818</v>
      </c>
      <c r="BB173" s="9">
        <v>164.01408556737798</v>
      </c>
      <c r="BC173" s="9">
        <v>164.72919622913099</v>
      </c>
      <c r="BD173" s="9">
        <v>171.55674939274098</v>
      </c>
      <c r="BE173" s="9">
        <v>181.17067102563161</v>
      </c>
      <c r="BF173" s="9">
        <v>183.72277674417049</v>
      </c>
      <c r="BG173" s="9">
        <v>185.57410800557267</v>
      </c>
      <c r="BH173" s="9">
        <v>193.32038812739196</v>
      </c>
      <c r="BI173" s="9">
        <v>202.89556120768947</v>
      </c>
      <c r="BJ173" s="9">
        <v>201.86540145583862</v>
      </c>
      <c r="BK173" s="9">
        <v>205.87761267292672</v>
      </c>
      <c r="BL173" s="9">
        <v>208.04503225276406</v>
      </c>
      <c r="BM173" s="21">
        <v>206.66495697967204</v>
      </c>
      <c r="BN173" s="21">
        <v>205.8601161510083</v>
      </c>
      <c r="BO173" s="21">
        <v>214.83290799144982</v>
      </c>
      <c r="BP173" s="21">
        <v>214.84732718251684</v>
      </c>
      <c r="BQ173" s="21">
        <v>219.31630884197938</v>
      </c>
      <c r="BR173" s="21">
        <v>213.09022877049179</v>
      </c>
      <c r="BS173" s="21">
        <v>211.36236808948686</v>
      </c>
      <c r="BT173" s="21">
        <v>205.67686337463212</v>
      </c>
      <c r="BU173" s="21">
        <v>196.71621892361446</v>
      </c>
      <c r="BV173" s="21">
        <v>201.10990339551168</v>
      </c>
      <c r="BW173" s="21">
        <v>201.10761211821875</v>
      </c>
      <c r="BX173" s="21">
        <v>211.25103850002128</v>
      </c>
      <c r="BY173" s="21">
        <v>212.61393853860147</v>
      </c>
      <c r="BZ173" s="21">
        <v>210.68407034150084</v>
      </c>
      <c r="CA173" s="21">
        <v>208.7701631809523</v>
      </c>
      <c r="CB173" s="21">
        <v>206.51950660236639</v>
      </c>
      <c r="CC173" s="21">
        <v>212.18219291446167</v>
      </c>
      <c r="CD173" s="21">
        <v>221.25646075356659</v>
      </c>
      <c r="CE173" s="21">
        <v>217.38563390022105</v>
      </c>
      <c r="CF173" s="197">
        <v>212.63637441270515</v>
      </c>
      <c r="CG173" s="197">
        <v>221.46640507517264</v>
      </c>
      <c r="CH173" s="197">
        <v>225.76135397040224</v>
      </c>
      <c r="CI173" s="21"/>
      <c r="CJ173" s="21"/>
      <c r="CK173" s="21"/>
      <c r="CL173" s="21"/>
      <c r="CM173" s="21"/>
      <c r="CN173" s="21"/>
    </row>
    <row r="174" spans="1:92" x14ac:dyDescent="0.2">
      <c r="A174" s="8" t="str">
        <f t="shared" si="2"/>
        <v>EWGm_QU_17</v>
      </c>
      <c r="B174" s="7" t="s">
        <v>249</v>
      </c>
      <c r="C174" s="7" t="s">
        <v>654</v>
      </c>
      <c r="D174" s="7">
        <v>17</v>
      </c>
      <c r="E174" s="7">
        <v>100</v>
      </c>
      <c r="F174" s="9">
        <v>101.80811078829836</v>
      </c>
      <c r="G174" s="9">
        <v>102.52196300932479</v>
      </c>
      <c r="H174" s="9">
        <v>100.42396909118038</v>
      </c>
      <c r="I174" s="9">
        <v>102.04092198996592</v>
      </c>
      <c r="J174" s="9">
        <v>102.90368825740535</v>
      </c>
      <c r="K174" s="9">
        <v>102.94899462719351</v>
      </c>
      <c r="L174" s="9">
        <v>104.6486328896402</v>
      </c>
      <c r="M174" s="9">
        <v>105.32212715501474</v>
      </c>
      <c r="N174" s="9">
        <v>106.1186962188913</v>
      </c>
      <c r="O174" s="9">
        <v>104.95375875755848</v>
      </c>
      <c r="P174" s="9">
        <v>105.46893681659697</v>
      </c>
      <c r="Q174" s="9">
        <v>107.82435905471219</v>
      </c>
      <c r="R174" s="9">
        <v>108.40524691982394</v>
      </c>
      <c r="S174" s="9">
        <v>110.3550311595215</v>
      </c>
      <c r="T174" s="9">
        <v>108.70649708225315</v>
      </c>
      <c r="U174" s="9">
        <v>111.42445210844964</v>
      </c>
      <c r="V174" s="9">
        <v>110.58573595215</v>
      </c>
      <c r="W174" s="9">
        <v>108.61532684587888</v>
      </c>
      <c r="X174" s="9">
        <v>111.84504987690519</v>
      </c>
      <c r="Y174" s="9">
        <v>114.387844204787</v>
      </c>
      <c r="Z174" s="9">
        <v>113.00793120945782</v>
      </c>
      <c r="AA174" s="9">
        <v>114.28021981177272</v>
      </c>
      <c r="AB174" s="9">
        <v>116.00485418686297</v>
      </c>
      <c r="AC174" s="9">
        <v>119.10116914075373</v>
      </c>
      <c r="AD174" s="9">
        <v>119.11075274277931</v>
      </c>
      <c r="AE174" s="9">
        <v>122.63488682104655</v>
      </c>
      <c r="AF174" s="9">
        <v>123.55616873447559</v>
      </c>
      <c r="AG174" s="9">
        <v>123.10566791675872</v>
      </c>
      <c r="AH174" s="9">
        <v>123.99141212611926</v>
      </c>
      <c r="AI174" s="9">
        <v>122.36527773037722</v>
      </c>
      <c r="AJ174" s="9">
        <v>124.21590047551112</v>
      </c>
      <c r="AK174" s="9">
        <v>127.46953959281397</v>
      </c>
      <c r="AL174" s="9">
        <v>129.37999213225874</v>
      </c>
      <c r="AM174" s="9">
        <v>129.82152091029022</v>
      </c>
      <c r="AN174" s="9">
        <v>133.08291570178571</v>
      </c>
      <c r="AO174" s="9">
        <v>134.99284669968162</v>
      </c>
      <c r="AP174" s="9">
        <v>134.09703210651585</v>
      </c>
      <c r="AQ174" s="9">
        <v>135.18288680256171</v>
      </c>
      <c r="AR174" s="9">
        <v>136.13098880910024</v>
      </c>
      <c r="AS174" s="9">
        <v>142.65311860039867</v>
      </c>
      <c r="AT174" s="9">
        <v>142.1669029330198</v>
      </c>
      <c r="AU174" s="9">
        <v>148.76417544561076</v>
      </c>
      <c r="AV174" s="9">
        <v>145.54437434721552</v>
      </c>
      <c r="AW174" s="9">
        <v>147.9415567064265</v>
      </c>
      <c r="AX174" s="9">
        <v>149.1983692919049</v>
      </c>
      <c r="AY174" s="9">
        <v>149.42117475250012</v>
      </c>
      <c r="AZ174" s="9">
        <v>148.72443887058623</v>
      </c>
      <c r="BA174" s="9">
        <v>153.56130150114683</v>
      </c>
      <c r="BB174" s="9">
        <v>154.58241846484512</v>
      </c>
      <c r="BC174" s="9">
        <v>156.7962446710612</v>
      </c>
      <c r="BD174" s="9">
        <v>160.31175309774534</v>
      </c>
      <c r="BE174" s="9">
        <v>170.98374758692864</v>
      </c>
      <c r="BF174" s="9">
        <v>171.82459986021271</v>
      </c>
      <c r="BG174" s="9">
        <v>171.01933295240744</v>
      </c>
      <c r="BH174" s="9">
        <v>175.21097143522857</v>
      </c>
      <c r="BI174" s="9">
        <v>179.44705876413667</v>
      </c>
      <c r="BJ174" s="9">
        <v>183.10721868333752</v>
      </c>
      <c r="BK174" s="9">
        <v>185.09933778403723</v>
      </c>
      <c r="BL174" s="9">
        <v>187.14769210734616</v>
      </c>
      <c r="BM174" s="21">
        <v>190.53347164399634</v>
      </c>
      <c r="BN174" s="21">
        <v>191.8576736430515</v>
      </c>
      <c r="BO174" s="21">
        <v>197.8436408564209</v>
      </c>
      <c r="BP174" s="21">
        <v>196.37567121611391</v>
      </c>
      <c r="BQ174" s="21">
        <v>200.639799766869</v>
      </c>
      <c r="BR174" s="21">
        <v>195.30139390616645</v>
      </c>
      <c r="BS174" s="21">
        <v>191.62360332763632</v>
      </c>
      <c r="BT174" s="21">
        <v>188.96072114488555</v>
      </c>
      <c r="BU174" s="21">
        <v>186.58473497673501</v>
      </c>
      <c r="BV174" s="21">
        <v>184.10053500023625</v>
      </c>
      <c r="BW174" s="21">
        <v>189.00598785010612</v>
      </c>
      <c r="BX174" s="21">
        <v>195.94856328226189</v>
      </c>
      <c r="BY174" s="21">
        <v>198.02631481722409</v>
      </c>
      <c r="BZ174" s="21">
        <v>197.84464160616068</v>
      </c>
      <c r="CA174" s="21">
        <v>199.38045358078199</v>
      </c>
      <c r="CB174" s="21">
        <v>192.89054869692558</v>
      </c>
      <c r="CC174" s="21">
        <v>196.07635707639696</v>
      </c>
      <c r="CD174" s="21">
        <v>202.01135771800983</v>
      </c>
      <c r="CE174" s="21">
        <v>205.25941020665442</v>
      </c>
      <c r="CF174" s="197">
        <v>199.67833226512116</v>
      </c>
      <c r="CG174" s="197">
        <v>203.01326193832421</v>
      </c>
      <c r="CH174" s="197">
        <v>208.52148405028862</v>
      </c>
      <c r="CI174" s="21"/>
      <c r="CJ174" s="21"/>
      <c r="CK174" s="21"/>
      <c r="CL174" s="21"/>
      <c r="CM174" s="21"/>
      <c r="CN174" s="21"/>
    </row>
    <row r="175" spans="1:92" x14ac:dyDescent="0.2">
      <c r="A175" s="8" t="str">
        <f t="shared" si="2"/>
        <v>EWGm_QU_18</v>
      </c>
      <c r="B175" s="7" t="s">
        <v>249</v>
      </c>
      <c r="C175" s="7" t="s">
        <v>654</v>
      </c>
      <c r="D175" s="7">
        <v>18</v>
      </c>
      <c r="E175" s="7">
        <v>100</v>
      </c>
      <c r="F175" s="9">
        <v>101.06432462351206</v>
      </c>
      <c r="G175" s="9">
        <v>100.45239655371765</v>
      </c>
      <c r="H175" s="9">
        <v>97.737790554851074</v>
      </c>
      <c r="I175" s="9">
        <v>98.622023405760643</v>
      </c>
      <c r="J175" s="9">
        <v>99.290924788299378</v>
      </c>
      <c r="K175" s="9">
        <v>99.624455339578205</v>
      </c>
      <c r="L175" s="9">
        <v>100.12828431644482</v>
      </c>
      <c r="M175" s="9">
        <v>102.25092116671586</v>
      </c>
      <c r="N175" s="9">
        <v>104.18880186884624</v>
      </c>
      <c r="O175" s="9">
        <v>104.58713261732832</v>
      </c>
      <c r="P175" s="9">
        <v>103.67837474240471</v>
      </c>
      <c r="Q175" s="9">
        <v>106.97496242445477</v>
      </c>
      <c r="R175" s="9">
        <v>107.23798925040597</v>
      </c>
      <c r="S175" s="9">
        <v>109.05385364039353</v>
      </c>
      <c r="T175" s="9">
        <v>109.28805947628003</v>
      </c>
      <c r="U175" s="9">
        <v>114.30037794517153</v>
      </c>
      <c r="V175" s="9">
        <v>115.44225505946228</v>
      </c>
      <c r="W175" s="9">
        <v>113.47315974602947</v>
      </c>
      <c r="X175" s="9">
        <v>116.01739272572848</v>
      </c>
      <c r="Y175" s="9">
        <v>116.23069516596019</v>
      </c>
      <c r="Z175" s="9">
        <v>114.85155374800453</v>
      </c>
      <c r="AA175" s="9">
        <v>118.37521612940161</v>
      </c>
      <c r="AB175" s="9">
        <v>118.57729048605141</v>
      </c>
      <c r="AC175" s="9">
        <v>119.75281142396015</v>
      </c>
      <c r="AD175" s="9">
        <v>120.89425089505328</v>
      </c>
      <c r="AE175" s="9">
        <v>122.45790031078563</v>
      </c>
      <c r="AF175" s="9">
        <v>128.40472595799406</v>
      </c>
      <c r="AG175" s="9">
        <v>132.39355624003352</v>
      </c>
      <c r="AH175" s="9">
        <v>133.50859383571364</v>
      </c>
      <c r="AI175" s="9">
        <v>130.92816301917034</v>
      </c>
      <c r="AJ175" s="9">
        <v>131.02695847681892</v>
      </c>
      <c r="AK175" s="9">
        <v>134.85680040717259</v>
      </c>
      <c r="AL175" s="9">
        <v>134.79556752793766</v>
      </c>
      <c r="AM175" s="9">
        <v>136.42707339300279</v>
      </c>
      <c r="AN175" s="9">
        <v>133.15063922663825</v>
      </c>
      <c r="AO175" s="9">
        <v>135.46909766961645</v>
      </c>
      <c r="AP175" s="9">
        <v>137.66799774982266</v>
      </c>
      <c r="AQ175" s="9">
        <v>141.37405745402455</v>
      </c>
      <c r="AR175" s="9">
        <v>147.42876885652797</v>
      </c>
      <c r="AS175" s="9">
        <v>156.27726615095878</v>
      </c>
      <c r="AT175" s="9">
        <v>154.51031601731628</v>
      </c>
      <c r="AU175" s="9">
        <v>161.62739972128134</v>
      </c>
      <c r="AV175" s="9">
        <v>159.87448998778123</v>
      </c>
      <c r="AW175" s="9">
        <v>159.99407729353149</v>
      </c>
      <c r="AX175" s="9">
        <v>163.08394845826371</v>
      </c>
      <c r="AY175" s="9">
        <v>165.4182343209759</v>
      </c>
      <c r="AZ175" s="9">
        <v>162.66897526472931</v>
      </c>
      <c r="BA175" s="9">
        <v>165.52325697003562</v>
      </c>
      <c r="BB175" s="9">
        <v>170.4177021143901</v>
      </c>
      <c r="BC175" s="9">
        <v>173.76575204822382</v>
      </c>
      <c r="BD175" s="9">
        <v>177.82367449324317</v>
      </c>
      <c r="BE175" s="9">
        <v>188.015861078586</v>
      </c>
      <c r="BF175" s="9">
        <v>192.35709128078759</v>
      </c>
      <c r="BG175" s="9">
        <v>192.58431209188146</v>
      </c>
      <c r="BH175" s="9">
        <v>197.55075323520876</v>
      </c>
      <c r="BI175" s="9">
        <v>200.94519664229321</v>
      </c>
      <c r="BJ175" s="9">
        <v>202.28875079430949</v>
      </c>
      <c r="BK175" s="9">
        <v>198.40220972926016</v>
      </c>
      <c r="BL175" s="9">
        <v>195.7823340729818</v>
      </c>
      <c r="BM175" s="21">
        <v>197.7643783073421</v>
      </c>
      <c r="BN175" s="21">
        <v>199.67762328035863</v>
      </c>
      <c r="BO175" s="21">
        <v>205.14552980631993</v>
      </c>
      <c r="BP175" s="21">
        <v>203.1577579160284</v>
      </c>
      <c r="BQ175" s="21">
        <v>205.61515686343088</v>
      </c>
      <c r="BR175" s="21">
        <v>199.27428779252608</v>
      </c>
      <c r="BS175" s="21">
        <v>200.80972857688315</v>
      </c>
      <c r="BT175" s="21">
        <v>197.31917365875785</v>
      </c>
      <c r="BU175" s="21">
        <v>186.13786003870268</v>
      </c>
      <c r="BV175" s="21">
        <v>184.51358091197864</v>
      </c>
      <c r="BW175" s="21">
        <v>187.19680889489413</v>
      </c>
      <c r="BX175" s="21">
        <v>196.37286977722596</v>
      </c>
      <c r="BY175" s="21">
        <v>197.29662508062339</v>
      </c>
      <c r="BZ175" s="21">
        <v>198.83707392941662</v>
      </c>
      <c r="CA175" s="21">
        <v>201.8131624738869</v>
      </c>
      <c r="CB175" s="21">
        <v>196.72475864604201</v>
      </c>
      <c r="CC175" s="21">
        <v>193.99209419100117</v>
      </c>
      <c r="CD175" s="21">
        <v>201.99960248279632</v>
      </c>
      <c r="CE175" s="21">
        <v>203.48903465067582</v>
      </c>
      <c r="CF175" s="197">
        <v>196.64319168223705</v>
      </c>
      <c r="CG175" s="197">
        <v>197.89670945851631</v>
      </c>
      <c r="CH175" s="197">
        <v>203.58120872460321</v>
      </c>
      <c r="CI175" s="21"/>
      <c r="CJ175" s="21"/>
      <c r="CK175" s="21"/>
      <c r="CL175" s="21"/>
      <c r="CM175" s="21"/>
      <c r="CN175" s="21"/>
    </row>
    <row r="176" spans="1:92" x14ac:dyDescent="0.2">
      <c r="A176" s="8" t="str">
        <f t="shared" si="2"/>
        <v>EWGm_QU_19</v>
      </c>
      <c r="B176" s="7" t="s">
        <v>249</v>
      </c>
      <c r="C176" s="7" t="s">
        <v>654</v>
      </c>
      <c r="D176" s="7">
        <v>19</v>
      </c>
      <c r="E176" s="7">
        <v>100</v>
      </c>
      <c r="F176" s="9">
        <v>101.37608803882505</v>
      </c>
      <c r="G176" s="9">
        <v>101.2531572405974</v>
      </c>
      <c r="H176" s="9">
        <v>99.243845058672434</v>
      </c>
      <c r="I176" s="9">
        <v>100.61530030183118</v>
      </c>
      <c r="J176" s="9">
        <v>102.10606001920381</v>
      </c>
      <c r="K176" s="9">
        <v>102.61890626799612</v>
      </c>
      <c r="L176" s="9">
        <v>103.74832768318785</v>
      </c>
      <c r="M176" s="9">
        <v>102.27149938426041</v>
      </c>
      <c r="N176" s="9">
        <v>102.74015017973008</v>
      </c>
      <c r="O176" s="9">
        <v>102.38917613031384</v>
      </c>
      <c r="P176" s="9">
        <v>102.14534531276381</v>
      </c>
      <c r="Q176" s="9">
        <v>104.15417694388793</v>
      </c>
      <c r="R176" s="9">
        <v>105.58835606441804</v>
      </c>
      <c r="S176" s="9">
        <v>106.7608990509854</v>
      </c>
      <c r="T176" s="9">
        <v>107.13225749395133</v>
      </c>
      <c r="U176" s="9">
        <v>109.17126343737829</v>
      </c>
      <c r="V176" s="9">
        <v>109.29689721868523</v>
      </c>
      <c r="W176" s="9">
        <v>110.05950700744047</v>
      </c>
      <c r="X176" s="9">
        <v>109.89178500246477</v>
      </c>
      <c r="Y176" s="9">
        <v>111.47991800776754</v>
      </c>
      <c r="Z176" s="9">
        <v>111.82194570491266</v>
      </c>
      <c r="AA176" s="9">
        <v>112.90928404820491</v>
      </c>
      <c r="AB176" s="9">
        <v>112.46517082980614</v>
      </c>
      <c r="AC176" s="9">
        <v>114.91073451452824</v>
      </c>
      <c r="AD176" s="9">
        <v>115.85592584175106</v>
      </c>
      <c r="AE176" s="9">
        <v>113.81815775741735</v>
      </c>
      <c r="AF176" s="9">
        <v>116.64451766535709</v>
      </c>
      <c r="AG176" s="9">
        <v>119.14666232132834</v>
      </c>
      <c r="AH176" s="9">
        <v>119.32752334300945</v>
      </c>
      <c r="AI176" s="9">
        <v>117.29252865022437</v>
      </c>
      <c r="AJ176" s="9">
        <v>119.84295053692024</v>
      </c>
      <c r="AK176" s="9">
        <v>122.05577794853642</v>
      </c>
      <c r="AL176" s="9">
        <v>123.20339604133702</v>
      </c>
      <c r="AM176" s="9">
        <v>125.06849833578302</v>
      </c>
      <c r="AN176" s="9">
        <v>124.93468297048904</v>
      </c>
      <c r="AO176" s="9">
        <v>128.04716691364905</v>
      </c>
      <c r="AP176" s="9">
        <v>125.0869468991842</v>
      </c>
      <c r="AQ176" s="9">
        <v>127.18382105799174</v>
      </c>
      <c r="AR176" s="9">
        <v>130.89673516037735</v>
      </c>
      <c r="AS176" s="9">
        <v>131.46799006611479</v>
      </c>
      <c r="AT176" s="9">
        <v>135.03374219827515</v>
      </c>
      <c r="AU176" s="9">
        <v>143.64602269421772</v>
      </c>
      <c r="AV176" s="9">
        <v>140.11909590535049</v>
      </c>
      <c r="AW176" s="9">
        <v>137.99156782547416</v>
      </c>
      <c r="AX176" s="9">
        <v>139.83795440868587</v>
      </c>
      <c r="AY176" s="9">
        <v>142.40871000079366</v>
      </c>
      <c r="AZ176" s="9">
        <v>140.17879433122587</v>
      </c>
      <c r="BA176" s="9">
        <v>142.72290491147646</v>
      </c>
      <c r="BB176" s="9">
        <v>145.56280129022011</v>
      </c>
      <c r="BC176" s="9">
        <v>148.57223548615607</v>
      </c>
      <c r="BD176" s="9">
        <v>152.2324798750611</v>
      </c>
      <c r="BE176" s="9">
        <v>159.26585331431676</v>
      </c>
      <c r="BF176" s="9">
        <v>165.23448161764236</v>
      </c>
      <c r="BG176" s="9">
        <v>161.06928831170563</v>
      </c>
      <c r="BH176" s="9">
        <v>164.63926229803161</v>
      </c>
      <c r="BI176" s="9">
        <v>169.97807893735478</v>
      </c>
      <c r="BJ176" s="9">
        <v>166.85883488256903</v>
      </c>
      <c r="BK176" s="9">
        <v>168.11307458154633</v>
      </c>
      <c r="BL176" s="9">
        <v>170.59563859907826</v>
      </c>
      <c r="BM176" s="21">
        <v>170.8866248256322</v>
      </c>
      <c r="BN176" s="21">
        <v>170.71733535417076</v>
      </c>
      <c r="BO176" s="21">
        <v>174.21812637089945</v>
      </c>
      <c r="BP176" s="21">
        <v>175.38884394459376</v>
      </c>
      <c r="BQ176" s="21">
        <v>176.80124567212758</v>
      </c>
      <c r="BR176" s="21">
        <v>171.91231386064186</v>
      </c>
      <c r="BS176" s="21">
        <v>172.13493294876295</v>
      </c>
      <c r="BT176" s="21">
        <v>173.07671441856519</v>
      </c>
      <c r="BU176" s="21">
        <v>162.79725056883899</v>
      </c>
      <c r="BV176" s="21">
        <v>165.03765615802646</v>
      </c>
      <c r="BW176" s="21">
        <v>170.74931682488995</v>
      </c>
      <c r="BX176" s="21">
        <v>177.26086923274588</v>
      </c>
      <c r="BY176" s="21">
        <v>181.98393325273571</v>
      </c>
      <c r="BZ176" s="21">
        <v>181.97403693520849</v>
      </c>
      <c r="CA176" s="21">
        <v>185.80106228876946</v>
      </c>
      <c r="CB176" s="21">
        <v>180.63634249278527</v>
      </c>
      <c r="CC176" s="21">
        <v>183.3001204129335</v>
      </c>
      <c r="CD176" s="21">
        <v>188.74317805581939</v>
      </c>
      <c r="CE176" s="21">
        <v>186.22577399016464</v>
      </c>
      <c r="CF176" s="197">
        <v>180.48625181768332</v>
      </c>
      <c r="CG176" s="197">
        <v>186.7472614031783</v>
      </c>
      <c r="CH176" s="197">
        <v>192.1945941446287</v>
      </c>
      <c r="CI176" s="21"/>
      <c r="CJ176" s="21"/>
      <c r="CK176" s="21"/>
      <c r="CL176" s="21"/>
      <c r="CM176" s="21"/>
      <c r="CN176" s="21"/>
    </row>
    <row r="177" spans="1:92" x14ac:dyDescent="0.2">
      <c r="A177" s="8" t="str">
        <f t="shared" si="2"/>
        <v>EWGm_QU_20</v>
      </c>
      <c r="B177" s="7" t="s">
        <v>249</v>
      </c>
      <c r="C177" s="7" t="s">
        <v>654</v>
      </c>
      <c r="D177" s="7">
        <v>20</v>
      </c>
      <c r="E177" s="7">
        <v>100</v>
      </c>
      <c r="F177" s="9">
        <v>101.87008379371638</v>
      </c>
      <c r="G177" s="9">
        <v>102.6260155680516</v>
      </c>
      <c r="H177" s="9">
        <v>100.59922532197527</v>
      </c>
      <c r="I177" s="9">
        <v>101.90219807286232</v>
      </c>
      <c r="J177" s="9">
        <v>102.6416129938075</v>
      </c>
      <c r="K177" s="9">
        <v>102.73120452052321</v>
      </c>
      <c r="L177" s="9">
        <v>103.80890691395415</v>
      </c>
      <c r="M177" s="9">
        <v>102.30377209932442</v>
      </c>
      <c r="N177" s="9">
        <v>103.0391504937183</v>
      </c>
      <c r="O177" s="9">
        <v>102.08096458632146</v>
      </c>
      <c r="P177" s="9">
        <v>102.92106447631313</v>
      </c>
      <c r="Q177" s="9">
        <v>106.98086519968845</v>
      </c>
      <c r="R177" s="9">
        <v>106.99002875488675</v>
      </c>
      <c r="S177" s="9">
        <v>108.75558865510398</v>
      </c>
      <c r="T177" s="9">
        <v>107.6403648869541</v>
      </c>
      <c r="U177" s="9">
        <v>108.73471566199828</v>
      </c>
      <c r="V177" s="9">
        <v>108.05476757237271</v>
      </c>
      <c r="W177" s="9">
        <v>111.01885687266149</v>
      </c>
      <c r="X177" s="9">
        <v>109.35817554836112</v>
      </c>
      <c r="Y177" s="9">
        <v>111.60353816338267</v>
      </c>
      <c r="Z177" s="9">
        <v>113.20123406776379</v>
      </c>
      <c r="AA177" s="9">
        <v>112.7820778430485</v>
      </c>
      <c r="AB177" s="9">
        <v>113.52464928409078</v>
      </c>
      <c r="AC177" s="9">
        <v>116.05323283517552</v>
      </c>
      <c r="AD177" s="9">
        <v>116.23278171327374</v>
      </c>
      <c r="AE177" s="9">
        <v>117.70328804811541</v>
      </c>
      <c r="AF177" s="9">
        <v>120.19723974936474</v>
      </c>
      <c r="AG177" s="9">
        <v>118.49868418455691</v>
      </c>
      <c r="AH177" s="9">
        <v>119.53464743405033</v>
      </c>
      <c r="AI177" s="9">
        <v>116.92415510410518</v>
      </c>
      <c r="AJ177" s="9">
        <v>120.9287911327759</v>
      </c>
      <c r="AK177" s="9">
        <v>124.00402576796006</v>
      </c>
      <c r="AL177" s="9">
        <v>126.07728981781237</v>
      </c>
      <c r="AM177" s="9">
        <v>127.1112687529109</v>
      </c>
      <c r="AN177" s="9">
        <v>126.77671803683617</v>
      </c>
      <c r="AO177" s="9">
        <v>127.11653911377385</v>
      </c>
      <c r="AP177" s="9">
        <v>126.5498874046894</v>
      </c>
      <c r="AQ177" s="9">
        <v>124.91394134877171</v>
      </c>
      <c r="AR177" s="9">
        <v>130.9769611065573</v>
      </c>
      <c r="AS177" s="9">
        <v>131.01481188211193</v>
      </c>
      <c r="AT177" s="9">
        <v>133.24328905885804</v>
      </c>
      <c r="AU177" s="9">
        <v>141.20768206054433</v>
      </c>
      <c r="AV177" s="9">
        <v>136.89080738763997</v>
      </c>
      <c r="AW177" s="9">
        <v>136.92951251276446</v>
      </c>
      <c r="AX177" s="9">
        <v>139.23279900278618</v>
      </c>
      <c r="AY177" s="9">
        <v>139.76246865818652</v>
      </c>
      <c r="AZ177" s="9">
        <v>138.14418694109071</v>
      </c>
      <c r="BA177" s="9">
        <v>142.79723409410951</v>
      </c>
      <c r="BB177" s="9">
        <v>145.60338993310114</v>
      </c>
      <c r="BC177" s="9">
        <v>147.90665842451304</v>
      </c>
      <c r="BD177" s="9">
        <v>152.28886946033808</v>
      </c>
      <c r="BE177" s="9">
        <v>161.36618281341089</v>
      </c>
      <c r="BF177" s="9">
        <v>163.33269217615916</v>
      </c>
      <c r="BG177" s="9">
        <v>159.46382540257071</v>
      </c>
      <c r="BH177" s="9">
        <v>167.47558327904932</v>
      </c>
      <c r="BI177" s="9">
        <v>173.5072671412938</v>
      </c>
      <c r="BJ177" s="9">
        <v>176.07351813303976</v>
      </c>
      <c r="BK177" s="9">
        <v>177.57236288606435</v>
      </c>
      <c r="BL177" s="9">
        <v>176.04241146717112</v>
      </c>
      <c r="BM177" s="21">
        <v>179.98669357306201</v>
      </c>
      <c r="BN177" s="21">
        <v>183.12707959801656</v>
      </c>
      <c r="BO177" s="21">
        <v>187.40328605491001</v>
      </c>
      <c r="BP177" s="21">
        <v>188.04293579637749</v>
      </c>
      <c r="BQ177" s="21">
        <v>186.83482110031363</v>
      </c>
      <c r="BR177" s="21">
        <v>181.82136396955244</v>
      </c>
      <c r="BS177" s="21">
        <v>183.16419467842314</v>
      </c>
      <c r="BT177" s="21">
        <v>181.38041789281704</v>
      </c>
      <c r="BU177" s="21">
        <v>173.11179654622353</v>
      </c>
      <c r="BV177" s="21">
        <v>174.77532048254528</v>
      </c>
      <c r="BW177" s="21">
        <v>178.97194294664371</v>
      </c>
      <c r="BX177" s="21">
        <v>184.38006171270794</v>
      </c>
      <c r="BY177" s="21">
        <v>182.98027072728135</v>
      </c>
      <c r="BZ177" s="21">
        <v>184.88015094357399</v>
      </c>
      <c r="CA177" s="21">
        <v>189.00328406701885</v>
      </c>
      <c r="CB177" s="21">
        <v>186.42808380017331</v>
      </c>
      <c r="CC177" s="21">
        <v>186.29994806787619</v>
      </c>
      <c r="CD177" s="21">
        <v>194.69727250092021</v>
      </c>
      <c r="CE177" s="21">
        <v>197.38442070058085</v>
      </c>
      <c r="CF177" s="197">
        <v>195.94824457029324</v>
      </c>
      <c r="CG177" s="197">
        <v>197.01300953456885</v>
      </c>
      <c r="CH177" s="197">
        <v>204.88558999272698</v>
      </c>
      <c r="CI177" s="21"/>
      <c r="CJ177" s="21"/>
      <c r="CK177" s="21"/>
      <c r="CL177" s="21"/>
      <c r="CM177" s="21"/>
      <c r="CN177" s="21"/>
    </row>
    <row r="178" spans="1:92" x14ac:dyDescent="0.2">
      <c r="A178" s="8" t="str">
        <f t="shared" si="2"/>
        <v>EWGm_QU_21</v>
      </c>
      <c r="B178" s="7" t="s">
        <v>249</v>
      </c>
      <c r="C178" s="7" t="s">
        <v>654</v>
      </c>
      <c r="D178" s="7">
        <v>21</v>
      </c>
      <c r="E178" s="7">
        <v>100</v>
      </c>
      <c r="F178" s="9">
        <v>100.1970507123026</v>
      </c>
      <c r="G178" s="9">
        <v>100.31992921826362</v>
      </c>
      <c r="H178" s="9">
        <v>98.188236426106172</v>
      </c>
      <c r="I178" s="9">
        <v>100.38821034434504</v>
      </c>
      <c r="J178" s="9">
        <v>102.58641428687191</v>
      </c>
      <c r="K178" s="9">
        <v>105.76817323605667</v>
      </c>
      <c r="L178" s="9">
        <v>105.75463012004489</v>
      </c>
      <c r="M178" s="9">
        <v>105.88449629724248</v>
      </c>
      <c r="N178" s="9">
        <v>109.18416362958985</v>
      </c>
      <c r="O178" s="9">
        <v>106.26716182249491</v>
      </c>
      <c r="P178" s="9">
        <v>105.36582884413643</v>
      </c>
      <c r="Q178" s="9">
        <v>112.95063507546675</v>
      </c>
      <c r="R178" s="9">
        <v>111.94385770497419</v>
      </c>
      <c r="S178" s="9">
        <v>110.32088998628279</v>
      </c>
      <c r="T178" s="9">
        <v>112.90098793906355</v>
      </c>
      <c r="U178" s="9">
        <v>119.34045825122</v>
      </c>
      <c r="V178" s="9">
        <v>117.82760635765005</v>
      </c>
      <c r="W178" s="9">
        <v>118.94701180980023</v>
      </c>
      <c r="X178" s="9">
        <v>123.40171468727678</v>
      </c>
      <c r="Y178" s="9">
        <v>121.40950763440127</v>
      </c>
      <c r="Z178" s="9">
        <v>123.68397499286714</v>
      </c>
      <c r="AA178" s="9">
        <v>123.68279676081046</v>
      </c>
      <c r="AB178" s="9">
        <v>128.05316285712175</v>
      </c>
      <c r="AC178" s="9">
        <v>127.57503320754815</v>
      </c>
      <c r="AD178" s="9">
        <v>131.51364142582173</v>
      </c>
      <c r="AE178" s="9">
        <v>128.8559437923885</v>
      </c>
      <c r="AF178" s="9">
        <v>138.96103387321909</v>
      </c>
      <c r="AG178" s="9">
        <v>140.06253261401139</v>
      </c>
      <c r="AH178" s="9">
        <v>144.43400419307159</v>
      </c>
      <c r="AI178" s="9">
        <v>137.18236449944683</v>
      </c>
      <c r="AJ178" s="9">
        <v>144.39159177944961</v>
      </c>
      <c r="AK178" s="9">
        <v>147.45668921555955</v>
      </c>
      <c r="AL178" s="9">
        <v>149.11802454238904</v>
      </c>
      <c r="AM178" s="9">
        <v>149.24939971894182</v>
      </c>
      <c r="AN178" s="9">
        <v>149.68742460050032</v>
      </c>
      <c r="AO178" s="9">
        <v>149.35099336381271</v>
      </c>
      <c r="AP178" s="9">
        <v>153.97951079092377</v>
      </c>
      <c r="AQ178" s="9">
        <v>154.5412009322992</v>
      </c>
      <c r="AR178" s="9">
        <v>159.92097388399324</v>
      </c>
      <c r="AS178" s="9">
        <v>166.64797829617524</v>
      </c>
      <c r="AT178" s="9">
        <v>170.67795858476646</v>
      </c>
      <c r="AU178" s="9">
        <v>184.34047237930281</v>
      </c>
      <c r="AV178" s="9">
        <v>173.93030999424207</v>
      </c>
      <c r="AW178" s="9">
        <v>178.39651429812832</v>
      </c>
      <c r="AX178" s="9">
        <v>177.88570732409207</v>
      </c>
      <c r="AY178" s="9">
        <v>185.08376206309916</v>
      </c>
      <c r="AZ178" s="9">
        <v>182.79196519924673</v>
      </c>
      <c r="BA178" s="9">
        <v>184.95784024453675</v>
      </c>
      <c r="BB178" s="9">
        <v>186.63687063185685</v>
      </c>
      <c r="BC178" s="9">
        <v>192.51450216204211</v>
      </c>
      <c r="BD178" s="9">
        <v>194.91895888189796</v>
      </c>
      <c r="BE178" s="9">
        <v>208.51585040013623</v>
      </c>
      <c r="BF178" s="9">
        <v>211.96186856115986</v>
      </c>
      <c r="BG178" s="9">
        <v>207.20350237662899</v>
      </c>
      <c r="BH178" s="9">
        <v>214.68419277535173</v>
      </c>
      <c r="BI178" s="9">
        <v>220.84888385600695</v>
      </c>
      <c r="BJ178" s="9">
        <v>218.98898327721668</v>
      </c>
      <c r="BK178" s="9">
        <v>222.62516543117329</v>
      </c>
      <c r="BL178" s="9">
        <v>224.12340806882079</v>
      </c>
      <c r="BM178" s="21">
        <v>218.20372839533792</v>
      </c>
      <c r="BN178" s="21">
        <v>218.75878311240103</v>
      </c>
      <c r="BO178" s="21">
        <v>220.68621213305758</v>
      </c>
      <c r="BP178" s="21">
        <v>224.84982377395147</v>
      </c>
      <c r="BQ178" s="21">
        <v>231.83650706662354</v>
      </c>
      <c r="BR178" s="21">
        <v>221.31477907030384</v>
      </c>
      <c r="BS178" s="21">
        <v>220.99006030116075</v>
      </c>
      <c r="BT178" s="21">
        <v>219.09557979135937</v>
      </c>
      <c r="BU178" s="21">
        <v>205.10885781182284</v>
      </c>
      <c r="BV178" s="21">
        <v>198.99271035139964</v>
      </c>
      <c r="BW178" s="21">
        <v>205.7912424593103</v>
      </c>
      <c r="BX178" s="21">
        <v>213.99556388388891</v>
      </c>
      <c r="BY178" s="21">
        <v>215.89797565398032</v>
      </c>
      <c r="BZ178" s="21">
        <v>208.97440431720548</v>
      </c>
      <c r="CA178" s="21">
        <v>213.44799115928339</v>
      </c>
      <c r="CB178" s="21">
        <v>214.46433532042462</v>
      </c>
      <c r="CC178" s="21">
        <v>214.60165006762645</v>
      </c>
      <c r="CD178" s="21">
        <v>216.41878238679183</v>
      </c>
      <c r="CE178" s="21">
        <v>224.55376141630899</v>
      </c>
      <c r="CF178" s="197">
        <v>215.68538030595082</v>
      </c>
      <c r="CG178" s="197">
        <v>214.40318547173786</v>
      </c>
      <c r="CH178" s="197">
        <v>210.1782395073179</v>
      </c>
      <c r="CI178" s="21"/>
      <c r="CJ178" s="21"/>
      <c r="CK178" s="21"/>
      <c r="CL178" s="21"/>
      <c r="CM178" s="21"/>
      <c r="CN178" s="21"/>
    </row>
    <row r="179" spans="1:92" x14ac:dyDescent="0.2">
      <c r="A179" s="8" t="str">
        <f t="shared" si="2"/>
        <v>EWGm_QU_22</v>
      </c>
      <c r="B179" s="7" t="s">
        <v>249</v>
      </c>
      <c r="C179" s="7" t="s">
        <v>654</v>
      </c>
      <c r="D179" s="7">
        <v>22</v>
      </c>
      <c r="E179" s="7">
        <v>100</v>
      </c>
      <c r="F179" s="9">
        <v>103.34208934698668</v>
      </c>
      <c r="G179" s="9">
        <v>106.18188537528543</v>
      </c>
      <c r="H179" s="9">
        <v>102.39938335037553</v>
      </c>
      <c r="I179" s="9">
        <v>102.99899928764272</v>
      </c>
      <c r="J179" s="9">
        <v>104.03816981033583</v>
      </c>
      <c r="K179" s="9">
        <v>106.33036023009606</v>
      </c>
      <c r="L179" s="9">
        <v>108.35755684092891</v>
      </c>
      <c r="M179" s="9">
        <v>107.0638255451624</v>
      </c>
      <c r="N179" s="9">
        <v>106.53619815683717</v>
      </c>
      <c r="O179" s="9">
        <v>107.27582765860039</v>
      </c>
      <c r="P179" s="9">
        <v>111.04367711312204</v>
      </c>
      <c r="Q179" s="9">
        <v>111.10138294074497</v>
      </c>
      <c r="R179" s="9">
        <v>110.29571035252796</v>
      </c>
      <c r="S179" s="9">
        <v>112.40795524166229</v>
      </c>
      <c r="T179" s="9">
        <v>114.50280397540315</v>
      </c>
      <c r="U179" s="9">
        <v>112.97105761057627</v>
      </c>
      <c r="V179" s="9">
        <v>114.62578505533227</v>
      </c>
      <c r="W179" s="9">
        <v>119.69433941254874</v>
      </c>
      <c r="X179" s="9">
        <v>121.33071922663676</v>
      </c>
      <c r="Y179" s="9">
        <v>126.99279533084319</v>
      </c>
      <c r="Z179" s="9">
        <v>126.33447178955244</v>
      </c>
      <c r="AA179" s="9">
        <v>128.34768926533224</v>
      </c>
      <c r="AB179" s="9">
        <v>131.20689431472846</v>
      </c>
      <c r="AC179" s="9">
        <v>133.2818783556701</v>
      </c>
      <c r="AD179" s="9">
        <v>135.25253885319179</v>
      </c>
      <c r="AE179" s="9">
        <v>138.88842241938946</v>
      </c>
      <c r="AF179" s="9">
        <v>143.4106350104621</v>
      </c>
      <c r="AG179" s="9">
        <v>150.24190652056919</v>
      </c>
      <c r="AH179" s="9">
        <v>155.68594103523381</v>
      </c>
      <c r="AI179" s="9">
        <v>155.77125937483751</v>
      </c>
      <c r="AJ179" s="9">
        <v>158.16754938435753</v>
      </c>
      <c r="AK179" s="9">
        <v>162.14935931382664</v>
      </c>
      <c r="AL179" s="9">
        <v>164.80323890558969</v>
      </c>
      <c r="AM179" s="9">
        <v>166.40598492692649</v>
      </c>
      <c r="AN179" s="9">
        <v>172.24745021372621</v>
      </c>
      <c r="AO179" s="9">
        <v>170.81482662749951</v>
      </c>
      <c r="AP179" s="9">
        <v>172.9363102164472</v>
      </c>
      <c r="AQ179" s="9">
        <v>175.16592634027407</v>
      </c>
      <c r="AR179" s="9">
        <v>179.36278344928684</v>
      </c>
      <c r="AS179" s="9">
        <v>193.47313470273352</v>
      </c>
      <c r="AT179" s="9">
        <v>194.54867571236952</v>
      </c>
      <c r="AU179" s="9">
        <v>204.2463571059408</v>
      </c>
      <c r="AV179" s="9">
        <v>203.50033556072594</v>
      </c>
      <c r="AW179" s="9">
        <v>206.2209975521387</v>
      </c>
      <c r="AX179" s="9">
        <v>213.71290493739176</v>
      </c>
      <c r="AY179" s="9">
        <v>217.30677875968186</v>
      </c>
      <c r="AZ179" s="9">
        <v>218.72757327266098</v>
      </c>
      <c r="BA179" s="9">
        <v>218.29041328331704</v>
      </c>
      <c r="BB179" s="9">
        <v>226.16241850417774</v>
      </c>
      <c r="BC179" s="9">
        <v>235.01820305340289</v>
      </c>
      <c r="BD179" s="9">
        <v>235.83576785800253</v>
      </c>
      <c r="BE179" s="9">
        <v>253.01966522491915</v>
      </c>
      <c r="BF179" s="9">
        <v>253.80578439547611</v>
      </c>
      <c r="BG179" s="9">
        <v>246.70831060863262</v>
      </c>
      <c r="BH179" s="9">
        <v>248.12486709686019</v>
      </c>
      <c r="BI179" s="9">
        <v>255.24028932751142</v>
      </c>
      <c r="BJ179" s="9">
        <v>254.33944537136753</v>
      </c>
      <c r="BK179" s="9">
        <v>254.3235430171321</v>
      </c>
      <c r="BL179" s="9">
        <v>255.39982083811262</v>
      </c>
      <c r="BM179" s="21">
        <v>252.2181397815998</v>
      </c>
      <c r="BN179" s="21">
        <v>252.14586388594506</v>
      </c>
      <c r="BO179" s="21">
        <v>255.15164386008365</v>
      </c>
      <c r="BP179" s="21">
        <v>258.33608246518054</v>
      </c>
      <c r="BQ179" s="21">
        <v>264.06353568916694</v>
      </c>
      <c r="BR179" s="21">
        <v>253.59686598827687</v>
      </c>
      <c r="BS179" s="21">
        <v>249.79332003288198</v>
      </c>
      <c r="BT179" s="21">
        <v>244.63324517103885</v>
      </c>
      <c r="BU179" s="21">
        <v>232.92867122572906</v>
      </c>
      <c r="BV179" s="21">
        <v>237.84548057404243</v>
      </c>
      <c r="BW179" s="21">
        <v>247.10989983579191</v>
      </c>
      <c r="BX179" s="21">
        <v>254.14370993118047</v>
      </c>
      <c r="BY179" s="21">
        <v>257.06857143580851</v>
      </c>
      <c r="BZ179" s="21">
        <v>263.70136679156843</v>
      </c>
      <c r="CA179" s="21">
        <v>266.24176931885211</v>
      </c>
      <c r="CB179" s="21">
        <v>263.79692186291805</v>
      </c>
      <c r="CC179" s="21">
        <v>262.34767612620317</v>
      </c>
      <c r="CD179" s="21">
        <v>270.74188379909378</v>
      </c>
      <c r="CE179" s="21">
        <v>270.16484012089143</v>
      </c>
      <c r="CF179" s="197">
        <v>267.90727457445331</v>
      </c>
      <c r="CG179" s="197">
        <v>270.40066234674703</v>
      </c>
      <c r="CH179" s="197">
        <v>280.69713112349564</v>
      </c>
      <c r="CI179" s="21"/>
      <c r="CJ179" s="21"/>
      <c r="CK179" s="21"/>
      <c r="CL179" s="21"/>
      <c r="CM179" s="21"/>
      <c r="CN179" s="21"/>
    </row>
    <row r="180" spans="1:92" x14ac:dyDescent="0.2">
      <c r="A180" s="8" t="str">
        <f t="shared" si="2"/>
        <v>EWGm_QU_23</v>
      </c>
      <c r="B180" s="7" t="s">
        <v>249</v>
      </c>
      <c r="C180" s="7" t="s">
        <v>654</v>
      </c>
      <c r="D180" s="7">
        <v>23</v>
      </c>
      <c r="E180" s="7">
        <v>100</v>
      </c>
      <c r="F180" s="9">
        <v>101.11076716155878</v>
      </c>
      <c r="G180" s="9">
        <v>101.50063664372753</v>
      </c>
      <c r="H180" s="9">
        <v>99.405606252240659</v>
      </c>
      <c r="I180" s="9">
        <v>101.1857897158817</v>
      </c>
      <c r="J180" s="9">
        <v>101.96294663151374</v>
      </c>
      <c r="K180" s="9">
        <v>102.59051080606116</v>
      </c>
      <c r="L180" s="9">
        <v>103.32671858627944</v>
      </c>
      <c r="M180" s="9">
        <v>103.59466072513635</v>
      </c>
      <c r="N180" s="9">
        <v>104.14698437969318</v>
      </c>
      <c r="O180" s="9">
        <v>103.03597829521965</v>
      </c>
      <c r="P180" s="9">
        <v>103.34655532830526</v>
      </c>
      <c r="Q180" s="9">
        <v>104.61572524575355</v>
      </c>
      <c r="R180" s="9">
        <v>105.05232928551615</v>
      </c>
      <c r="S180" s="9">
        <v>106.61886971159127</v>
      </c>
      <c r="T180" s="9">
        <v>110.7726834698983</v>
      </c>
      <c r="U180" s="9">
        <v>112.2170811593213</v>
      </c>
      <c r="V180" s="9">
        <v>113.1356585482549</v>
      </c>
      <c r="W180" s="9">
        <v>116.15758513154756</v>
      </c>
      <c r="X180" s="9">
        <v>113.61461735457081</v>
      </c>
      <c r="Y180" s="9">
        <v>115.53663098579857</v>
      </c>
      <c r="Z180" s="9">
        <v>117.44842753582301</v>
      </c>
      <c r="AA180" s="9">
        <v>119.88451405818195</v>
      </c>
      <c r="AB180" s="9">
        <v>119.11844640884037</v>
      </c>
      <c r="AC180" s="9">
        <v>126.21424309384042</v>
      </c>
      <c r="AD180" s="9">
        <v>126.24539477205572</v>
      </c>
      <c r="AE180" s="9">
        <v>130.04061147812723</v>
      </c>
      <c r="AF180" s="9">
        <v>136.80377087607772</v>
      </c>
      <c r="AG180" s="9">
        <v>134.88464831912296</v>
      </c>
      <c r="AH180" s="9">
        <v>137.36122427970034</v>
      </c>
      <c r="AI180" s="9">
        <v>137.49515220546473</v>
      </c>
      <c r="AJ180" s="9">
        <v>141.82943845328498</v>
      </c>
      <c r="AK180" s="9">
        <v>141.75685458260097</v>
      </c>
      <c r="AL180" s="9">
        <v>147.67333227176692</v>
      </c>
      <c r="AM180" s="9">
        <v>145.73089874320095</v>
      </c>
      <c r="AN180" s="9">
        <v>145.06277578822721</v>
      </c>
      <c r="AO180" s="9">
        <v>144.40807410240441</v>
      </c>
      <c r="AP180" s="9">
        <v>145.17159209335492</v>
      </c>
      <c r="AQ180" s="9">
        <v>147.76530937695401</v>
      </c>
      <c r="AR180" s="9">
        <v>155.51464224751984</v>
      </c>
      <c r="AS180" s="9">
        <v>164.59515400311398</v>
      </c>
      <c r="AT180" s="9">
        <v>161.55104663901153</v>
      </c>
      <c r="AU180" s="9">
        <v>179.47884626621317</v>
      </c>
      <c r="AV180" s="9">
        <v>173.0616137419303</v>
      </c>
      <c r="AW180" s="9">
        <v>174.26477360113893</v>
      </c>
      <c r="AX180" s="9">
        <v>179.88409330355339</v>
      </c>
      <c r="AY180" s="9">
        <v>181.32125110186885</v>
      </c>
      <c r="AZ180" s="9">
        <v>177.70697594405098</v>
      </c>
      <c r="BA180" s="9">
        <v>183.75321851314098</v>
      </c>
      <c r="BB180" s="9">
        <v>183.88571825216366</v>
      </c>
      <c r="BC180" s="9">
        <v>189.69383249269046</v>
      </c>
      <c r="BD180" s="9">
        <v>196.52929599854511</v>
      </c>
      <c r="BE180" s="9">
        <v>207.05714455003439</v>
      </c>
      <c r="BF180" s="9">
        <v>211.34723324546036</v>
      </c>
      <c r="BG180" s="9">
        <v>209.42851753355077</v>
      </c>
      <c r="BH180" s="9">
        <v>213.34343004090636</v>
      </c>
      <c r="BI180" s="9">
        <v>213.564055803982</v>
      </c>
      <c r="BJ180" s="9">
        <v>211.11549703059359</v>
      </c>
      <c r="BK180" s="9">
        <v>217.7563893788641</v>
      </c>
      <c r="BL180" s="9">
        <v>212.70132073515322</v>
      </c>
      <c r="BM180" s="21">
        <v>209.58689705309888</v>
      </c>
      <c r="BN180" s="21">
        <v>210.82916031129139</v>
      </c>
      <c r="BO180" s="21">
        <v>218.73998856979591</v>
      </c>
      <c r="BP180" s="21">
        <v>219.05441685607519</v>
      </c>
      <c r="BQ180" s="21">
        <v>223.71005640027892</v>
      </c>
      <c r="BR180" s="21">
        <v>214.27147825944334</v>
      </c>
      <c r="BS180" s="21">
        <v>215.10217142160991</v>
      </c>
      <c r="BT180" s="21">
        <v>209.23498211662684</v>
      </c>
      <c r="BU180" s="21">
        <v>196.0405150257603</v>
      </c>
      <c r="BV180" s="21">
        <v>199.31828526579312</v>
      </c>
      <c r="BW180" s="21">
        <v>198.38295309829397</v>
      </c>
      <c r="BX180" s="21">
        <v>206.45634783046586</v>
      </c>
      <c r="BY180" s="21">
        <v>206.15652105977688</v>
      </c>
      <c r="BZ180" s="21">
        <v>203.78937611860496</v>
      </c>
      <c r="CA180" s="21">
        <v>208.715544459471</v>
      </c>
      <c r="CB180" s="21">
        <v>209.5957641403686</v>
      </c>
      <c r="CC180" s="21">
        <v>206.11134878017953</v>
      </c>
      <c r="CD180" s="21">
        <v>212.83386990934457</v>
      </c>
      <c r="CE180" s="21">
        <v>212.77681296060314</v>
      </c>
      <c r="CF180" s="197">
        <v>211.03728366389615</v>
      </c>
      <c r="CG180" s="197">
        <v>213.25362928625844</v>
      </c>
      <c r="CH180" s="197">
        <v>214.46982852404807</v>
      </c>
      <c r="CI180" s="21"/>
      <c r="CJ180" s="21"/>
      <c r="CK180" s="21"/>
      <c r="CL180" s="21"/>
      <c r="CM180" s="21"/>
      <c r="CN180" s="21"/>
    </row>
    <row r="181" spans="1:92" x14ac:dyDescent="0.2">
      <c r="A181" s="8" t="str">
        <f t="shared" si="2"/>
        <v>EWGm_QU_24</v>
      </c>
      <c r="B181" s="7" t="s">
        <v>249</v>
      </c>
      <c r="C181" s="7" t="s">
        <v>654</v>
      </c>
      <c r="D181" s="7">
        <v>24</v>
      </c>
      <c r="E181" s="7">
        <v>100</v>
      </c>
      <c r="F181" s="9">
        <v>102.62833968670304</v>
      </c>
      <c r="G181" s="9">
        <v>103.80965208090373</v>
      </c>
      <c r="H181" s="9">
        <v>102.01982332594677</v>
      </c>
      <c r="I181" s="9">
        <v>102.8127586177801</v>
      </c>
      <c r="J181" s="9">
        <v>104.64819021684599</v>
      </c>
      <c r="K181" s="9">
        <v>104.97830276450277</v>
      </c>
      <c r="L181" s="9">
        <v>106.39659260417102</v>
      </c>
      <c r="M181" s="9">
        <v>107.87740844917806</v>
      </c>
      <c r="N181" s="9">
        <v>108.57472252716931</v>
      </c>
      <c r="O181" s="9">
        <v>108.40751790973091</v>
      </c>
      <c r="P181" s="9">
        <v>109.63757131133347</v>
      </c>
      <c r="Q181" s="9">
        <v>111.06928078080259</v>
      </c>
      <c r="R181" s="9">
        <v>112.77100518547553</v>
      </c>
      <c r="S181" s="9">
        <v>112.06930908788999</v>
      </c>
      <c r="T181" s="9">
        <v>105.68197415871794</v>
      </c>
      <c r="U181" s="9">
        <v>113.56781350508929</v>
      </c>
      <c r="V181" s="9">
        <v>116.22222126344317</v>
      </c>
      <c r="W181" s="9">
        <v>116.4634984287803</v>
      </c>
      <c r="X181" s="9">
        <v>116.98575651114152</v>
      </c>
      <c r="Y181" s="9">
        <v>121.49018085668362</v>
      </c>
      <c r="Z181" s="9">
        <v>124.92133458118482</v>
      </c>
      <c r="AA181" s="9">
        <v>122.18783385111134</v>
      </c>
      <c r="AB181" s="9">
        <v>125.99408659613729</v>
      </c>
      <c r="AC181" s="9">
        <v>130.92100599701806</v>
      </c>
      <c r="AD181" s="9">
        <v>132.00363228531933</v>
      </c>
      <c r="AE181" s="9">
        <v>133.64713885439784</v>
      </c>
      <c r="AF181" s="9">
        <v>135.83164475214517</v>
      </c>
      <c r="AG181" s="9">
        <v>138.26864764122391</v>
      </c>
      <c r="AH181" s="9">
        <v>135.28438066927654</v>
      </c>
      <c r="AI181" s="9">
        <v>137.11978924127251</v>
      </c>
      <c r="AJ181" s="9">
        <v>144.02607647266512</v>
      </c>
      <c r="AK181" s="9">
        <v>146.32882793586754</v>
      </c>
      <c r="AL181" s="9">
        <v>150.90879739526159</v>
      </c>
      <c r="AM181" s="9">
        <v>153.89255431224055</v>
      </c>
      <c r="AN181" s="9">
        <v>150.43199417817561</v>
      </c>
      <c r="AO181" s="9">
        <v>150.63555285926307</v>
      </c>
      <c r="AP181" s="9">
        <v>147.67351607482405</v>
      </c>
      <c r="AQ181" s="9">
        <v>148.0280946851307</v>
      </c>
      <c r="AR181" s="9">
        <v>151.28126995534632</v>
      </c>
      <c r="AS181" s="9">
        <v>153.83730153042606</v>
      </c>
      <c r="AT181" s="9">
        <v>156.27967657579995</v>
      </c>
      <c r="AU181" s="9">
        <v>168.15234786659886</v>
      </c>
      <c r="AV181" s="9">
        <v>166.01979609212623</v>
      </c>
      <c r="AW181" s="9">
        <v>165.90803750202227</v>
      </c>
      <c r="AX181" s="9">
        <v>162.81106250845397</v>
      </c>
      <c r="AY181" s="9">
        <v>166.41914093115841</v>
      </c>
      <c r="AZ181" s="9">
        <v>168.13101620243037</v>
      </c>
      <c r="BA181" s="9">
        <v>172.42325097081331</v>
      </c>
      <c r="BB181" s="9">
        <v>173.06472012479037</v>
      </c>
      <c r="BC181" s="9">
        <v>173.63698522101018</v>
      </c>
      <c r="BD181" s="9">
        <v>177.88203835712019</v>
      </c>
      <c r="BE181" s="9">
        <v>187.82382156171772</v>
      </c>
      <c r="BF181" s="9">
        <v>191.2699803006052</v>
      </c>
      <c r="BG181" s="9">
        <v>189.28473739826026</v>
      </c>
      <c r="BH181" s="9">
        <v>190.10396789887</v>
      </c>
      <c r="BI181" s="9">
        <v>194.85220070243315</v>
      </c>
      <c r="BJ181" s="9">
        <v>196.56698074103531</v>
      </c>
      <c r="BK181" s="9">
        <v>206.92764323138877</v>
      </c>
      <c r="BL181" s="9">
        <v>206.23301382019915</v>
      </c>
      <c r="BM181" s="21">
        <v>213.70080428319991</v>
      </c>
      <c r="BN181" s="21">
        <v>213.332587559758</v>
      </c>
      <c r="BO181" s="21">
        <v>216.71531506773766</v>
      </c>
      <c r="BP181" s="21">
        <v>215.99229091442101</v>
      </c>
      <c r="BQ181" s="21">
        <v>216.05048548407191</v>
      </c>
      <c r="BR181" s="21">
        <v>206.26330249642612</v>
      </c>
      <c r="BS181" s="21">
        <v>201.83489492455533</v>
      </c>
      <c r="BT181" s="21">
        <v>204.96608678747057</v>
      </c>
      <c r="BU181" s="21">
        <v>196.09597059682281</v>
      </c>
      <c r="BV181" s="21">
        <v>195.25923064571191</v>
      </c>
      <c r="BW181" s="21">
        <v>203.2814098708854</v>
      </c>
      <c r="BX181" s="21">
        <v>213.18497366128716</v>
      </c>
      <c r="BY181" s="21">
        <v>219.99997414162209</v>
      </c>
      <c r="BZ181" s="21">
        <v>223.27967091945547</v>
      </c>
      <c r="CA181" s="21">
        <v>233.23516669650712</v>
      </c>
      <c r="CB181" s="21">
        <v>226.89347785813041</v>
      </c>
      <c r="CC181" s="21">
        <v>223.64895631727694</v>
      </c>
      <c r="CD181" s="21">
        <v>231.80927805309963</v>
      </c>
      <c r="CE181" s="21">
        <v>233.15979116075476</v>
      </c>
      <c r="CF181" s="197">
        <v>226.69046101587176</v>
      </c>
      <c r="CG181" s="197">
        <v>233.27075859376615</v>
      </c>
      <c r="CH181" s="197">
        <v>232.9570878775074</v>
      </c>
      <c r="CI181" s="21"/>
      <c r="CJ181" s="21"/>
      <c r="CK181" s="21"/>
      <c r="CL181" s="21"/>
      <c r="CM181" s="21"/>
      <c r="CN181" s="21"/>
    </row>
    <row r="182" spans="1:92" x14ac:dyDescent="0.2">
      <c r="A182" s="8" t="str">
        <f t="shared" si="2"/>
        <v>EWGm_QU_25</v>
      </c>
      <c r="B182" s="7" t="s">
        <v>249</v>
      </c>
      <c r="C182" s="7" t="s">
        <v>654</v>
      </c>
      <c r="D182" s="7">
        <v>25</v>
      </c>
      <c r="E182" s="7">
        <v>100</v>
      </c>
      <c r="F182" s="9">
        <v>102.0424785909875</v>
      </c>
      <c r="G182" s="9">
        <v>101.03569010648434</v>
      </c>
      <c r="H182" s="9">
        <v>101.44803130138777</v>
      </c>
      <c r="I182" s="9">
        <v>107.53458242366605</v>
      </c>
      <c r="J182" s="9">
        <v>103.80505172088689</v>
      </c>
      <c r="K182" s="9">
        <v>108.53211754914145</v>
      </c>
      <c r="L182" s="9">
        <v>107.89871704063825</v>
      </c>
      <c r="M182" s="9">
        <v>114.07042649500552</v>
      </c>
      <c r="N182" s="9">
        <v>111.74045788464741</v>
      </c>
      <c r="O182" s="9">
        <v>112.77133883721334</v>
      </c>
      <c r="P182" s="9">
        <v>115.0723902919552</v>
      </c>
      <c r="Q182" s="9">
        <v>118.98733746114993</v>
      </c>
      <c r="R182" s="9">
        <v>121.89033929472237</v>
      </c>
      <c r="S182" s="9">
        <v>122.27534259457738</v>
      </c>
      <c r="T182" s="9">
        <v>121.06163941233548</v>
      </c>
      <c r="U182" s="9">
        <v>126.93360810183351</v>
      </c>
      <c r="V182" s="9">
        <v>129.15725360029307</v>
      </c>
      <c r="W182" s="9">
        <v>132.84865390069857</v>
      </c>
      <c r="X182" s="9">
        <v>131.44585783185008</v>
      </c>
      <c r="Y182" s="9">
        <v>142.59843065109129</v>
      </c>
      <c r="Z182" s="9">
        <v>139.6765782800868</v>
      </c>
      <c r="AA182" s="9">
        <v>140.71096951329821</v>
      </c>
      <c r="AB182" s="9">
        <v>141.79158445103343</v>
      </c>
      <c r="AC182" s="9">
        <v>147.01152872515721</v>
      </c>
      <c r="AD182" s="9">
        <v>155.22452548275385</v>
      </c>
      <c r="AE182" s="9">
        <v>150.3456693847987</v>
      </c>
      <c r="AF182" s="9">
        <v>165.40852792252304</v>
      </c>
      <c r="AG182" s="9">
        <v>161.07213009837722</v>
      </c>
      <c r="AH182" s="9">
        <v>173.45986801777789</v>
      </c>
      <c r="AI182" s="9">
        <v>163.18867623567178</v>
      </c>
      <c r="AJ182" s="9">
        <v>174.9230098572275</v>
      </c>
      <c r="AK182" s="9">
        <v>181.35643751967206</v>
      </c>
      <c r="AL182" s="9">
        <v>189.79653748896362</v>
      </c>
      <c r="AM182" s="9">
        <v>184.90969309455409</v>
      </c>
      <c r="AN182" s="9">
        <v>192.15904479772789</v>
      </c>
      <c r="AO182" s="9">
        <v>187.99827352544793</v>
      </c>
      <c r="AP182" s="9">
        <v>205.51898885561505</v>
      </c>
      <c r="AQ182" s="9">
        <v>204.33093498092444</v>
      </c>
      <c r="AR182" s="9">
        <v>212.28240059739463</v>
      </c>
      <c r="AS182" s="9">
        <v>218.1390318149771</v>
      </c>
      <c r="AT182" s="9">
        <v>236.76520369415917</v>
      </c>
      <c r="AU182" s="9">
        <v>239.3225114901818</v>
      </c>
      <c r="AV182" s="9">
        <v>246.14331563344047</v>
      </c>
      <c r="AW182" s="9">
        <v>249.87274516462747</v>
      </c>
      <c r="AX182" s="9">
        <v>247.62732294576602</v>
      </c>
      <c r="AY182" s="9">
        <v>262.82235405928225</v>
      </c>
      <c r="AZ182" s="9">
        <v>257.54325129625056</v>
      </c>
      <c r="BA182" s="9">
        <v>263.61771965103725</v>
      </c>
      <c r="BB182" s="9">
        <v>277.4412671218729</v>
      </c>
      <c r="BC182" s="9">
        <v>279.27397954644249</v>
      </c>
      <c r="BD182" s="9">
        <v>283.87642157291293</v>
      </c>
      <c r="BE182" s="9">
        <v>299.57615846426432</v>
      </c>
      <c r="BF182" s="9">
        <v>293.53333682491404</v>
      </c>
      <c r="BG182" s="9">
        <v>306.10287898255615</v>
      </c>
      <c r="BH182" s="9">
        <v>297.88134827105313</v>
      </c>
      <c r="BI182" s="9">
        <v>306.33802177984165</v>
      </c>
      <c r="BJ182" s="9">
        <v>293.50775433863271</v>
      </c>
      <c r="BK182" s="9">
        <v>292.99259217603628</v>
      </c>
      <c r="BL182" s="9">
        <v>304.74473964913489</v>
      </c>
      <c r="BM182" s="21">
        <v>293.41008852124332</v>
      </c>
      <c r="BN182" s="21">
        <v>288.0335092406612</v>
      </c>
      <c r="BO182" s="21">
        <v>289.34745782722649</v>
      </c>
      <c r="BP182" s="21">
        <v>277.23397677430825</v>
      </c>
      <c r="BQ182" s="21">
        <v>274.73640953811326</v>
      </c>
      <c r="BR182" s="21">
        <v>271.85719050182763</v>
      </c>
      <c r="BS182" s="21">
        <v>283.94354922094067</v>
      </c>
      <c r="BT182" s="21">
        <v>271.3052678763263</v>
      </c>
      <c r="BU182" s="21">
        <v>253.45218107298439</v>
      </c>
      <c r="BV182" s="21">
        <v>253.61996792961961</v>
      </c>
      <c r="BW182" s="21">
        <v>266.07288166092479</v>
      </c>
      <c r="BX182" s="21">
        <v>268.1184036977811</v>
      </c>
      <c r="BY182" s="21">
        <v>275.46026149425131</v>
      </c>
      <c r="BZ182" s="21">
        <v>288.73684443977851</v>
      </c>
      <c r="CA182" s="21">
        <v>287.24819547793879</v>
      </c>
      <c r="CB182" s="21">
        <v>288.73496160013741</v>
      </c>
      <c r="CC182" s="21">
        <v>302.71179615145519</v>
      </c>
      <c r="CD182" s="21">
        <v>299.29893172156409</v>
      </c>
      <c r="CE182" s="21">
        <v>301.63138931202343</v>
      </c>
      <c r="CF182" s="197">
        <v>306.45737987257598</v>
      </c>
      <c r="CG182" s="197">
        <v>309.4697595454619</v>
      </c>
      <c r="CH182" s="197">
        <v>313.47395772194056</v>
      </c>
      <c r="CI182" s="21"/>
      <c r="CJ182" s="21"/>
      <c r="CK182" s="21"/>
      <c r="CL182" s="21"/>
      <c r="CM182" s="21"/>
      <c r="CN182" s="21"/>
    </row>
    <row r="183" spans="1:92" x14ac:dyDescent="0.2">
      <c r="A183" s="8" t="str">
        <f t="shared" si="2"/>
        <v>EWGm_QU_26</v>
      </c>
      <c r="B183" s="7" t="s">
        <v>249</v>
      </c>
      <c r="C183" s="7" t="s">
        <v>654</v>
      </c>
      <c r="D183" s="7">
        <v>26</v>
      </c>
      <c r="E183" s="7">
        <v>100</v>
      </c>
      <c r="F183" s="9">
        <v>103.95914890939861</v>
      </c>
      <c r="G183" s="9">
        <v>105.77380958394917</v>
      </c>
      <c r="H183" s="9">
        <v>104.90584906952441</v>
      </c>
      <c r="I183" s="9">
        <v>102.0592825307312</v>
      </c>
      <c r="J183" s="9">
        <v>103.31851620727907</v>
      </c>
      <c r="K183" s="9">
        <v>102.99091786772505</v>
      </c>
      <c r="L183" s="9">
        <v>104.86882236420499</v>
      </c>
      <c r="M183" s="9">
        <v>91.611403571334378</v>
      </c>
      <c r="N183" s="9">
        <v>91.433589270599654</v>
      </c>
      <c r="O183" s="9">
        <v>91.183762631513702</v>
      </c>
      <c r="P183" s="9">
        <v>91.827027398766873</v>
      </c>
      <c r="Q183" s="9">
        <v>94.51245525028321</v>
      </c>
      <c r="R183" s="9">
        <v>93.182260540333189</v>
      </c>
      <c r="S183" s="9">
        <v>94.887281061461209</v>
      </c>
      <c r="T183" s="9">
        <v>93.548821869281241</v>
      </c>
      <c r="U183" s="9">
        <v>95.775341757544851</v>
      </c>
      <c r="V183" s="9">
        <v>96.484214883227352</v>
      </c>
      <c r="W183" s="9">
        <v>98.396826826137996</v>
      </c>
      <c r="X183" s="9">
        <v>99.996789798644869</v>
      </c>
      <c r="Y183" s="9">
        <v>105.92924685925303</v>
      </c>
      <c r="Z183" s="9">
        <v>106.96629869077331</v>
      </c>
      <c r="AA183" s="9">
        <v>108.93606847725496</v>
      </c>
      <c r="AB183" s="9">
        <v>110.56637372829357</v>
      </c>
      <c r="AC183" s="9">
        <v>112.64603660316368</v>
      </c>
      <c r="AD183" s="9">
        <v>113.62440875252105</v>
      </c>
      <c r="AE183" s="9">
        <v>114.88258361769216</v>
      </c>
      <c r="AF183" s="9">
        <v>122.6878826021447</v>
      </c>
      <c r="AG183" s="9">
        <v>120.35050259883783</v>
      </c>
      <c r="AH183" s="9">
        <v>117.12187606199235</v>
      </c>
      <c r="AI183" s="9">
        <v>121.03319650987643</v>
      </c>
      <c r="AJ183" s="9">
        <v>123.13612238596423</v>
      </c>
      <c r="AK183" s="9">
        <v>126.72036042453495</v>
      </c>
      <c r="AL183" s="9">
        <v>130.61835330400226</v>
      </c>
      <c r="AM183" s="9">
        <v>129.33750649499692</v>
      </c>
      <c r="AN183" s="9">
        <v>128.80647772676684</v>
      </c>
      <c r="AO183" s="9">
        <v>128.42650666223184</v>
      </c>
      <c r="AP183" s="9">
        <v>127.83598930187925</v>
      </c>
      <c r="AQ183" s="9">
        <v>125.52991788738596</v>
      </c>
      <c r="AR183" s="9">
        <v>126.2752165949767</v>
      </c>
      <c r="AS183" s="9">
        <v>134.08360111227776</v>
      </c>
      <c r="AT183" s="9">
        <v>139.43833185767448</v>
      </c>
      <c r="AU183" s="9">
        <v>146.27726216207714</v>
      </c>
      <c r="AV183" s="9">
        <v>144.62284671696264</v>
      </c>
      <c r="AW183" s="9">
        <v>143.92532856513967</v>
      </c>
      <c r="AX183" s="9">
        <v>139.73411990785493</v>
      </c>
      <c r="AY183" s="9">
        <v>138.80725314732686</v>
      </c>
      <c r="AZ183" s="9">
        <v>138.37474467560406</v>
      </c>
      <c r="BA183" s="9">
        <v>141.24014077153581</v>
      </c>
      <c r="BB183" s="9">
        <v>140.84778704576138</v>
      </c>
      <c r="BC183" s="9">
        <v>143.20043866512907</v>
      </c>
      <c r="BD183" s="9">
        <v>146.75102283715978</v>
      </c>
      <c r="BE183" s="9">
        <v>156.70354856940099</v>
      </c>
      <c r="BF183" s="9">
        <v>158.06355050356296</v>
      </c>
      <c r="BG183" s="9">
        <v>155.84466120915178</v>
      </c>
      <c r="BH183" s="9">
        <v>154.52084793432141</v>
      </c>
      <c r="BI183" s="9">
        <v>157.13696100940285</v>
      </c>
      <c r="BJ183" s="9">
        <v>169.69744882437558</v>
      </c>
      <c r="BK183" s="9">
        <v>171.66642163440025</v>
      </c>
      <c r="BL183" s="9">
        <v>172.8249222170613</v>
      </c>
      <c r="BM183" s="21">
        <v>178.1409089917388</v>
      </c>
      <c r="BN183" s="21">
        <v>175.84533066733471</v>
      </c>
      <c r="BO183" s="21">
        <v>181.49743479438166</v>
      </c>
      <c r="BP183" s="21">
        <v>189.88248783532512</v>
      </c>
      <c r="BQ183" s="21">
        <v>186.27685905804339</v>
      </c>
      <c r="BR183" s="21">
        <v>176.90797293721036</v>
      </c>
      <c r="BS183" s="21">
        <v>171.11098141248613</v>
      </c>
      <c r="BT183" s="21">
        <v>171.83668183950888</v>
      </c>
      <c r="BU183" s="21">
        <v>161.37760318745302</v>
      </c>
      <c r="BV183" s="21">
        <v>163.20567273374417</v>
      </c>
      <c r="BW183" s="21">
        <v>170.47606161974653</v>
      </c>
      <c r="BX183" s="21">
        <v>173.57340025072546</v>
      </c>
      <c r="BY183" s="21">
        <v>174.70605426202221</v>
      </c>
      <c r="BZ183" s="21">
        <v>174.7111243158883</v>
      </c>
      <c r="CA183" s="21">
        <v>180.0597130844192</v>
      </c>
      <c r="CB183" s="21">
        <v>175.27959202233944</v>
      </c>
      <c r="CC183" s="21">
        <v>166.41717933657634</v>
      </c>
      <c r="CD183" s="21">
        <v>174.03167511362895</v>
      </c>
      <c r="CE183" s="21">
        <v>173.07818003594176</v>
      </c>
      <c r="CF183" s="197">
        <v>173.73379769409104</v>
      </c>
      <c r="CG183" s="197">
        <v>175.5302311928636</v>
      </c>
      <c r="CH183" s="197">
        <v>181.0432950314715</v>
      </c>
      <c r="CI183" s="21"/>
      <c r="CJ183" s="21"/>
      <c r="CK183" s="21"/>
      <c r="CL183" s="21"/>
      <c r="CM183" s="21"/>
      <c r="CN183" s="21"/>
    </row>
    <row r="184" spans="1:92" x14ac:dyDescent="0.2">
      <c r="A184" s="8" t="str">
        <f t="shared" si="2"/>
        <v>EWGu_QU_1</v>
      </c>
      <c r="B184" s="7" t="s">
        <v>248</v>
      </c>
      <c r="C184" s="7" t="s">
        <v>654</v>
      </c>
      <c r="D184" s="7">
        <v>1</v>
      </c>
      <c r="E184" s="7">
        <v>100</v>
      </c>
      <c r="F184" s="9">
        <v>100.92274681105906</v>
      </c>
      <c r="G184" s="9">
        <v>100.33542368779626</v>
      </c>
      <c r="H184" s="9">
        <v>98.060838846128405</v>
      </c>
      <c r="I184" s="9">
        <v>98.396781803476401</v>
      </c>
      <c r="J184" s="9">
        <v>99.349230789004622</v>
      </c>
      <c r="K184" s="9">
        <v>99.779802351018503</v>
      </c>
      <c r="L184" s="9">
        <v>98.860207205119224</v>
      </c>
      <c r="M184" s="9">
        <v>99.876975337293231</v>
      </c>
      <c r="N184" s="9">
        <v>99.162031900364852</v>
      </c>
      <c r="O184" s="9">
        <v>99.490514895638299</v>
      </c>
      <c r="P184" s="9">
        <v>100.66193472954701</v>
      </c>
      <c r="Q184" s="9">
        <v>102.53057474095183</v>
      </c>
      <c r="R184" s="9">
        <v>103.29401102939862</v>
      </c>
      <c r="S184" s="9">
        <v>104.5609566458904</v>
      </c>
      <c r="T184" s="9">
        <v>105.99157944367326</v>
      </c>
      <c r="U184" s="9">
        <v>108.49737764018987</v>
      </c>
      <c r="V184" s="9">
        <v>107.74355576867596</v>
      </c>
      <c r="W184" s="9">
        <v>108.1204509285882</v>
      </c>
      <c r="X184" s="9">
        <v>108.03215345185835</v>
      </c>
      <c r="Y184" s="9">
        <v>109.96706667792412</v>
      </c>
      <c r="Z184" s="9">
        <v>110.90562624731739</v>
      </c>
      <c r="AA184" s="9">
        <v>112.56542639020823</v>
      </c>
      <c r="AB184" s="9">
        <v>112.43819924146332</v>
      </c>
      <c r="AC184" s="9">
        <v>112.18069311313145</v>
      </c>
      <c r="AD184" s="9">
        <v>115.59789385828687</v>
      </c>
      <c r="AE184" s="9">
        <v>115.95398818688312</v>
      </c>
      <c r="AF184" s="9">
        <v>118.47157164776915</v>
      </c>
      <c r="AG184" s="9">
        <v>120.52222176496564</v>
      </c>
      <c r="AH184" s="9">
        <v>122.70859579037936</v>
      </c>
      <c r="AI184" s="9">
        <v>123.35374507675718</v>
      </c>
      <c r="AJ184" s="9">
        <v>124.97368887259768</v>
      </c>
      <c r="AK184" s="9">
        <v>129.90258919485993</v>
      </c>
      <c r="AL184" s="9">
        <v>133.07380155356364</v>
      </c>
      <c r="AM184" s="9">
        <v>137.10734973119165</v>
      </c>
      <c r="AN184" s="9">
        <v>138.40261316745014</v>
      </c>
      <c r="AO184" s="9">
        <v>145.89217391136648</v>
      </c>
      <c r="AP184" s="9">
        <v>143.00137204700439</v>
      </c>
      <c r="AQ184" s="9">
        <v>142.37583512672748</v>
      </c>
      <c r="AR184" s="9">
        <v>142.57058139210454</v>
      </c>
      <c r="AS184" s="9">
        <v>148.05700217491909</v>
      </c>
      <c r="AT184" s="9">
        <v>150.18076228799387</v>
      </c>
      <c r="AU184" s="9">
        <v>160.87619456630904</v>
      </c>
      <c r="AV184" s="9">
        <v>154.47032952885627</v>
      </c>
      <c r="AW184" s="9">
        <v>156.79961079723995</v>
      </c>
      <c r="AX184" s="9">
        <v>157.04477943523102</v>
      </c>
      <c r="AY184" s="9">
        <v>160.23666687212858</v>
      </c>
      <c r="AZ184" s="9">
        <v>161.64792921976007</v>
      </c>
      <c r="BA184" s="9">
        <v>164.24823799495911</v>
      </c>
      <c r="BB184" s="9">
        <v>166.07478171784123</v>
      </c>
      <c r="BC184" s="9">
        <v>167.05245876254082</v>
      </c>
      <c r="BD184" s="9">
        <v>171.09982093689521</v>
      </c>
      <c r="BE184" s="9">
        <v>180.29172665154744</v>
      </c>
      <c r="BF184" s="9">
        <v>181.37214985613585</v>
      </c>
      <c r="BG184" s="9">
        <v>181.74691682965704</v>
      </c>
      <c r="BH184" s="9">
        <v>185.97787640455374</v>
      </c>
      <c r="BI184" s="9">
        <v>193.071482291568</v>
      </c>
      <c r="BJ184" s="9">
        <v>190.63674933624571</v>
      </c>
      <c r="BK184" s="9">
        <v>190.6620658471688</v>
      </c>
      <c r="BL184" s="9">
        <v>187.13919092962755</v>
      </c>
      <c r="BM184" s="21">
        <v>188.90462433558321</v>
      </c>
      <c r="BN184" s="21">
        <v>185.45530216136882</v>
      </c>
      <c r="BO184" s="21">
        <v>187.65215472612732</v>
      </c>
      <c r="BP184" s="21">
        <v>187.64962896503727</v>
      </c>
      <c r="BQ184" s="21">
        <v>198.78735383324627</v>
      </c>
      <c r="BR184" s="21">
        <v>201.00163734524847</v>
      </c>
      <c r="BS184" s="21">
        <v>208.78200184276201</v>
      </c>
      <c r="BT184" s="21">
        <v>207.67636444579463</v>
      </c>
      <c r="BU184" s="21">
        <v>204.64372349077883</v>
      </c>
      <c r="BV184" s="21">
        <v>206.94028795408542</v>
      </c>
      <c r="BW184" s="21">
        <v>209.51368970360176</v>
      </c>
      <c r="BX184" s="21">
        <v>218.39257684307839</v>
      </c>
      <c r="BY184" s="21">
        <v>222.3204056111399</v>
      </c>
      <c r="BZ184" s="21">
        <v>228.05753277815737</v>
      </c>
      <c r="CA184" s="21">
        <v>229.14122790217726</v>
      </c>
      <c r="CB184" s="21">
        <v>226.86615128905294</v>
      </c>
      <c r="CC184" s="21">
        <v>232.53739603707245</v>
      </c>
      <c r="CD184" s="21">
        <v>236.34336446408724</v>
      </c>
      <c r="CE184" s="21">
        <v>234.31115204900976</v>
      </c>
      <c r="CF184" s="197">
        <v>241.44634671334214</v>
      </c>
      <c r="CG184" s="197">
        <v>238.76549921941833</v>
      </c>
      <c r="CH184" s="197">
        <v>244.05291283816914</v>
      </c>
      <c r="CI184" s="21"/>
      <c r="CJ184" s="21"/>
      <c r="CK184" s="21"/>
      <c r="CL184" s="21"/>
      <c r="CM184" s="21"/>
      <c r="CN184" s="21"/>
    </row>
    <row r="185" spans="1:92" x14ac:dyDescent="0.2">
      <c r="A185" s="8" t="str">
        <f t="shared" si="2"/>
        <v>EWGu_QU_2</v>
      </c>
      <c r="B185" s="7" t="s">
        <v>248</v>
      </c>
      <c r="C185" s="7" t="s">
        <v>654</v>
      </c>
      <c r="D185" s="7">
        <v>2</v>
      </c>
      <c r="E185" s="7">
        <v>100</v>
      </c>
      <c r="F185" s="9">
        <v>100.34183393353135</v>
      </c>
      <c r="G185" s="9">
        <v>98.633144502235083</v>
      </c>
      <c r="H185" s="9">
        <v>95.383926283393393</v>
      </c>
      <c r="I185" s="9">
        <v>96.800575722705702</v>
      </c>
      <c r="J185" s="9">
        <v>96.856383382883067</v>
      </c>
      <c r="K185" s="9">
        <v>96.051715207274441</v>
      </c>
      <c r="L185" s="9">
        <v>97.770486613333091</v>
      </c>
      <c r="M185" s="9">
        <v>96.515936375832737</v>
      </c>
      <c r="N185" s="9">
        <v>96.296379989158538</v>
      </c>
      <c r="O185" s="9">
        <v>96.556725986160885</v>
      </c>
      <c r="P185" s="9">
        <v>96.756929811786819</v>
      </c>
      <c r="Q185" s="9">
        <v>98.475722062738384</v>
      </c>
      <c r="R185" s="9">
        <v>97.717082291728417</v>
      </c>
      <c r="S185" s="9">
        <v>99.693887128608878</v>
      </c>
      <c r="T185" s="9">
        <v>101.24741342844803</v>
      </c>
      <c r="U185" s="9">
        <v>103.05662642945974</v>
      </c>
      <c r="V185" s="9">
        <v>103.41425487395477</v>
      </c>
      <c r="W185" s="9">
        <v>103.77043564498123</v>
      </c>
      <c r="X185" s="9">
        <v>104.81668272767016</v>
      </c>
      <c r="Y185" s="9">
        <v>105.84172007579014</v>
      </c>
      <c r="Z185" s="9">
        <v>105.8715754585978</v>
      </c>
      <c r="AA185" s="9">
        <v>106.84049135109748</v>
      </c>
      <c r="AB185" s="9">
        <v>106.18780581410618</v>
      </c>
      <c r="AC185" s="9">
        <v>107.68643076220374</v>
      </c>
      <c r="AD185" s="9">
        <v>108.62114381394463</v>
      </c>
      <c r="AE185" s="9">
        <v>109.68134438711145</v>
      </c>
      <c r="AF185" s="9">
        <v>113.56813315847766</v>
      </c>
      <c r="AG185" s="9">
        <v>114.75947319412208</v>
      </c>
      <c r="AH185" s="9">
        <v>115.77824822463265</v>
      </c>
      <c r="AI185" s="9">
        <v>115.92116473464458</v>
      </c>
      <c r="AJ185" s="9">
        <v>115.53917679779317</v>
      </c>
      <c r="AK185" s="9">
        <v>117.46149549464442</v>
      </c>
      <c r="AL185" s="9">
        <v>119.87997454811239</v>
      </c>
      <c r="AM185" s="9">
        <v>122.10335909094712</v>
      </c>
      <c r="AN185" s="9">
        <v>124.49353583947025</v>
      </c>
      <c r="AO185" s="9">
        <v>125.50381888569231</v>
      </c>
      <c r="AP185" s="9">
        <v>124.9055075441119</v>
      </c>
      <c r="AQ185" s="9">
        <v>125.6801946845554</v>
      </c>
      <c r="AR185" s="9">
        <v>126.28078567928343</v>
      </c>
      <c r="AS185" s="9">
        <v>128.3381231670711</v>
      </c>
      <c r="AT185" s="9">
        <v>127.74461831238798</v>
      </c>
      <c r="AU185" s="9">
        <v>136.66392208829538</v>
      </c>
      <c r="AV185" s="9">
        <v>132.16242258813736</v>
      </c>
      <c r="AW185" s="9">
        <v>132.82992743639318</v>
      </c>
      <c r="AX185" s="9">
        <v>133.80986032905139</v>
      </c>
      <c r="AY185" s="9">
        <v>133.58682757622483</v>
      </c>
      <c r="AZ185" s="9">
        <v>132.10348886342086</v>
      </c>
      <c r="BA185" s="9">
        <v>136.40481012955561</v>
      </c>
      <c r="BB185" s="9">
        <v>138.05878733808481</v>
      </c>
      <c r="BC185" s="9">
        <v>137.58788190657671</v>
      </c>
      <c r="BD185" s="9">
        <v>142.19542561677034</v>
      </c>
      <c r="BE185" s="9">
        <v>152.2653785329552</v>
      </c>
      <c r="BF185" s="9">
        <v>155.3573378952205</v>
      </c>
      <c r="BG185" s="9">
        <v>155.57535846766282</v>
      </c>
      <c r="BH185" s="9">
        <v>160.65726446045926</v>
      </c>
      <c r="BI185" s="9">
        <v>166.11564076799868</v>
      </c>
      <c r="BJ185" s="9">
        <v>163.68847517536801</v>
      </c>
      <c r="BK185" s="9">
        <v>163.76321787011219</v>
      </c>
      <c r="BL185" s="9">
        <v>161.82642490599522</v>
      </c>
      <c r="BM185" s="21">
        <v>163.7875081266549</v>
      </c>
      <c r="BN185" s="21">
        <v>158.57751157856234</v>
      </c>
      <c r="BO185" s="21">
        <v>165.22417152155674</v>
      </c>
      <c r="BP185" s="21">
        <v>166.46910183335882</v>
      </c>
      <c r="BQ185" s="21">
        <v>171.06128665871827</v>
      </c>
      <c r="BR185" s="21">
        <v>173.38883433773361</v>
      </c>
      <c r="BS185" s="21">
        <v>176.54074685089799</v>
      </c>
      <c r="BT185" s="21">
        <v>175.93551183367785</v>
      </c>
      <c r="BU185" s="21">
        <v>169.15332747624396</v>
      </c>
      <c r="BV185" s="21">
        <v>169.94799859392873</v>
      </c>
      <c r="BW185" s="21">
        <v>171.04120907532092</v>
      </c>
      <c r="BX185" s="21">
        <v>178.09380341832733</v>
      </c>
      <c r="BY185" s="21">
        <v>178.43895940448243</v>
      </c>
      <c r="BZ185" s="21">
        <v>180.7317772403928</v>
      </c>
      <c r="CA185" s="21">
        <v>184.72434968270042</v>
      </c>
      <c r="CB185" s="21">
        <v>176.77785347333625</v>
      </c>
      <c r="CC185" s="21">
        <v>178.75230308158439</v>
      </c>
      <c r="CD185" s="21">
        <v>183.79725703669365</v>
      </c>
      <c r="CE185" s="21">
        <v>186.53255251460234</v>
      </c>
      <c r="CF185" s="197">
        <v>183.34785844636002</v>
      </c>
      <c r="CG185" s="197">
        <v>185.33425521711447</v>
      </c>
      <c r="CH185" s="197">
        <v>190.29303611692083</v>
      </c>
      <c r="CI185" s="21"/>
      <c r="CJ185" s="21"/>
      <c r="CK185" s="21"/>
      <c r="CL185" s="21"/>
      <c r="CM185" s="21"/>
      <c r="CN185" s="21"/>
    </row>
    <row r="186" spans="1:92" x14ac:dyDescent="0.2">
      <c r="A186" s="8" t="str">
        <f t="shared" si="2"/>
        <v>EWGu_QU_3</v>
      </c>
      <c r="B186" s="7" t="s">
        <v>248</v>
      </c>
      <c r="C186" s="7" t="s">
        <v>654</v>
      </c>
      <c r="D186" s="7">
        <v>3</v>
      </c>
      <c r="E186" s="7">
        <v>100</v>
      </c>
      <c r="F186" s="9">
        <v>100.61147508603594</v>
      </c>
      <c r="G186" s="9">
        <v>99.479019085799536</v>
      </c>
      <c r="H186" s="9">
        <v>96.749331728425148</v>
      </c>
      <c r="I186" s="9">
        <v>98.352558691149099</v>
      </c>
      <c r="J186" s="9">
        <v>99.27055115301917</v>
      </c>
      <c r="K186" s="9">
        <v>100.11477674877165</v>
      </c>
      <c r="L186" s="9">
        <v>99.985874582815384</v>
      </c>
      <c r="M186" s="9">
        <v>99.452421737586846</v>
      </c>
      <c r="N186" s="9">
        <v>100.01291085155285</v>
      </c>
      <c r="O186" s="9">
        <v>99.59486106478829</v>
      </c>
      <c r="P186" s="9">
        <v>99.316554881119743</v>
      </c>
      <c r="Q186" s="9">
        <v>101.20330231678165</v>
      </c>
      <c r="R186" s="9">
        <v>102.63747971688613</v>
      </c>
      <c r="S186" s="9">
        <v>103.39145563910444</v>
      </c>
      <c r="T186" s="9">
        <v>103.80556254927902</v>
      </c>
      <c r="U186" s="9">
        <v>103.82886895073857</v>
      </c>
      <c r="V186" s="9">
        <v>103.15787435753023</v>
      </c>
      <c r="W186" s="9">
        <v>103.44781333109314</v>
      </c>
      <c r="X186" s="9">
        <v>102.65643687649724</v>
      </c>
      <c r="Y186" s="9">
        <v>106.21286806863677</v>
      </c>
      <c r="Z186" s="9">
        <v>108.120471097284</v>
      </c>
      <c r="AA186" s="9">
        <v>108.73186086401276</v>
      </c>
      <c r="AB186" s="9">
        <v>109.49082180352478</v>
      </c>
      <c r="AC186" s="9">
        <v>111.38111149651463</v>
      </c>
      <c r="AD186" s="9">
        <v>112.23372174899859</v>
      </c>
      <c r="AE186" s="9">
        <v>111.55530512895511</v>
      </c>
      <c r="AF186" s="9">
        <v>113.99787897575729</v>
      </c>
      <c r="AG186" s="9">
        <v>113.62079838436605</v>
      </c>
      <c r="AH186" s="9">
        <v>115.74897538282687</v>
      </c>
      <c r="AI186" s="9">
        <v>116.88076172937821</v>
      </c>
      <c r="AJ186" s="9">
        <v>117.19008241487296</v>
      </c>
      <c r="AK186" s="9">
        <v>118.95351223771718</v>
      </c>
      <c r="AL186" s="9">
        <v>119.58774803290078</v>
      </c>
      <c r="AM186" s="9">
        <v>122.86321465960587</v>
      </c>
      <c r="AN186" s="9">
        <v>120.7246146275983</v>
      </c>
      <c r="AO186" s="9">
        <v>124.16870360028894</v>
      </c>
      <c r="AP186" s="9">
        <v>123.46863737757398</v>
      </c>
      <c r="AQ186" s="9">
        <v>122.68599873945361</v>
      </c>
      <c r="AR186" s="9">
        <v>124.4525179384389</v>
      </c>
      <c r="AS186" s="9">
        <v>124.29814446976219</v>
      </c>
      <c r="AT186" s="9">
        <v>124.28362250481013</v>
      </c>
      <c r="AU186" s="9">
        <v>133.91401988876103</v>
      </c>
      <c r="AV186" s="9">
        <v>134.54430640763775</v>
      </c>
      <c r="AW186" s="9">
        <v>130.37088047707442</v>
      </c>
      <c r="AX186" s="9">
        <v>131.98658336394132</v>
      </c>
      <c r="AY186" s="9">
        <v>132.725853391594</v>
      </c>
      <c r="AZ186" s="9">
        <v>134.96722003934582</v>
      </c>
      <c r="BA186" s="9">
        <v>138.43060462722195</v>
      </c>
      <c r="BB186" s="9">
        <v>139.2287628491396</v>
      </c>
      <c r="BC186" s="9">
        <v>139.81165329602339</v>
      </c>
      <c r="BD186" s="9">
        <v>144.67918939342067</v>
      </c>
      <c r="BE186" s="9">
        <v>155.90860205898173</v>
      </c>
      <c r="BF186" s="9">
        <v>163.217341993986</v>
      </c>
      <c r="BG186" s="9">
        <v>158.59590937001602</v>
      </c>
      <c r="BH186" s="9">
        <v>162.31381516293942</v>
      </c>
      <c r="BI186" s="9">
        <v>165.45500699293413</v>
      </c>
      <c r="BJ186" s="9">
        <v>169.12280060899189</v>
      </c>
      <c r="BK186" s="9">
        <v>169.57368584491539</v>
      </c>
      <c r="BL186" s="9">
        <v>165.78132023305429</v>
      </c>
      <c r="BM186" s="21">
        <v>166.46367678858917</v>
      </c>
      <c r="BN186" s="21">
        <v>163.49080357037312</v>
      </c>
      <c r="BO186" s="21">
        <v>169.46770184162938</v>
      </c>
      <c r="BP186" s="21">
        <v>171.56183185620213</v>
      </c>
      <c r="BQ186" s="21">
        <v>176.92293438285714</v>
      </c>
      <c r="BR186" s="21">
        <v>182.11909565144788</v>
      </c>
      <c r="BS186" s="21">
        <v>187.8346140616793</v>
      </c>
      <c r="BT186" s="21">
        <v>185.340107946291</v>
      </c>
      <c r="BU186" s="21">
        <v>177.4764895507889</v>
      </c>
      <c r="BV186" s="21">
        <v>180.19989934211335</v>
      </c>
      <c r="BW186" s="21">
        <v>184.31677920127188</v>
      </c>
      <c r="BX186" s="21">
        <v>191.91998853943545</v>
      </c>
      <c r="BY186" s="21">
        <v>193.55036868772851</v>
      </c>
      <c r="BZ186" s="21">
        <v>196.85185436262708</v>
      </c>
      <c r="CA186" s="21">
        <v>198.8209745404472</v>
      </c>
      <c r="CB186" s="21">
        <v>196.97191174342993</v>
      </c>
      <c r="CC186" s="21">
        <v>197.41379237812342</v>
      </c>
      <c r="CD186" s="21">
        <v>201.80099577299129</v>
      </c>
      <c r="CE186" s="21">
        <v>205.66929370334327</v>
      </c>
      <c r="CF186" s="197">
        <v>200.41376324320393</v>
      </c>
      <c r="CG186" s="197">
        <v>205.88700457565517</v>
      </c>
      <c r="CH186" s="197">
        <v>207.71507160083362</v>
      </c>
      <c r="CI186" s="21"/>
      <c r="CJ186" s="21"/>
      <c r="CK186" s="21"/>
      <c r="CL186" s="21"/>
      <c r="CM186" s="21"/>
      <c r="CN186" s="21"/>
    </row>
    <row r="187" spans="1:92" x14ac:dyDescent="0.2">
      <c r="A187" s="8" t="str">
        <f t="shared" si="2"/>
        <v>EWGu_QU_4</v>
      </c>
      <c r="B187" s="7" t="s">
        <v>248</v>
      </c>
      <c r="C187" s="7" t="s">
        <v>654</v>
      </c>
      <c r="D187" s="7">
        <v>4</v>
      </c>
      <c r="E187" s="7">
        <v>100</v>
      </c>
      <c r="F187" s="9">
        <v>100.12960808208469</v>
      </c>
      <c r="G187" s="9">
        <v>99.042182760257063</v>
      </c>
      <c r="H187" s="9">
        <v>95.792101410835485</v>
      </c>
      <c r="I187" s="9">
        <v>98.938779309913926</v>
      </c>
      <c r="J187" s="9">
        <v>99.294311999502554</v>
      </c>
      <c r="K187" s="9">
        <v>99.602082495046517</v>
      </c>
      <c r="L187" s="9">
        <v>101.32277801395216</v>
      </c>
      <c r="M187" s="9">
        <v>101.6064994764792</v>
      </c>
      <c r="N187" s="9">
        <v>102.60082691409028</v>
      </c>
      <c r="O187" s="9">
        <v>102.26333181511352</v>
      </c>
      <c r="P187" s="9">
        <v>101.97188886921165</v>
      </c>
      <c r="Q187" s="9">
        <v>103.88126100959718</v>
      </c>
      <c r="R187" s="9">
        <v>103.71391514173078</v>
      </c>
      <c r="S187" s="9">
        <v>106.30822020903432</v>
      </c>
      <c r="T187" s="9">
        <v>106.02556182928589</v>
      </c>
      <c r="U187" s="9">
        <v>109.30278561107845</v>
      </c>
      <c r="V187" s="9">
        <v>109.00598269154142</v>
      </c>
      <c r="W187" s="9">
        <v>111.39724845088175</v>
      </c>
      <c r="X187" s="9">
        <v>111.14686736932342</v>
      </c>
      <c r="Y187" s="9">
        <v>112.25825933373099</v>
      </c>
      <c r="Z187" s="9">
        <v>113.01361993167404</v>
      </c>
      <c r="AA187" s="9">
        <v>113.69187523689537</v>
      </c>
      <c r="AB187" s="9">
        <v>115.07739174861351</v>
      </c>
      <c r="AC187" s="9">
        <v>115.72131857191607</v>
      </c>
      <c r="AD187" s="9">
        <v>116.49505158989162</v>
      </c>
      <c r="AE187" s="9">
        <v>117.94921824334619</v>
      </c>
      <c r="AF187" s="9">
        <v>114.99952086843199</v>
      </c>
      <c r="AG187" s="9">
        <v>117.70230166131017</v>
      </c>
      <c r="AH187" s="9">
        <v>120.62212790042108</v>
      </c>
      <c r="AI187" s="9">
        <v>122.84746987986175</v>
      </c>
      <c r="AJ187" s="9">
        <v>125.57348336931962</v>
      </c>
      <c r="AK187" s="9">
        <v>125.19560124176382</v>
      </c>
      <c r="AL187" s="9">
        <v>124.54425791274417</v>
      </c>
      <c r="AM187" s="9">
        <v>130.02375822146357</v>
      </c>
      <c r="AN187" s="9">
        <v>112.99602554173556</v>
      </c>
      <c r="AO187" s="9">
        <v>113.29483767821962</v>
      </c>
      <c r="AP187" s="9">
        <v>114.67606328280084</v>
      </c>
      <c r="AQ187" s="9">
        <v>116.28848707984901</v>
      </c>
      <c r="AR187" s="9">
        <v>116.24458881016359</v>
      </c>
      <c r="AS187" s="9">
        <v>119.2522334834388</v>
      </c>
      <c r="AT187" s="9">
        <v>119.59184538348069</v>
      </c>
      <c r="AU187" s="9">
        <v>131.33483368019304</v>
      </c>
      <c r="AV187" s="9">
        <v>128.5737685780847</v>
      </c>
      <c r="AW187" s="9">
        <v>128.76922442008379</v>
      </c>
      <c r="AX187" s="9">
        <v>126.09900660659336</v>
      </c>
      <c r="AY187" s="9">
        <v>124.38343624996382</v>
      </c>
      <c r="AZ187" s="9">
        <v>121.73173200153124</v>
      </c>
      <c r="BA187" s="9">
        <v>125.67933844352723</v>
      </c>
      <c r="BB187" s="9">
        <v>126.91656554135147</v>
      </c>
      <c r="BC187" s="9">
        <v>126.3617849383422</v>
      </c>
      <c r="BD187" s="9">
        <v>128.05124345588882</v>
      </c>
      <c r="BE187" s="9">
        <v>142.28402147204181</v>
      </c>
      <c r="BF187" s="9">
        <v>148.09259432712543</v>
      </c>
      <c r="BG187" s="9">
        <v>145.65187645676062</v>
      </c>
      <c r="BH187" s="9">
        <v>149.88757763095927</v>
      </c>
      <c r="BI187" s="9">
        <v>154.00577357490567</v>
      </c>
      <c r="BJ187" s="9">
        <v>158.68039624766823</v>
      </c>
      <c r="BK187" s="9">
        <v>160.58884258697671</v>
      </c>
      <c r="BL187" s="9">
        <v>161.37590013325379</v>
      </c>
      <c r="BM187" s="21">
        <v>165.69552297421413</v>
      </c>
      <c r="BN187" s="21">
        <v>160.49126811492681</v>
      </c>
      <c r="BO187" s="21">
        <v>162.84081228213506</v>
      </c>
      <c r="BP187" s="21">
        <v>162.26280826936488</v>
      </c>
      <c r="BQ187" s="21">
        <v>169.70775527703043</v>
      </c>
      <c r="BR187" s="21">
        <v>171.31811849985462</v>
      </c>
      <c r="BS187" s="21">
        <v>177.96343922379671</v>
      </c>
      <c r="BT187" s="21">
        <v>179.80248355076893</v>
      </c>
      <c r="BU187" s="21">
        <v>171.06672890493647</v>
      </c>
      <c r="BV187" s="21">
        <v>168.749371590755</v>
      </c>
      <c r="BW187" s="21">
        <v>173.01037034113858</v>
      </c>
      <c r="BX187" s="21">
        <v>180.6776285525099</v>
      </c>
      <c r="BY187" s="21">
        <v>178.64074433114172</v>
      </c>
      <c r="BZ187" s="21">
        <v>185.93353155705776</v>
      </c>
      <c r="CA187" s="21">
        <v>186.70291235685758</v>
      </c>
      <c r="CB187" s="21">
        <v>178.80686924460474</v>
      </c>
      <c r="CC187" s="21">
        <v>180.86391737725074</v>
      </c>
      <c r="CD187" s="21">
        <v>183.78582207567285</v>
      </c>
      <c r="CE187" s="21">
        <v>184.9253460531921</v>
      </c>
      <c r="CF187" s="197">
        <v>184.93843258880258</v>
      </c>
      <c r="CG187" s="197">
        <v>183.78360403057786</v>
      </c>
      <c r="CH187" s="197">
        <v>191.41437230139127</v>
      </c>
      <c r="CI187" s="21"/>
      <c r="CJ187" s="21"/>
      <c r="CK187" s="21"/>
      <c r="CL187" s="21"/>
      <c r="CM187" s="21"/>
      <c r="CN187" s="21"/>
    </row>
    <row r="188" spans="1:92" x14ac:dyDescent="0.2">
      <c r="A188" s="8" t="str">
        <f t="shared" si="2"/>
        <v>EWGu_QU_5</v>
      </c>
      <c r="B188" s="7" t="s">
        <v>248</v>
      </c>
      <c r="C188" s="7" t="s">
        <v>654</v>
      </c>
      <c r="D188" s="7">
        <v>5</v>
      </c>
      <c r="E188" s="7">
        <v>100</v>
      </c>
      <c r="F188" s="9">
        <v>100.37674391839775</v>
      </c>
      <c r="G188" s="9">
        <v>99.027645414670815</v>
      </c>
      <c r="H188" s="9">
        <v>95.509897229576978</v>
      </c>
      <c r="I188" s="9">
        <v>95.577552219901037</v>
      </c>
      <c r="J188" s="9">
        <v>96.612525313408327</v>
      </c>
      <c r="K188" s="9">
        <v>97.423359251913325</v>
      </c>
      <c r="L188" s="9">
        <v>99.026575186230176</v>
      </c>
      <c r="M188" s="9">
        <v>99.497724696409961</v>
      </c>
      <c r="N188" s="9">
        <v>99.762456996642115</v>
      </c>
      <c r="O188" s="9">
        <v>98.543445495132715</v>
      </c>
      <c r="P188" s="9">
        <v>98.485504778939358</v>
      </c>
      <c r="Q188" s="9">
        <v>100.10671954174002</v>
      </c>
      <c r="R188" s="9">
        <v>100.2174340138404</v>
      </c>
      <c r="S188" s="9">
        <v>102.53830869492387</v>
      </c>
      <c r="T188" s="9">
        <v>101.416809607777</v>
      </c>
      <c r="U188" s="9">
        <v>105.74266986475962</v>
      </c>
      <c r="V188" s="9">
        <v>104.96884071795836</v>
      </c>
      <c r="W188" s="9">
        <v>106.96786483817209</v>
      </c>
      <c r="X188" s="9">
        <v>107.13623694879099</v>
      </c>
      <c r="Y188" s="9">
        <v>109.49015604506943</v>
      </c>
      <c r="Z188" s="9">
        <v>110.16380808045878</v>
      </c>
      <c r="AA188" s="9">
        <v>111.1310220793732</v>
      </c>
      <c r="AB188" s="9">
        <v>111.86587313952565</v>
      </c>
      <c r="AC188" s="9">
        <v>110.62828423003425</v>
      </c>
      <c r="AD188" s="9">
        <v>114.27588688175298</v>
      </c>
      <c r="AE188" s="9">
        <v>114.76091077198683</v>
      </c>
      <c r="AF188" s="9">
        <v>119.89828836926584</v>
      </c>
      <c r="AG188" s="9">
        <v>120.58848869452223</v>
      </c>
      <c r="AH188" s="9">
        <v>121.91635264822071</v>
      </c>
      <c r="AI188" s="9">
        <v>122.62463784845627</v>
      </c>
      <c r="AJ188" s="9">
        <v>124.994592782014</v>
      </c>
      <c r="AK188" s="9">
        <v>127.96967942163459</v>
      </c>
      <c r="AL188" s="9">
        <v>129.23023993715935</v>
      </c>
      <c r="AM188" s="9">
        <v>132.97053805740526</v>
      </c>
      <c r="AN188" s="9">
        <v>133.93893603187698</v>
      </c>
      <c r="AO188" s="9">
        <v>139.78998064827982</v>
      </c>
      <c r="AP188" s="9">
        <v>139.11798737626353</v>
      </c>
      <c r="AQ188" s="9">
        <v>140.38673208199631</v>
      </c>
      <c r="AR188" s="9">
        <v>142.04553705085749</v>
      </c>
      <c r="AS188" s="9">
        <v>145.38333939394386</v>
      </c>
      <c r="AT188" s="9">
        <v>149.49453927995862</v>
      </c>
      <c r="AU188" s="9">
        <v>161.677713384573</v>
      </c>
      <c r="AV188" s="9">
        <v>161.61485300728614</v>
      </c>
      <c r="AW188" s="9">
        <v>159.20631061050861</v>
      </c>
      <c r="AX188" s="9">
        <v>159.71662569443043</v>
      </c>
      <c r="AY188" s="9">
        <v>160.59627155637847</v>
      </c>
      <c r="AZ188" s="9">
        <v>156.11818070653561</v>
      </c>
      <c r="BA188" s="9">
        <v>164.21894537898058</v>
      </c>
      <c r="BB188" s="9">
        <v>165.91066684790394</v>
      </c>
      <c r="BC188" s="9">
        <v>176.26526745491</v>
      </c>
      <c r="BD188" s="9">
        <v>174.54195827544831</v>
      </c>
      <c r="BE188" s="9">
        <v>186.77222022961854</v>
      </c>
      <c r="BF188" s="9">
        <v>188.879225808884</v>
      </c>
      <c r="BG188" s="9">
        <v>188.36700827456326</v>
      </c>
      <c r="BH188" s="9">
        <v>195.62765722666154</v>
      </c>
      <c r="BI188" s="9">
        <v>198.13902895582964</v>
      </c>
      <c r="BJ188" s="9">
        <v>191.23490389618641</v>
      </c>
      <c r="BK188" s="9">
        <v>191.06867571768026</v>
      </c>
      <c r="BL188" s="9">
        <v>185.70139220761135</v>
      </c>
      <c r="BM188" s="21">
        <v>192.30750621139575</v>
      </c>
      <c r="BN188" s="21">
        <v>182.6827972107626</v>
      </c>
      <c r="BO188" s="21">
        <v>189.5967468973443</v>
      </c>
      <c r="BP188" s="21">
        <v>193.17919701696661</v>
      </c>
      <c r="BQ188" s="21">
        <v>199.34875504367329</v>
      </c>
      <c r="BR188" s="21">
        <v>201.75563877460948</v>
      </c>
      <c r="BS188" s="21">
        <v>208.56198008775925</v>
      </c>
      <c r="BT188" s="21">
        <v>208.45884830907187</v>
      </c>
      <c r="BU188" s="21">
        <v>201.7101283574188</v>
      </c>
      <c r="BV188" s="21">
        <v>197.61729555262667</v>
      </c>
      <c r="BW188" s="21">
        <v>198.4196358472775</v>
      </c>
      <c r="BX188" s="21">
        <v>206.31374475588609</v>
      </c>
      <c r="BY188" s="21">
        <v>209.07513043934918</v>
      </c>
      <c r="BZ188" s="21">
        <v>209.82351231951282</v>
      </c>
      <c r="CA188" s="21">
        <v>219.4939067632672</v>
      </c>
      <c r="CB188" s="21">
        <v>214.7306572171257</v>
      </c>
      <c r="CC188" s="21">
        <v>218.65543723144879</v>
      </c>
      <c r="CD188" s="21">
        <v>225.45225189380264</v>
      </c>
      <c r="CE188" s="21">
        <v>224.04658427593688</v>
      </c>
      <c r="CF188" s="197">
        <v>218.45638369476569</v>
      </c>
      <c r="CG188" s="197">
        <v>221.06905253714092</v>
      </c>
      <c r="CH188" s="197">
        <v>226.32124307906528</v>
      </c>
      <c r="CI188" s="21"/>
      <c r="CJ188" s="21"/>
      <c r="CK188" s="21"/>
      <c r="CL188" s="21"/>
      <c r="CM188" s="21"/>
      <c r="CN188" s="21"/>
    </row>
    <row r="189" spans="1:92" x14ac:dyDescent="0.2">
      <c r="A189" s="8" t="str">
        <f t="shared" si="2"/>
        <v>EWGu_QU_6</v>
      </c>
      <c r="B189" s="7" t="s">
        <v>248</v>
      </c>
      <c r="C189" s="7" t="s">
        <v>654</v>
      </c>
      <c r="D189" s="7">
        <v>6</v>
      </c>
      <c r="E189" s="7">
        <v>100</v>
      </c>
      <c r="F189" s="9">
        <v>100.17798363497039</v>
      </c>
      <c r="G189" s="9">
        <v>98.825487874933387</v>
      </c>
      <c r="H189" s="9">
        <v>95.659133371609613</v>
      </c>
      <c r="I189" s="9">
        <v>97.894326637198787</v>
      </c>
      <c r="J189" s="9">
        <v>98.767294519745221</v>
      </c>
      <c r="K189" s="9">
        <v>99.266258720005126</v>
      </c>
      <c r="L189" s="9">
        <v>100.68150499509103</v>
      </c>
      <c r="M189" s="9">
        <v>100.73720352200723</v>
      </c>
      <c r="N189" s="9">
        <v>101.18845584901001</v>
      </c>
      <c r="O189" s="9">
        <v>100.72826914068391</v>
      </c>
      <c r="P189" s="9">
        <v>101.05434396961664</v>
      </c>
      <c r="Q189" s="9">
        <v>105.33045057560442</v>
      </c>
      <c r="R189" s="9">
        <v>105.12816689157896</v>
      </c>
      <c r="S189" s="9">
        <v>107.51622099537263</v>
      </c>
      <c r="T189" s="9">
        <v>106.64531834047295</v>
      </c>
      <c r="U189" s="9">
        <v>108.38832670283543</v>
      </c>
      <c r="V189" s="9">
        <v>107.02642284834292</v>
      </c>
      <c r="W189" s="9">
        <v>108.30997614124075</v>
      </c>
      <c r="X189" s="9">
        <v>108.39354562685524</v>
      </c>
      <c r="Y189" s="9">
        <v>111.95619296043262</v>
      </c>
      <c r="Z189" s="9">
        <v>112.46803060545096</v>
      </c>
      <c r="AA189" s="9">
        <v>113.22109930526123</v>
      </c>
      <c r="AB189" s="9">
        <v>114.47921241717702</v>
      </c>
      <c r="AC189" s="9">
        <v>118.70016647157287</v>
      </c>
      <c r="AD189" s="9">
        <v>117.97591766843369</v>
      </c>
      <c r="AE189" s="9">
        <v>119.08541050447383</v>
      </c>
      <c r="AF189" s="9">
        <v>115.62102158496816</v>
      </c>
      <c r="AG189" s="9">
        <v>121.07230226110603</v>
      </c>
      <c r="AH189" s="9">
        <v>123.97685021188155</v>
      </c>
      <c r="AI189" s="9">
        <v>123.05989424643293</v>
      </c>
      <c r="AJ189" s="9">
        <v>124.35678527794956</v>
      </c>
      <c r="AK189" s="9">
        <v>127.64587983455877</v>
      </c>
      <c r="AL189" s="9">
        <v>127.67364106819619</v>
      </c>
      <c r="AM189" s="9">
        <v>130.68275573276313</v>
      </c>
      <c r="AN189" s="9">
        <v>132.14778665699808</v>
      </c>
      <c r="AO189" s="9">
        <v>131.68533655856217</v>
      </c>
      <c r="AP189" s="9">
        <v>132.76735598688987</v>
      </c>
      <c r="AQ189" s="9">
        <v>131.6489468121853</v>
      </c>
      <c r="AR189" s="9">
        <v>135.1055523069499</v>
      </c>
      <c r="AS189" s="9">
        <v>138.02855507344921</v>
      </c>
      <c r="AT189" s="9">
        <v>137.37129503265223</v>
      </c>
      <c r="AU189" s="9">
        <v>146.28066520791538</v>
      </c>
      <c r="AV189" s="9">
        <v>146.05861017569742</v>
      </c>
      <c r="AW189" s="9">
        <v>149.49077760167197</v>
      </c>
      <c r="AX189" s="9">
        <v>151.38885845499109</v>
      </c>
      <c r="AY189" s="9">
        <v>151.96867742189914</v>
      </c>
      <c r="AZ189" s="9">
        <v>152.33108732326423</v>
      </c>
      <c r="BA189" s="9">
        <v>156.84290339042226</v>
      </c>
      <c r="BB189" s="9">
        <v>158.63613630886562</v>
      </c>
      <c r="BC189" s="9">
        <v>161.23466358060966</v>
      </c>
      <c r="BD189" s="9">
        <v>165.03044833920347</v>
      </c>
      <c r="BE189" s="9">
        <v>176.82594343630583</v>
      </c>
      <c r="BF189" s="9">
        <v>181.70360654792174</v>
      </c>
      <c r="BG189" s="9">
        <v>179.77142186373197</v>
      </c>
      <c r="BH189" s="9">
        <v>185.01064135644646</v>
      </c>
      <c r="BI189" s="9">
        <v>190.87620976493537</v>
      </c>
      <c r="BJ189" s="9">
        <v>191.60660210546604</v>
      </c>
      <c r="BK189" s="9">
        <v>189.33503257139907</v>
      </c>
      <c r="BL189" s="9">
        <v>185.99414254708165</v>
      </c>
      <c r="BM189" s="21">
        <v>188.45619349284502</v>
      </c>
      <c r="BN189" s="21">
        <v>181.99661374158165</v>
      </c>
      <c r="BO189" s="21">
        <v>192.17019730597764</v>
      </c>
      <c r="BP189" s="21">
        <v>196.05558011105504</v>
      </c>
      <c r="BQ189" s="21">
        <v>199.83067987011918</v>
      </c>
      <c r="BR189" s="21">
        <v>199.33199209560533</v>
      </c>
      <c r="BS189" s="21">
        <v>208.00845646605529</v>
      </c>
      <c r="BT189" s="21">
        <v>208.51276053855204</v>
      </c>
      <c r="BU189" s="21">
        <v>200.58540575455609</v>
      </c>
      <c r="BV189" s="21">
        <v>200.38853341518509</v>
      </c>
      <c r="BW189" s="21">
        <v>201.03764030714984</v>
      </c>
      <c r="BX189" s="21">
        <v>208.34463617246186</v>
      </c>
      <c r="BY189" s="21">
        <v>206.36032050034748</v>
      </c>
      <c r="BZ189" s="21">
        <v>208.09037660771841</v>
      </c>
      <c r="CA189" s="21">
        <v>215.59821930140527</v>
      </c>
      <c r="CB189" s="21">
        <v>206.84072486510448</v>
      </c>
      <c r="CC189" s="21">
        <v>214.87027699377509</v>
      </c>
      <c r="CD189" s="21">
        <v>218.2758853848303</v>
      </c>
      <c r="CE189" s="21">
        <v>217.70110614153393</v>
      </c>
      <c r="CF189" s="197">
        <v>209.55530201473744</v>
      </c>
      <c r="CG189" s="197">
        <v>217.37844882633141</v>
      </c>
      <c r="CH189" s="197">
        <v>219.69532421582761</v>
      </c>
      <c r="CI189" s="21"/>
      <c r="CJ189" s="21"/>
      <c r="CK189" s="21"/>
      <c r="CL189" s="21"/>
      <c r="CM189" s="21"/>
      <c r="CN189" s="21"/>
    </row>
    <row r="190" spans="1:92" x14ac:dyDescent="0.2">
      <c r="A190" s="8" t="str">
        <f t="shared" si="2"/>
        <v>EWGu_QU_7</v>
      </c>
      <c r="B190" s="7" t="s">
        <v>248</v>
      </c>
      <c r="C190" s="7" t="s">
        <v>654</v>
      </c>
      <c r="D190" s="7">
        <v>7</v>
      </c>
      <c r="E190" s="7">
        <v>100</v>
      </c>
      <c r="F190" s="9">
        <v>100.30141938590518</v>
      </c>
      <c r="G190" s="9">
        <v>98.720235403542191</v>
      </c>
      <c r="H190" s="9">
        <v>94.868548149930092</v>
      </c>
      <c r="I190" s="9">
        <v>98.371870822132166</v>
      </c>
      <c r="J190" s="9">
        <v>99.514599558165841</v>
      </c>
      <c r="K190" s="9">
        <v>100.56129710908645</v>
      </c>
      <c r="L190" s="9">
        <v>102.38408651546061</v>
      </c>
      <c r="M190" s="9">
        <v>104.3121066083138</v>
      </c>
      <c r="N190" s="9">
        <v>104.50374748427886</v>
      </c>
      <c r="O190" s="9">
        <v>102.79509068691608</v>
      </c>
      <c r="P190" s="9">
        <v>102.45555343700646</v>
      </c>
      <c r="Q190" s="9">
        <v>104.14268692790918</v>
      </c>
      <c r="R190" s="9">
        <v>104.40146147766782</v>
      </c>
      <c r="S190" s="9">
        <v>106.93719878268138</v>
      </c>
      <c r="T190" s="9">
        <v>106.40341474451039</v>
      </c>
      <c r="U190" s="9">
        <v>108.54878287856901</v>
      </c>
      <c r="V190" s="9">
        <v>107.6378198563156</v>
      </c>
      <c r="W190" s="9">
        <v>107.0057965113941</v>
      </c>
      <c r="X190" s="9">
        <v>108.52887275837114</v>
      </c>
      <c r="Y190" s="9">
        <v>111.45500809843621</v>
      </c>
      <c r="Z190" s="9">
        <v>112.31981369947792</v>
      </c>
      <c r="AA190" s="9">
        <v>112.12708776588562</v>
      </c>
      <c r="AB190" s="9">
        <v>116.1741830158506</v>
      </c>
      <c r="AC190" s="9">
        <v>114.96378828070664</v>
      </c>
      <c r="AD190" s="9">
        <v>115.04268132170526</v>
      </c>
      <c r="AE190" s="9">
        <v>117.31092792136761</v>
      </c>
      <c r="AF190" s="9">
        <v>114.76431148748851</v>
      </c>
      <c r="AG190" s="9">
        <v>125.31090638033666</v>
      </c>
      <c r="AH190" s="9">
        <v>116.73239736584722</v>
      </c>
      <c r="AI190" s="9">
        <v>120.41323043370409</v>
      </c>
      <c r="AJ190" s="9">
        <v>121.55861037105689</v>
      </c>
      <c r="AK190" s="9">
        <v>123.68004065938804</v>
      </c>
      <c r="AL190" s="9">
        <v>125.23850184189382</v>
      </c>
      <c r="AM190" s="9">
        <v>128.7495958793229</v>
      </c>
      <c r="AN190" s="9">
        <v>131.6772570495331</v>
      </c>
      <c r="AO190" s="9">
        <v>131.4443798827723</v>
      </c>
      <c r="AP190" s="9">
        <v>133.63512673561161</v>
      </c>
      <c r="AQ190" s="9">
        <v>129.16746599618776</v>
      </c>
      <c r="AR190" s="9">
        <v>134.42954413624477</v>
      </c>
      <c r="AS190" s="9">
        <v>135.73110560434765</v>
      </c>
      <c r="AT190" s="9">
        <v>135.54070706153107</v>
      </c>
      <c r="AU190" s="9">
        <v>145.89622556746571</v>
      </c>
      <c r="AV190" s="9">
        <v>141.79221201953084</v>
      </c>
      <c r="AW190" s="9">
        <v>144.17551577201078</v>
      </c>
      <c r="AX190" s="9">
        <v>142.39272762283878</v>
      </c>
      <c r="AY190" s="9">
        <v>142.39310680806014</v>
      </c>
      <c r="AZ190" s="9">
        <v>142.60985246867406</v>
      </c>
      <c r="BA190" s="9">
        <v>147.02737926093513</v>
      </c>
      <c r="BB190" s="9">
        <v>145.68218292416017</v>
      </c>
      <c r="BC190" s="9">
        <v>148.93352315811532</v>
      </c>
      <c r="BD190" s="9">
        <v>153.8091428254823</v>
      </c>
      <c r="BE190" s="9">
        <v>169.50050194939061</v>
      </c>
      <c r="BF190" s="9">
        <v>173.65136036972621</v>
      </c>
      <c r="BG190" s="9">
        <v>174.91086649958464</v>
      </c>
      <c r="BH190" s="9">
        <v>181.25798090964983</v>
      </c>
      <c r="BI190" s="9">
        <v>190.02436962107834</v>
      </c>
      <c r="BJ190" s="9">
        <v>190.39358695620237</v>
      </c>
      <c r="BK190" s="9">
        <v>184.09945766897914</v>
      </c>
      <c r="BL190" s="9">
        <v>176.34102045434139</v>
      </c>
      <c r="BM190" s="21">
        <v>182.67264763814137</v>
      </c>
      <c r="BN190" s="21">
        <v>176.80068585166327</v>
      </c>
      <c r="BO190" s="21">
        <v>179.32085328378196</v>
      </c>
      <c r="BP190" s="21">
        <v>182.77376492761397</v>
      </c>
      <c r="BQ190" s="21">
        <v>194.4317188660855</v>
      </c>
      <c r="BR190" s="21">
        <v>197.3748398604076</v>
      </c>
      <c r="BS190" s="21">
        <v>201.58313703696481</v>
      </c>
      <c r="BT190" s="21">
        <v>205.91454892489512</v>
      </c>
      <c r="BU190" s="21">
        <v>193.84781063987546</v>
      </c>
      <c r="BV190" s="21">
        <v>198.49496745359164</v>
      </c>
      <c r="BW190" s="21">
        <v>203.18226986889084</v>
      </c>
      <c r="BX190" s="21">
        <v>211.81018190924496</v>
      </c>
      <c r="BY190" s="21">
        <v>205.91509709083843</v>
      </c>
      <c r="BZ190" s="21">
        <v>204.63772273464014</v>
      </c>
      <c r="CA190" s="21">
        <v>216.04697501199757</v>
      </c>
      <c r="CB190" s="21">
        <v>211.15373532210401</v>
      </c>
      <c r="CC190" s="21">
        <v>222.81077173534172</v>
      </c>
      <c r="CD190" s="21">
        <v>230.44583380368974</v>
      </c>
      <c r="CE190" s="21">
        <v>229.15188997538829</v>
      </c>
      <c r="CF190" s="197">
        <v>222.95139398263348</v>
      </c>
      <c r="CG190" s="197">
        <v>222.49641903017454</v>
      </c>
      <c r="CH190" s="197">
        <v>230.57813832248777</v>
      </c>
      <c r="CI190" s="21"/>
      <c r="CJ190" s="21"/>
      <c r="CK190" s="21"/>
      <c r="CL190" s="21"/>
      <c r="CM190" s="21"/>
      <c r="CN190" s="21"/>
    </row>
    <row r="191" spans="1:92" x14ac:dyDescent="0.2">
      <c r="A191" s="8" t="str">
        <f t="shared" si="2"/>
        <v>EWGu_QU_8</v>
      </c>
      <c r="B191" s="7" t="s">
        <v>248</v>
      </c>
      <c r="C191" s="7" t="s">
        <v>654</v>
      </c>
      <c r="D191" s="7">
        <v>8</v>
      </c>
      <c r="E191" s="7">
        <v>100</v>
      </c>
      <c r="F191" s="9">
        <v>101.87012806161503</v>
      </c>
      <c r="G191" s="9">
        <v>101.65455691917504</v>
      </c>
      <c r="H191" s="9">
        <v>97.962071827096253</v>
      </c>
      <c r="I191" s="9">
        <v>98.801668153352438</v>
      </c>
      <c r="J191" s="9">
        <v>98.312749394490211</v>
      </c>
      <c r="K191" s="9">
        <v>97.872990813496415</v>
      </c>
      <c r="L191" s="9">
        <v>98.884480717712336</v>
      </c>
      <c r="M191" s="9">
        <v>100.08459279918307</v>
      </c>
      <c r="N191" s="9">
        <v>100.89692869860862</v>
      </c>
      <c r="O191" s="9">
        <v>99.594010246285336</v>
      </c>
      <c r="P191" s="9">
        <v>100.52346501677221</v>
      </c>
      <c r="Q191" s="9">
        <v>102.81341097217901</v>
      </c>
      <c r="R191" s="9">
        <v>102.57561084051554</v>
      </c>
      <c r="S191" s="9">
        <v>104.05645477482383</v>
      </c>
      <c r="T191" s="9">
        <v>102.82575344246598</v>
      </c>
      <c r="U191" s="9">
        <v>106.18187166702529</v>
      </c>
      <c r="V191" s="9">
        <v>105.7097817113246</v>
      </c>
      <c r="W191" s="9">
        <v>107.05936441322743</v>
      </c>
      <c r="X191" s="9">
        <v>106.55315800342126</v>
      </c>
      <c r="Y191" s="9">
        <v>109.60663608814252</v>
      </c>
      <c r="Z191" s="9">
        <v>109.69448849281534</v>
      </c>
      <c r="AA191" s="9">
        <v>110.23863089325994</v>
      </c>
      <c r="AB191" s="9">
        <v>110.20125540538028</v>
      </c>
      <c r="AC191" s="9">
        <v>113.91371661753438</v>
      </c>
      <c r="AD191" s="9">
        <v>113.72678005334743</v>
      </c>
      <c r="AE191" s="9">
        <v>114.13682151267717</v>
      </c>
      <c r="AF191" s="9">
        <v>118.72825808965761</v>
      </c>
      <c r="AG191" s="9">
        <v>118.16539922946316</v>
      </c>
      <c r="AH191" s="9">
        <v>118.47614941947316</v>
      </c>
      <c r="AI191" s="9">
        <v>118.76961436357469</v>
      </c>
      <c r="AJ191" s="9">
        <v>120.3448485866157</v>
      </c>
      <c r="AK191" s="9">
        <v>121.45431557564952</v>
      </c>
      <c r="AL191" s="9">
        <v>123.71292438247734</v>
      </c>
      <c r="AM191" s="9">
        <v>126.53289236348282</v>
      </c>
      <c r="AN191" s="9">
        <v>122.56759458016792</v>
      </c>
      <c r="AO191" s="9">
        <v>123.18339908382762</v>
      </c>
      <c r="AP191" s="9">
        <v>122.05333919158663</v>
      </c>
      <c r="AQ191" s="9">
        <v>120.98180470603243</v>
      </c>
      <c r="AR191" s="9">
        <v>123.2610283036028</v>
      </c>
      <c r="AS191" s="9">
        <v>121.05975166358176</v>
      </c>
      <c r="AT191" s="9">
        <v>121.27232912349362</v>
      </c>
      <c r="AU191" s="9">
        <v>127.9436489813711</v>
      </c>
      <c r="AV191" s="9">
        <v>120.93664371825783</v>
      </c>
      <c r="AW191" s="9">
        <v>116.9641181343781</v>
      </c>
      <c r="AX191" s="9">
        <v>117.03695342329658</v>
      </c>
      <c r="AY191" s="9">
        <v>117.44131343424553</v>
      </c>
      <c r="AZ191" s="9">
        <v>117.748830083041</v>
      </c>
      <c r="BA191" s="9">
        <v>121.73731831109134</v>
      </c>
      <c r="BB191" s="9">
        <v>125.17040963442041</v>
      </c>
      <c r="BC191" s="9">
        <v>122.55711057156809</v>
      </c>
      <c r="BD191" s="9">
        <v>122.8279863797494</v>
      </c>
      <c r="BE191" s="9">
        <v>133.61300396826573</v>
      </c>
      <c r="BF191" s="9">
        <v>136.69679276243545</v>
      </c>
      <c r="BG191" s="9">
        <v>136.61871402019918</v>
      </c>
      <c r="BH191" s="9">
        <v>138.75211361447458</v>
      </c>
      <c r="BI191" s="9">
        <v>146.30005602250822</v>
      </c>
      <c r="BJ191" s="9">
        <v>149.68519295466817</v>
      </c>
      <c r="BK191" s="9">
        <v>151.12837963535733</v>
      </c>
      <c r="BL191" s="9">
        <v>151.1850265748983</v>
      </c>
      <c r="BM191" s="21">
        <v>153.21981980182142</v>
      </c>
      <c r="BN191" s="21">
        <v>149.53159481230105</v>
      </c>
      <c r="BO191" s="21">
        <v>158.83478274859755</v>
      </c>
      <c r="BP191" s="21">
        <v>159.66298007879652</v>
      </c>
      <c r="BQ191" s="21">
        <v>167.8850379257492</v>
      </c>
      <c r="BR191" s="21">
        <v>168.10957181187186</v>
      </c>
      <c r="BS191" s="21">
        <v>173.60103725202455</v>
      </c>
      <c r="BT191" s="21">
        <v>172.64029811500947</v>
      </c>
      <c r="BU191" s="21">
        <v>164.12875414162548</v>
      </c>
      <c r="BV191" s="21">
        <v>168.53363347789261</v>
      </c>
      <c r="BW191" s="21">
        <v>171.15623715977054</v>
      </c>
      <c r="BX191" s="21">
        <v>177.95167875364044</v>
      </c>
      <c r="BY191" s="21">
        <v>175.60076366956261</v>
      </c>
      <c r="BZ191" s="21">
        <v>176.12778841756025</v>
      </c>
      <c r="CA191" s="21">
        <v>179.98402368717365</v>
      </c>
      <c r="CB191" s="21">
        <v>178.64958409190476</v>
      </c>
      <c r="CC191" s="21">
        <v>179.68477448186161</v>
      </c>
      <c r="CD191" s="21">
        <v>185.17078762314858</v>
      </c>
      <c r="CE191" s="21">
        <v>180.91342860492904</v>
      </c>
      <c r="CF191" s="197">
        <v>178.62297447058663</v>
      </c>
      <c r="CG191" s="197">
        <v>182.52298791630318</v>
      </c>
      <c r="CH191" s="197">
        <v>185.22044076979165</v>
      </c>
      <c r="CI191" s="21"/>
      <c r="CJ191" s="21"/>
      <c r="CK191" s="21"/>
      <c r="CL191" s="21"/>
      <c r="CM191" s="21"/>
      <c r="CN191" s="21"/>
    </row>
    <row r="192" spans="1:92" x14ac:dyDescent="0.2">
      <c r="A192" s="8" t="str">
        <f t="shared" si="2"/>
        <v>EWGu_QU_9</v>
      </c>
      <c r="B192" s="7" t="s">
        <v>248</v>
      </c>
      <c r="C192" s="7" t="s">
        <v>654</v>
      </c>
      <c r="D192" s="7">
        <v>9</v>
      </c>
      <c r="E192" s="7">
        <v>100</v>
      </c>
      <c r="F192" s="9">
        <v>100.16013187719277</v>
      </c>
      <c r="G192" s="9">
        <v>98.263619532136886</v>
      </c>
      <c r="H192" s="9">
        <v>94.424041042707486</v>
      </c>
      <c r="I192" s="9">
        <v>93.618428997055787</v>
      </c>
      <c r="J192" s="9">
        <v>97.99043054920655</v>
      </c>
      <c r="K192" s="9">
        <v>95.896846552709945</v>
      </c>
      <c r="L192" s="9">
        <v>99.73082142602604</v>
      </c>
      <c r="M192" s="9">
        <v>102.01123170357815</v>
      </c>
      <c r="N192" s="9">
        <v>101.47170216879707</v>
      </c>
      <c r="O192" s="9">
        <v>107.69854325246031</v>
      </c>
      <c r="P192" s="9">
        <v>102.47991577640003</v>
      </c>
      <c r="Q192" s="9">
        <v>107.80709347743542</v>
      </c>
      <c r="R192" s="9">
        <v>107.12046270986919</v>
      </c>
      <c r="S192" s="9">
        <v>115.80019324237456</v>
      </c>
      <c r="T192" s="9">
        <v>113.2832332865479</v>
      </c>
      <c r="U192" s="9">
        <v>107.32350770895644</v>
      </c>
      <c r="V192" s="9">
        <v>107.33272155105875</v>
      </c>
      <c r="W192" s="9">
        <v>110.01016641886147</v>
      </c>
      <c r="X192" s="9">
        <v>107.46046464757325</v>
      </c>
      <c r="Y192" s="9">
        <v>111.71370032781984</v>
      </c>
      <c r="Z192" s="9">
        <v>112.77530516240746</v>
      </c>
      <c r="AA192" s="9">
        <v>114.37513717803046</v>
      </c>
      <c r="AB192" s="9">
        <v>113.00568415607117</v>
      </c>
      <c r="AC192" s="9">
        <v>115.79933912091865</v>
      </c>
      <c r="AD192" s="9">
        <v>118.79985798498672</v>
      </c>
      <c r="AE192" s="9">
        <v>120.87899390528487</v>
      </c>
      <c r="AF192" s="9">
        <v>115.23776798226208</v>
      </c>
      <c r="AG192" s="9">
        <v>127.12506818393507</v>
      </c>
      <c r="AH192" s="9">
        <v>128.48149987542271</v>
      </c>
      <c r="AI192" s="9">
        <v>125.30242196233949</v>
      </c>
      <c r="AJ192" s="9">
        <v>128.07364959001174</v>
      </c>
      <c r="AK192" s="9">
        <v>133.14938402325447</v>
      </c>
      <c r="AL192" s="9">
        <v>140.76720457331689</v>
      </c>
      <c r="AM192" s="9">
        <v>144.39559545835351</v>
      </c>
      <c r="AN192" s="9">
        <v>146.87640433988912</v>
      </c>
      <c r="AO192" s="9">
        <v>147.83495783793092</v>
      </c>
      <c r="AP192" s="9">
        <v>144.81267231472503</v>
      </c>
      <c r="AQ192" s="9">
        <v>146.68871818548601</v>
      </c>
      <c r="AR192" s="9">
        <v>148.61806224777433</v>
      </c>
      <c r="AS192" s="9">
        <v>146.34840191371075</v>
      </c>
      <c r="AT192" s="9">
        <v>159.37956967186679</v>
      </c>
      <c r="AU192" s="9">
        <v>165.55814023026315</v>
      </c>
      <c r="AV192" s="9">
        <v>157.59547292906871</v>
      </c>
      <c r="AW192" s="9">
        <v>161.56229411227488</v>
      </c>
      <c r="AX192" s="9">
        <v>163.37858263904036</v>
      </c>
      <c r="AY192" s="9">
        <v>171.06430184180064</v>
      </c>
      <c r="AZ192" s="9">
        <v>167.30583074183116</v>
      </c>
      <c r="BA192" s="9">
        <v>173.01087796479919</v>
      </c>
      <c r="BB192" s="9">
        <v>177.36548937131278</v>
      </c>
      <c r="BC192" s="9">
        <v>184.22122241071514</v>
      </c>
      <c r="BD192" s="9">
        <v>189.71451684776386</v>
      </c>
      <c r="BE192" s="9">
        <v>194.17647561564397</v>
      </c>
      <c r="BF192" s="9">
        <v>197.70555687585994</v>
      </c>
      <c r="BG192" s="9">
        <v>201.2058048068634</v>
      </c>
      <c r="BH192" s="9">
        <v>209.49055564064648</v>
      </c>
      <c r="BI192" s="9">
        <v>206.40930940611079</v>
      </c>
      <c r="BJ192" s="9">
        <v>199.16160408363774</v>
      </c>
      <c r="BK192" s="9">
        <v>204.03453656271023</v>
      </c>
      <c r="BL192" s="9">
        <v>207.51334518632123</v>
      </c>
      <c r="BM192" s="21">
        <v>209.65182554176201</v>
      </c>
      <c r="BN192" s="21">
        <v>208.23324894784184</v>
      </c>
      <c r="BO192" s="21">
        <v>206.08399446111019</v>
      </c>
      <c r="BP192" s="21">
        <v>206.90406126035211</v>
      </c>
      <c r="BQ192" s="21">
        <v>220.31065880852836</v>
      </c>
      <c r="BR192" s="21">
        <v>221.42556115911663</v>
      </c>
      <c r="BS192" s="21">
        <v>231.6206412835557</v>
      </c>
      <c r="BT192" s="21">
        <v>230.77926134368556</v>
      </c>
      <c r="BU192" s="21">
        <v>224.47351086569194</v>
      </c>
      <c r="BV192" s="21">
        <v>224.96736149463189</v>
      </c>
      <c r="BW192" s="21">
        <v>231.3119872190847</v>
      </c>
      <c r="BX192" s="21">
        <v>237.22228623819069</v>
      </c>
      <c r="BY192" s="21">
        <v>246.17034180613771</v>
      </c>
      <c r="BZ192" s="21">
        <v>248.11599721448928</v>
      </c>
      <c r="CA192" s="21">
        <v>258.29883231738955</v>
      </c>
      <c r="CB192" s="21">
        <v>250.83055944165179</v>
      </c>
      <c r="CC192" s="21">
        <v>252.70001565898875</v>
      </c>
      <c r="CD192" s="21">
        <v>262.26485061782984</v>
      </c>
      <c r="CE192" s="21">
        <v>264.61411138168864</v>
      </c>
      <c r="CF192" s="197">
        <v>278.16873113329433</v>
      </c>
      <c r="CG192" s="197">
        <v>274.3781537030099</v>
      </c>
      <c r="CH192" s="197">
        <v>284.01267068421691</v>
      </c>
      <c r="CI192" s="21"/>
      <c r="CJ192" s="21"/>
      <c r="CK192" s="21"/>
      <c r="CL192" s="21"/>
      <c r="CM192" s="21"/>
      <c r="CN192" s="21"/>
    </row>
    <row r="193" spans="1:92" x14ac:dyDescent="0.2">
      <c r="A193" s="8" t="str">
        <f t="shared" si="2"/>
        <v>EWGu_QU_10</v>
      </c>
      <c r="B193" s="7" t="s">
        <v>248</v>
      </c>
      <c r="C193" s="7" t="s">
        <v>654</v>
      </c>
      <c r="D193" s="7">
        <v>10</v>
      </c>
      <c r="E193" s="7">
        <v>100</v>
      </c>
      <c r="F193" s="9">
        <v>103.275791638665</v>
      </c>
      <c r="G193" s="9">
        <v>103.65534671206915</v>
      </c>
      <c r="H193" s="9">
        <v>101.10665521009857</v>
      </c>
      <c r="I193" s="9">
        <v>100.43245418907203</v>
      </c>
      <c r="J193" s="9">
        <v>100.93499344719416</v>
      </c>
      <c r="K193" s="9">
        <v>99.996819080940782</v>
      </c>
      <c r="L193" s="9">
        <v>101.22235997431261</v>
      </c>
      <c r="M193" s="9">
        <v>98.729929064225772</v>
      </c>
      <c r="N193" s="9">
        <v>99.178049457578524</v>
      </c>
      <c r="O193" s="9">
        <v>98.887939197307887</v>
      </c>
      <c r="P193" s="9">
        <v>99.306049896238619</v>
      </c>
      <c r="Q193" s="9">
        <v>102.81439936865225</v>
      </c>
      <c r="R193" s="9">
        <v>101.7613402057984</v>
      </c>
      <c r="S193" s="9">
        <v>103.30488105189475</v>
      </c>
      <c r="T193" s="9">
        <v>101.65922074930249</v>
      </c>
      <c r="U193" s="9">
        <v>105.21511828821542</v>
      </c>
      <c r="V193" s="9">
        <v>105.3801093332863</v>
      </c>
      <c r="W193" s="9">
        <v>107.47190970448879</v>
      </c>
      <c r="X193" s="9">
        <v>108.05879245187752</v>
      </c>
      <c r="Y193" s="9">
        <v>110.76307817759611</v>
      </c>
      <c r="Z193" s="9">
        <v>110.79838944359595</v>
      </c>
      <c r="AA193" s="9">
        <v>112.21224288458684</v>
      </c>
      <c r="AB193" s="9">
        <v>113.00707268939736</v>
      </c>
      <c r="AC193" s="9">
        <v>115.51862519142311</v>
      </c>
      <c r="AD193" s="9">
        <v>116.10938358467295</v>
      </c>
      <c r="AE193" s="9">
        <v>117.21694887664493</v>
      </c>
      <c r="AF193" s="9">
        <v>115.42202246434687</v>
      </c>
      <c r="AG193" s="9">
        <v>118.06906947647168</v>
      </c>
      <c r="AH193" s="9">
        <v>123.59882878336377</v>
      </c>
      <c r="AI193" s="9">
        <v>125.5583224787151</v>
      </c>
      <c r="AJ193" s="9">
        <v>124.23968965969496</v>
      </c>
      <c r="AK193" s="9">
        <v>126.48130677592</v>
      </c>
      <c r="AL193" s="9">
        <v>130.04816710248494</v>
      </c>
      <c r="AM193" s="9">
        <v>132.96009067698714</v>
      </c>
      <c r="AN193" s="9">
        <v>133.36800900872024</v>
      </c>
      <c r="AO193" s="9">
        <v>136.23862858469295</v>
      </c>
      <c r="AP193" s="9">
        <v>136.44990369375043</v>
      </c>
      <c r="AQ193" s="9">
        <v>135.90825316589294</v>
      </c>
      <c r="AR193" s="9">
        <v>138.04247461324371</v>
      </c>
      <c r="AS193" s="9">
        <v>140.30449655323335</v>
      </c>
      <c r="AT193" s="9">
        <v>141.9494844557417</v>
      </c>
      <c r="AU193" s="9">
        <v>151.69596001596867</v>
      </c>
      <c r="AV193" s="9">
        <v>151.34669909331473</v>
      </c>
      <c r="AW193" s="9">
        <v>151.13736224103423</v>
      </c>
      <c r="AX193" s="9">
        <v>148.05234085879655</v>
      </c>
      <c r="AY193" s="9">
        <v>148.61961682713638</v>
      </c>
      <c r="AZ193" s="9">
        <v>148.3463202397833</v>
      </c>
      <c r="BA193" s="9">
        <v>153.18868965117994</v>
      </c>
      <c r="BB193" s="9">
        <v>155.21635281690357</v>
      </c>
      <c r="BC193" s="9">
        <v>156.08060074553686</v>
      </c>
      <c r="BD193" s="9">
        <v>164.42356730974385</v>
      </c>
      <c r="BE193" s="9">
        <v>174.35813525508459</v>
      </c>
      <c r="BF193" s="9">
        <v>178.46389506051111</v>
      </c>
      <c r="BG193" s="9">
        <v>174.83016708067723</v>
      </c>
      <c r="BH193" s="9">
        <v>180.14637190493602</v>
      </c>
      <c r="BI193" s="9">
        <v>187.23034429695844</v>
      </c>
      <c r="BJ193" s="9">
        <v>189.30912603198558</v>
      </c>
      <c r="BK193" s="9">
        <v>188.41035695296247</v>
      </c>
      <c r="BL193" s="9">
        <v>186.57421439273872</v>
      </c>
      <c r="BM193" s="21">
        <v>188.15403622121653</v>
      </c>
      <c r="BN193" s="21">
        <v>182.93097276109046</v>
      </c>
      <c r="BO193" s="21">
        <v>189.69928962309112</v>
      </c>
      <c r="BP193" s="21">
        <v>192.14449308228646</v>
      </c>
      <c r="BQ193" s="21">
        <v>198.36940445723567</v>
      </c>
      <c r="BR193" s="21">
        <v>200.51557991219761</v>
      </c>
      <c r="BS193" s="21">
        <v>202.74486414359689</v>
      </c>
      <c r="BT193" s="21">
        <v>203.62809218241145</v>
      </c>
      <c r="BU193" s="21">
        <v>195.72181001472683</v>
      </c>
      <c r="BV193" s="21">
        <v>199.05858792475036</v>
      </c>
      <c r="BW193" s="21">
        <v>199.72681949572248</v>
      </c>
      <c r="BX193" s="21">
        <v>206.5011609007687</v>
      </c>
      <c r="BY193" s="21">
        <v>208.79589644292179</v>
      </c>
      <c r="BZ193" s="21">
        <v>208.66920585958471</v>
      </c>
      <c r="CA193" s="21">
        <v>211.28319873391823</v>
      </c>
      <c r="CB193" s="21">
        <v>208.07129622474125</v>
      </c>
      <c r="CC193" s="21">
        <v>211.31205262945869</v>
      </c>
      <c r="CD193" s="21">
        <v>216.24318897136897</v>
      </c>
      <c r="CE193" s="21">
        <v>220.37304103049564</v>
      </c>
      <c r="CF193" s="197">
        <v>218.93148933529966</v>
      </c>
      <c r="CG193" s="197">
        <v>218.25038610339854</v>
      </c>
      <c r="CH193" s="197">
        <v>220.30268065944068</v>
      </c>
      <c r="CI193" s="21"/>
      <c r="CJ193" s="21"/>
      <c r="CK193" s="21"/>
      <c r="CL193" s="21"/>
      <c r="CM193" s="21"/>
      <c r="CN193" s="21"/>
    </row>
    <row r="194" spans="1:92" x14ac:dyDescent="0.2">
      <c r="A194" s="8" t="str">
        <f t="shared" ref="A194:A234" si="3">CONCATENATE(B194,"_",C194,"_",D194)</f>
        <v>EWGu_QU_11</v>
      </c>
      <c r="B194" s="7" t="s">
        <v>248</v>
      </c>
      <c r="C194" s="7" t="s">
        <v>654</v>
      </c>
      <c r="D194" s="7">
        <v>11</v>
      </c>
      <c r="E194" s="7">
        <v>100</v>
      </c>
      <c r="F194" s="9">
        <v>100.91294694850772</v>
      </c>
      <c r="G194" s="9">
        <v>99.7578245821677</v>
      </c>
      <c r="H194" s="9">
        <v>96.735639346762923</v>
      </c>
      <c r="I194" s="9">
        <v>97.012100955612198</v>
      </c>
      <c r="J194" s="9">
        <v>97.576028511301573</v>
      </c>
      <c r="K194" s="9">
        <v>97.07197446148669</v>
      </c>
      <c r="L194" s="9">
        <v>97.408746637159609</v>
      </c>
      <c r="M194" s="9">
        <v>96.061188679487472</v>
      </c>
      <c r="N194" s="9">
        <v>96.603607949869001</v>
      </c>
      <c r="O194" s="9">
        <v>96.066451470091607</v>
      </c>
      <c r="P194" s="9">
        <v>96.311598277755422</v>
      </c>
      <c r="Q194" s="9">
        <v>97.035389223128604</v>
      </c>
      <c r="R194" s="9">
        <v>96.135024604832552</v>
      </c>
      <c r="S194" s="9">
        <v>98.12109811726765</v>
      </c>
      <c r="T194" s="9">
        <v>96.999800230819318</v>
      </c>
      <c r="U194" s="9">
        <v>99.433610436324685</v>
      </c>
      <c r="V194" s="9">
        <v>98.50291071862199</v>
      </c>
      <c r="W194" s="9">
        <v>100.30632396065636</v>
      </c>
      <c r="X194" s="9">
        <v>99.934697030389358</v>
      </c>
      <c r="Y194" s="9">
        <v>102.3262704073969</v>
      </c>
      <c r="Z194" s="9">
        <v>102.45522604851554</v>
      </c>
      <c r="AA194" s="9">
        <v>103.13371215489546</v>
      </c>
      <c r="AB194" s="9">
        <v>103.32147546936312</v>
      </c>
      <c r="AC194" s="9">
        <v>105.58145941180273</v>
      </c>
      <c r="AD194" s="9">
        <v>104.34634728277385</v>
      </c>
      <c r="AE194" s="9">
        <v>105.39068929694923</v>
      </c>
      <c r="AF194" s="9">
        <v>107.7401259687456</v>
      </c>
      <c r="AG194" s="9">
        <v>107.4990698650534</v>
      </c>
      <c r="AH194" s="9">
        <v>109.07770449449616</v>
      </c>
      <c r="AI194" s="9">
        <v>107.98625135679237</v>
      </c>
      <c r="AJ194" s="9">
        <v>110.27786268035284</v>
      </c>
      <c r="AK194" s="9">
        <v>112.248298119296</v>
      </c>
      <c r="AL194" s="9">
        <v>114.98427481111688</v>
      </c>
      <c r="AM194" s="9">
        <v>117.69603823829415</v>
      </c>
      <c r="AN194" s="9">
        <v>118.54883758263617</v>
      </c>
      <c r="AO194" s="9">
        <v>119.43597058126446</v>
      </c>
      <c r="AP194" s="9">
        <v>120.80565811799286</v>
      </c>
      <c r="AQ194" s="9">
        <v>119.2339861031096</v>
      </c>
      <c r="AR194" s="9">
        <v>120.83324382300798</v>
      </c>
      <c r="AS194" s="9">
        <v>122.16555155059969</v>
      </c>
      <c r="AT194" s="9">
        <v>121.74457257050292</v>
      </c>
      <c r="AU194" s="9">
        <v>129.04193476067795</v>
      </c>
      <c r="AV194" s="9">
        <v>125.54214627454385</v>
      </c>
      <c r="AW194" s="9">
        <v>125.65701352357135</v>
      </c>
      <c r="AX194" s="9">
        <v>126.10837442385983</v>
      </c>
      <c r="AY194" s="9">
        <v>124.4166586962175</v>
      </c>
      <c r="AZ194" s="9">
        <v>123.83020712333963</v>
      </c>
      <c r="BA194" s="9">
        <v>127.55228812474972</v>
      </c>
      <c r="BB194" s="9">
        <v>129.50663264834841</v>
      </c>
      <c r="BC194" s="9">
        <v>127.54624869691872</v>
      </c>
      <c r="BD194" s="9">
        <v>131.73864396698823</v>
      </c>
      <c r="BE194" s="9">
        <v>141.4270278117645</v>
      </c>
      <c r="BF194" s="9">
        <v>142.42905786147116</v>
      </c>
      <c r="BG194" s="9">
        <v>144.1903260557587</v>
      </c>
      <c r="BH194" s="9">
        <v>150.38002694949208</v>
      </c>
      <c r="BI194" s="9">
        <v>153.95383308907105</v>
      </c>
      <c r="BJ194" s="9">
        <v>158.34285273232769</v>
      </c>
      <c r="BK194" s="9">
        <v>153.71364064853722</v>
      </c>
      <c r="BL194" s="9">
        <v>150.09904536430045</v>
      </c>
      <c r="BM194" s="21">
        <v>152.22223994992621</v>
      </c>
      <c r="BN194" s="21">
        <v>146.9690834994245</v>
      </c>
      <c r="BO194" s="21">
        <v>152.22337792350601</v>
      </c>
      <c r="BP194" s="21">
        <v>152.52084046200486</v>
      </c>
      <c r="BQ194" s="21">
        <v>158.86877199508501</v>
      </c>
      <c r="BR194" s="21">
        <v>159.3643191724174</v>
      </c>
      <c r="BS194" s="21">
        <v>163.47459998106964</v>
      </c>
      <c r="BT194" s="21">
        <v>164.59751186397372</v>
      </c>
      <c r="BU194" s="21">
        <v>158.08068991339246</v>
      </c>
      <c r="BV194" s="21">
        <v>157.09436465038766</v>
      </c>
      <c r="BW194" s="21">
        <v>159.48564178304267</v>
      </c>
      <c r="BX194" s="21">
        <v>166.68017499311787</v>
      </c>
      <c r="BY194" s="21">
        <v>163.88364283633629</v>
      </c>
      <c r="BZ194" s="21">
        <v>164.58178372907906</v>
      </c>
      <c r="CA194" s="21">
        <v>169.50427236776815</v>
      </c>
      <c r="CB194" s="21">
        <v>166.92638301528589</v>
      </c>
      <c r="CC194" s="21">
        <v>162.68040972249815</v>
      </c>
      <c r="CD194" s="21">
        <v>167.69718239416397</v>
      </c>
      <c r="CE194" s="21">
        <v>167.99311963106121</v>
      </c>
      <c r="CF194" s="197">
        <v>168.34546261025068</v>
      </c>
      <c r="CG194" s="197">
        <v>170.29671038412678</v>
      </c>
      <c r="CH194" s="197">
        <v>173.63165889685868</v>
      </c>
      <c r="CI194" s="21"/>
      <c r="CJ194" s="21"/>
      <c r="CK194" s="21"/>
      <c r="CL194" s="21"/>
      <c r="CM194" s="21"/>
      <c r="CN194" s="21"/>
    </row>
    <row r="195" spans="1:92" x14ac:dyDescent="0.2">
      <c r="A195" s="8" t="str">
        <f t="shared" si="3"/>
        <v>EWGu_QU_12</v>
      </c>
      <c r="B195" s="7" t="s">
        <v>248</v>
      </c>
      <c r="C195" s="7" t="s">
        <v>654</v>
      </c>
      <c r="D195" s="7">
        <v>12</v>
      </c>
      <c r="E195" s="7">
        <v>100</v>
      </c>
      <c r="F195" s="9">
        <v>100.71120101794122</v>
      </c>
      <c r="G195" s="9">
        <v>100.44522837635819</v>
      </c>
      <c r="H195" s="9">
        <v>97.353422276616811</v>
      </c>
      <c r="I195" s="9">
        <v>96.750477193462771</v>
      </c>
      <c r="J195" s="9">
        <v>97.171121432638003</v>
      </c>
      <c r="K195" s="9">
        <v>97.815877170185445</v>
      </c>
      <c r="L195" s="9">
        <v>98.634529787496788</v>
      </c>
      <c r="M195" s="9">
        <v>99.887908201528745</v>
      </c>
      <c r="N195" s="9">
        <v>100.79221503348049</v>
      </c>
      <c r="O195" s="9">
        <v>100.00594279014324</v>
      </c>
      <c r="P195" s="9">
        <v>99.285307052268493</v>
      </c>
      <c r="Q195" s="9">
        <v>101.94179901526677</v>
      </c>
      <c r="R195" s="9">
        <v>101.50820740032789</v>
      </c>
      <c r="S195" s="9">
        <v>104.19640553291532</v>
      </c>
      <c r="T195" s="9">
        <v>104.52790653334367</v>
      </c>
      <c r="U195" s="9">
        <v>106.54141045418729</v>
      </c>
      <c r="V195" s="9">
        <v>110.70511069849435</v>
      </c>
      <c r="W195" s="9">
        <v>110.55119725812821</v>
      </c>
      <c r="X195" s="9">
        <v>102.42617611091043</v>
      </c>
      <c r="Y195" s="9">
        <v>106.69049956796472</v>
      </c>
      <c r="Z195" s="9">
        <v>111.18288369344798</v>
      </c>
      <c r="AA195" s="9">
        <v>107.11855038743059</v>
      </c>
      <c r="AB195" s="9">
        <v>108.72271473411604</v>
      </c>
      <c r="AC195" s="9">
        <v>110.11290411532708</v>
      </c>
      <c r="AD195" s="9">
        <v>115.3652229665487</v>
      </c>
      <c r="AE195" s="9">
        <v>111.3768608849941</v>
      </c>
      <c r="AF195" s="9">
        <v>112.79224091338958</v>
      </c>
      <c r="AG195" s="9">
        <v>116.82285895197857</v>
      </c>
      <c r="AH195" s="9">
        <v>120.42489545426302</v>
      </c>
      <c r="AI195" s="9">
        <v>121.35429065158428</v>
      </c>
      <c r="AJ195" s="9">
        <v>122.65008074891097</v>
      </c>
      <c r="AK195" s="9">
        <v>125.26261108702795</v>
      </c>
      <c r="AL195" s="9">
        <v>127.71938664008877</v>
      </c>
      <c r="AM195" s="9">
        <v>132.88761029833361</v>
      </c>
      <c r="AN195" s="9">
        <v>137.65181853688176</v>
      </c>
      <c r="AO195" s="9">
        <v>137.04963586412279</v>
      </c>
      <c r="AP195" s="9">
        <v>137.58149010788173</v>
      </c>
      <c r="AQ195" s="9">
        <v>136.07322669491643</v>
      </c>
      <c r="AR195" s="9">
        <v>134.92570687713152</v>
      </c>
      <c r="AS195" s="9">
        <v>140.54370642780708</v>
      </c>
      <c r="AT195" s="9">
        <v>141.47014950165752</v>
      </c>
      <c r="AU195" s="9">
        <v>149.8239927273406</v>
      </c>
      <c r="AV195" s="9">
        <v>152.8881070287772</v>
      </c>
      <c r="AW195" s="9">
        <v>154.00089180245413</v>
      </c>
      <c r="AX195" s="9">
        <v>160.10360384156698</v>
      </c>
      <c r="AY195" s="9">
        <v>157.70163379621837</v>
      </c>
      <c r="AZ195" s="9">
        <v>157.92752939562945</v>
      </c>
      <c r="BA195" s="9">
        <v>161.62410359398982</v>
      </c>
      <c r="BB195" s="9">
        <v>165.7348366312641</v>
      </c>
      <c r="BC195" s="9">
        <v>168.9821826728909</v>
      </c>
      <c r="BD195" s="9">
        <v>168.42976307128859</v>
      </c>
      <c r="BE195" s="9">
        <v>176.88931610754466</v>
      </c>
      <c r="BF195" s="9">
        <v>173.80856069860192</v>
      </c>
      <c r="BG195" s="9">
        <v>169.09186138043501</v>
      </c>
      <c r="BH195" s="9">
        <v>180.47903368475261</v>
      </c>
      <c r="BI195" s="9">
        <v>189.69380472032532</v>
      </c>
      <c r="BJ195" s="9">
        <v>189.60069448454945</v>
      </c>
      <c r="BK195" s="9">
        <v>183.66446050383141</v>
      </c>
      <c r="BL195" s="9">
        <v>177.34522382694567</v>
      </c>
      <c r="BM195" s="21">
        <v>183.6038017294172</v>
      </c>
      <c r="BN195" s="21">
        <v>181.88282602768803</v>
      </c>
      <c r="BO195" s="21">
        <v>190.42588653843615</v>
      </c>
      <c r="BP195" s="21">
        <v>186.34260861264659</v>
      </c>
      <c r="BQ195" s="21">
        <v>193.99151192821677</v>
      </c>
      <c r="BR195" s="21">
        <v>198.42786645360263</v>
      </c>
      <c r="BS195" s="21">
        <v>213.15632021672064</v>
      </c>
      <c r="BT195" s="21">
        <v>210.3362275872839</v>
      </c>
      <c r="BU195" s="21">
        <v>200.56811119847913</v>
      </c>
      <c r="BV195" s="21">
        <v>199.82069551717666</v>
      </c>
      <c r="BW195" s="21">
        <v>197.50792622556509</v>
      </c>
      <c r="BX195" s="21">
        <v>206.42621303841057</v>
      </c>
      <c r="BY195" s="21">
        <v>204.67710748548521</v>
      </c>
      <c r="BZ195" s="21">
        <v>213.55223359309213</v>
      </c>
      <c r="CA195" s="21">
        <v>217.63488834700416</v>
      </c>
      <c r="CB195" s="21">
        <v>218.09475873051642</v>
      </c>
      <c r="CC195" s="21">
        <v>221.99447963074584</v>
      </c>
      <c r="CD195" s="21">
        <v>229.98546156689517</v>
      </c>
      <c r="CE195" s="21">
        <v>226.86869950309725</v>
      </c>
      <c r="CF195" s="197">
        <v>225.94463574164024</v>
      </c>
      <c r="CG195" s="197">
        <v>234.55337463539666</v>
      </c>
      <c r="CH195" s="197">
        <v>236.93259054194519</v>
      </c>
      <c r="CI195" s="21"/>
      <c r="CJ195" s="21"/>
      <c r="CK195" s="21"/>
      <c r="CL195" s="21"/>
      <c r="CM195" s="21"/>
      <c r="CN195" s="21"/>
    </row>
    <row r="196" spans="1:92" x14ac:dyDescent="0.2">
      <c r="A196" s="8" t="str">
        <f t="shared" si="3"/>
        <v>EWGu_QU_13</v>
      </c>
      <c r="B196" s="7" t="s">
        <v>248</v>
      </c>
      <c r="C196" s="7" t="s">
        <v>654</v>
      </c>
      <c r="D196" s="7">
        <v>13</v>
      </c>
      <c r="E196" s="7">
        <v>100</v>
      </c>
      <c r="F196" s="9">
        <v>100.64821510517403</v>
      </c>
      <c r="G196" s="9">
        <v>99.966658970283689</v>
      </c>
      <c r="H196" s="9">
        <v>97.328473059018151</v>
      </c>
      <c r="I196" s="9">
        <v>98.368669093308512</v>
      </c>
      <c r="J196" s="9">
        <v>97.860865143064473</v>
      </c>
      <c r="K196" s="9">
        <v>98.729368255239308</v>
      </c>
      <c r="L196" s="9">
        <v>100.61363617309043</v>
      </c>
      <c r="M196" s="9">
        <v>99.238800299397084</v>
      </c>
      <c r="N196" s="9">
        <v>99.077988889641063</v>
      </c>
      <c r="O196" s="9">
        <v>98.254288003118432</v>
      </c>
      <c r="P196" s="9">
        <v>99.34160035178698</v>
      </c>
      <c r="Q196" s="9">
        <v>96.741495670455052</v>
      </c>
      <c r="R196" s="9">
        <v>103.75246232320679</v>
      </c>
      <c r="S196" s="9">
        <v>102.00871238373806</v>
      </c>
      <c r="T196" s="9">
        <v>101.01960660811005</v>
      </c>
      <c r="U196" s="9">
        <v>105.00092141783614</v>
      </c>
      <c r="V196" s="9">
        <v>100.10828186190928</v>
      </c>
      <c r="W196" s="9">
        <v>104.5426410028643</v>
      </c>
      <c r="X196" s="9">
        <v>105.65461823419102</v>
      </c>
      <c r="Y196" s="9">
        <v>106.17221361886577</v>
      </c>
      <c r="Z196" s="9">
        <v>106.89177008268761</v>
      </c>
      <c r="AA196" s="9">
        <v>107.75298609376067</v>
      </c>
      <c r="AB196" s="9">
        <v>107.47496505954702</v>
      </c>
      <c r="AC196" s="9">
        <v>109.06729362165466</v>
      </c>
      <c r="AD196" s="9">
        <v>111.72891845526247</v>
      </c>
      <c r="AE196" s="9">
        <v>111.83844407622333</v>
      </c>
      <c r="AF196" s="9">
        <v>114.17269985212515</v>
      </c>
      <c r="AG196" s="9">
        <v>114.73940355679308</v>
      </c>
      <c r="AH196" s="9">
        <v>118.95100378751768</v>
      </c>
      <c r="AI196" s="9">
        <v>118.45850224838925</v>
      </c>
      <c r="AJ196" s="9">
        <v>120.24211937733509</v>
      </c>
      <c r="AK196" s="9">
        <v>122.12880582901545</v>
      </c>
      <c r="AL196" s="9">
        <v>124.71272103416568</v>
      </c>
      <c r="AM196" s="9">
        <v>126.07759636514409</v>
      </c>
      <c r="AN196" s="9">
        <v>128.38550772810981</v>
      </c>
      <c r="AO196" s="9">
        <v>128.04633713023458</v>
      </c>
      <c r="AP196" s="9">
        <v>128.20137438201567</v>
      </c>
      <c r="AQ196" s="9">
        <v>127.82438381937406</v>
      </c>
      <c r="AR196" s="9">
        <v>129.97517090891077</v>
      </c>
      <c r="AS196" s="9">
        <v>132.87484689825584</v>
      </c>
      <c r="AT196" s="9">
        <v>131.10523548632435</v>
      </c>
      <c r="AU196" s="9">
        <v>140.86028102381931</v>
      </c>
      <c r="AV196" s="9">
        <v>133.34077051801623</v>
      </c>
      <c r="AW196" s="9">
        <v>137.27120542382175</v>
      </c>
      <c r="AX196" s="9">
        <v>135.68642857436282</v>
      </c>
      <c r="AY196" s="9">
        <v>137.3180396261163</v>
      </c>
      <c r="AZ196" s="9">
        <v>136.50183310192583</v>
      </c>
      <c r="BA196" s="9">
        <v>140.47728619127506</v>
      </c>
      <c r="BB196" s="9">
        <v>141.90410286237093</v>
      </c>
      <c r="BC196" s="9">
        <v>141.12489197599072</v>
      </c>
      <c r="BD196" s="9">
        <v>142.51411549965599</v>
      </c>
      <c r="BE196" s="9">
        <v>152.94865834555949</v>
      </c>
      <c r="BF196" s="9">
        <v>154.87683734900946</v>
      </c>
      <c r="BG196" s="9">
        <v>154.28440156248001</v>
      </c>
      <c r="BH196" s="9">
        <v>160.32017312105748</v>
      </c>
      <c r="BI196" s="9">
        <v>160.49253125602959</v>
      </c>
      <c r="BJ196" s="9">
        <v>159.02704416034211</v>
      </c>
      <c r="BK196" s="9">
        <v>160.27959609131344</v>
      </c>
      <c r="BL196" s="9">
        <v>156.80822790545432</v>
      </c>
      <c r="BM196" s="21">
        <v>160.75705998784119</v>
      </c>
      <c r="BN196" s="21">
        <v>154.79510089389299</v>
      </c>
      <c r="BO196" s="21">
        <v>158.81773457040086</v>
      </c>
      <c r="BP196" s="21">
        <v>161.15371590627342</v>
      </c>
      <c r="BQ196" s="21">
        <v>165.73862905747407</v>
      </c>
      <c r="BR196" s="21">
        <v>170.38187829661337</v>
      </c>
      <c r="BS196" s="21">
        <v>173.17726132691908</v>
      </c>
      <c r="BT196" s="21">
        <v>174.2648714694883</v>
      </c>
      <c r="BU196" s="21">
        <v>174.64654939379975</v>
      </c>
      <c r="BV196" s="21">
        <v>175.0026978376938</v>
      </c>
      <c r="BW196" s="21">
        <v>176.75163078448551</v>
      </c>
      <c r="BX196" s="21">
        <v>183.74960231922915</v>
      </c>
      <c r="BY196" s="21">
        <v>180.27764549208564</v>
      </c>
      <c r="BZ196" s="21">
        <v>182.49728625942427</v>
      </c>
      <c r="CA196" s="21">
        <v>186.55818885230866</v>
      </c>
      <c r="CB196" s="21">
        <v>182.90299397766975</v>
      </c>
      <c r="CC196" s="21">
        <v>185.35981151282095</v>
      </c>
      <c r="CD196" s="21">
        <v>184.7759417691301</v>
      </c>
      <c r="CE196" s="21">
        <v>182.10413784782074</v>
      </c>
      <c r="CF196" s="197">
        <v>178.9853041907011</v>
      </c>
      <c r="CG196" s="197">
        <v>177.39361840585511</v>
      </c>
      <c r="CH196" s="197">
        <v>180.63534534779217</v>
      </c>
      <c r="CI196" s="21"/>
      <c r="CJ196" s="21"/>
      <c r="CK196" s="21"/>
      <c r="CL196" s="21"/>
      <c r="CM196" s="21"/>
      <c r="CN196" s="21"/>
    </row>
    <row r="197" spans="1:92" x14ac:dyDescent="0.2">
      <c r="A197" s="8" t="str">
        <f t="shared" si="3"/>
        <v>EWGu_QU_14</v>
      </c>
      <c r="B197" s="7" t="s">
        <v>248</v>
      </c>
      <c r="C197" s="7" t="s">
        <v>654</v>
      </c>
      <c r="D197" s="7">
        <v>14</v>
      </c>
      <c r="E197" s="7">
        <v>100</v>
      </c>
      <c r="F197" s="9">
        <v>101.11448254992716</v>
      </c>
      <c r="G197" s="9">
        <v>100.71744268454066</v>
      </c>
      <c r="H197" s="9">
        <v>96.826430287310941</v>
      </c>
      <c r="I197" s="9">
        <v>96.62558407547867</v>
      </c>
      <c r="J197" s="9">
        <v>95.892905333206784</v>
      </c>
      <c r="K197" s="9">
        <v>95.437532509039102</v>
      </c>
      <c r="L197" s="9">
        <v>96.182833730096391</v>
      </c>
      <c r="M197" s="9">
        <v>91.312354108469847</v>
      </c>
      <c r="N197" s="9">
        <v>91.810276712479549</v>
      </c>
      <c r="O197" s="9">
        <v>91.244461311406226</v>
      </c>
      <c r="P197" s="9">
        <v>92.357510430389866</v>
      </c>
      <c r="Q197" s="9">
        <v>98.725569424823462</v>
      </c>
      <c r="R197" s="9">
        <v>99.062576890960457</v>
      </c>
      <c r="S197" s="9">
        <v>101.38281082821851</v>
      </c>
      <c r="T197" s="9">
        <v>100.89030340393982</v>
      </c>
      <c r="U197" s="9">
        <v>105.77013129375081</v>
      </c>
      <c r="V197" s="9">
        <v>104.87509375830464</v>
      </c>
      <c r="W197" s="9">
        <v>105.74826385929931</v>
      </c>
      <c r="X197" s="9">
        <v>104.71586395994443</v>
      </c>
      <c r="Y197" s="9">
        <v>107.47764564359095</v>
      </c>
      <c r="Z197" s="9">
        <v>104.82458514747756</v>
      </c>
      <c r="AA197" s="9">
        <v>110.23742236058425</v>
      </c>
      <c r="AB197" s="9">
        <v>107.80366186527797</v>
      </c>
      <c r="AC197" s="9">
        <v>109.73681529403527</v>
      </c>
      <c r="AD197" s="9">
        <v>109.47930217342663</v>
      </c>
      <c r="AE197" s="9">
        <v>110.02643985847934</v>
      </c>
      <c r="AF197" s="9">
        <v>115.74992996782258</v>
      </c>
      <c r="AG197" s="9">
        <v>114.79382874686719</v>
      </c>
      <c r="AH197" s="9">
        <v>108.81173746452311</v>
      </c>
      <c r="AI197" s="9">
        <v>108.43340688253815</v>
      </c>
      <c r="AJ197" s="9">
        <v>111.38904524245635</v>
      </c>
      <c r="AK197" s="9">
        <v>113.5037538618535</v>
      </c>
      <c r="AL197" s="9">
        <v>118.29807817058308</v>
      </c>
      <c r="AM197" s="9">
        <v>123.20789928003926</v>
      </c>
      <c r="AN197" s="9">
        <v>125.34990919868767</v>
      </c>
      <c r="AO197" s="9">
        <v>126.45052745874372</v>
      </c>
      <c r="AP197" s="9">
        <v>123.19169912204953</v>
      </c>
      <c r="AQ197" s="9">
        <v>121.5212995558784</v>
      </c>
      <c r="AR197" s="9">
        <v>126.78608585535609</v>
      </c>
      <c r="AS197" s="9">
        <v>127.74237799424523</v>
      </c>
      <c r="AT197" s="9">
        <v>135.97340088988088</v>
      </c>
      <c r="AU197" s="9">
        <v>140.16891298210709</v>
      </c>
      <c r="AV197" s="9">
        <v>135.48894211870507</v>
      </c>
      <c r="AW197" s="9">
        <v>133.32706492421914</v>
      </c>
      <c r="AX197" s="9">
        <v>136.50676689277989</v>
      </c>
      <c r="AY197" s="9">
        <v>136.26086295187594</v>
      </c>
      <c r="AZ197" s="9">
        <v>138.11015112181843</v>
      </c>
      <c r="BA197" s="9">
        <v>139.01204203122703</v>
      </c>
      <c r="BB197" s="9">
        <v>139.11839731122154</v>
      </c>
      <c r="BC197" s="9">
        <v>137.82746692722694</v>
      </c>
      <c r="BD197" s="9">
        <v>143.24557967255691</v>
      </c>
      <c r="BE197" s="9">
        <v>156.44139890081351</v>
      </c>
      <c r="BF197" s="9">
        <v>160.42291331803872</v>
      </c>
      <c r="BG197" s="9">
        <v>158.1926864710548</v>
      </c>
      <c r="BH197" s="9">
        <v>161.80504117413653</v>
      </c>
      <c r="BI197" s="9">
        <v>163.88980160528641</v>
      </c>
      <c r="BJ197" s="9">
        <v>171.85348460764726</v>
      </c>
      <c r="BK197" s="9">
        <v>169.39780232048582</v>
      </c>
      <c r="BL197" s="9">
        <v>163.26679822562127</v>
      </c>
      <c r="BM197" s="21">
        <v>169.58435381140248</v>
      </c>
      <c r="BN197" s="21">
        <v>161.09273331691159</v>
      </c>
      <c r="BO197" s="21">
        <v>168.67427299677064</v>
      </c>
      <c r="BP197" s="21">
        <v>168.48472098145763</v>
      </c>
      <c r="BQ197" s="21">
        <v>174.12523471728397</v>
      </c>
      <c r="BR197" s="21">
        <v>177.06840036698409</v>
      </c>
      <c r="BS197" s="21">
        <v>183.42461950342607</v>
      </c>
      <c r="BT197" s="21">
        <v>180.28931232460022</v>
      </c>
      <c r="BU197" s="21">
        <v>172.59525487123062</v>
      </c>
      <c r="BV197" s="21">
        <v>174.3442986616592</v>
      </c>
      <c r="BW197" s="21">
        <v>178.78725449435632</v>
      </c>
      <c r="BX197" s="21">
        <v>182.08518631154072</v>
      </c>
      <c r="BY197" s="21">
        <v>183.05421380077092</v>
      </c>
      <c r="BZ197" s="21">
        <v>190.3205967637733</v>
      </c>
      <c r="CA197" s="21">
        <v>191.55801977897755</v>
      </c>
      <c r="CB197" s="21">
        <v>184.10588164347229</v>
      </c>
      <c r="CC197" s="21">
        <v>185.64186563480422</v>
      </c>
      <c r="CD197" s="21">
        <v>191.05034568127309</v>
      </c>
      <c r="CE197" s="21">
        <v>197.30903448704734</v>
      </c>
      <c r="CF197" s="197">
        <v>194.61737363845032</v>
      </c>
      <c r="CG197" s="197">
        <v>194.46989440922323</v>
      </c>
      <c r="CH197" s="197">
        <v>199.07365762069705</v>
      </c>
      <c r="CI197" s="21"/>
      <c r="CJ197" s="21"/>
      <c r="CK197" s="21"/>
      <c r="CL197" s="21"/>
      <c r="CM197" s="21"/>
      <c r="CN197" s="21"/>
    </row>
    <row r="198" spans="1:92" x14ac:dyDescent="0.2">
      <c r="A198" s="8" t="str">
        <f t="shared" si="3"/>
        <v>EWGu_QU_15</v>
      </c>
      <c r="B198" s="7" t="s">
        <v>248</v>
      </c>
      <c r="C198" s="7" t="s">
        <v>654</v>
      </c>
      <c r="D198" s="7">
        <v>15</v>
      </c>
      <c r="E198" s="7">
        <v>100</v>
      </c>
      <c r="F198" s="9">
        <v>101.7078033684151</v>
      </c>
      <c r="G198" s="9">
        <v>101.64800079040799</v>
      </c>
      <c r="H198" s="9">
        <v>98.267677417390743</v>
      </c>
      <c r="I198" s="9">
        <v>98.007601994465105</v>
      </c>
      <c r="J198" s="9">
        <v>97.637215456777682</v>
      </c>
      <c r="K198" s="9">
        <v>97.334245941696011</v>
      </c>
      <c r="L198" s="9">
        <v>98.093926557048391</v>
      </c>
      <c r="M198" s="9">
        <v>97.539419644680891</v>
      </c>
      <c r="N198" s="9">
        <v>98.020463742606879</v>
      </c>
      <c r="O198" s="9">
        <v>96.470348936816436</v>
      </c>
      <c r="P198" s="9">
        <v>97.056108212198197</v>
      </c>
      <c r="Q198" s="9">
        <v>100.95089450200452</v>
      </c>
      <c r="R198" s="9">
        <v>100.50356070232711</v>
      </c>
      <c r="S198" s="9">
        <v>102.10589039943487</v>
      </c>
      <c r="T198" s="9">
        <v>101.14519856726515</v>
      </c>
      <c r="U198" s="9">
        <v>102.70727811796843</v>
      </c>
      <c r="V198" s="9">
        <v>102.18194708189262</v>
      </c>
      <c r="W198" s="9">
        <v>104.16121464467369</v>
      </c>
      <c r="X198" s="9">
        <v>103.46901268133419</v>
      </c>
      <c r="Y198" s="9">
        <v>105.77816647207857</v>
      </c>
      <c r="Z198" s="9">
        <v>106.3148078678329</v>
      </c>
      <c r="AA198" s="9">
        <v>107.15687777957382</v>
      </c>
      <c r="AB198" s="9">
        <v>107.67111680960406</v>
      </c>
      <c r="AC198" s="9">
        <v>100.34408624603981</v>
      </c>
      <c r="AD198" s="9">
        <v>108.38694284196779</v>
      </c>
      <c r="AE198" s="9">
        <v>110.88354624159098</v>
      </c>
      <c r="AF198" s="9">
        <v>116.82622846071968</v>
      </c>
      <c r="AG198" s="9">
        <v>115.55444522655731</v>
      </c>
      <c r="AH198" s="9">
        <v>116.85777097572678</v>
      </c>
      <c r="AI198" s="9">
        <v>116.94254147346051</v>
      </c>
      <c r="AJ198" s="9">
        <v>108.08044582601252</v>
      </c>
      <c r="AK198" s="9">
        <v>119.1959679143535</v>
      </c>
      <c r="AL198" s="9">
        <v>119.55970613723245</v>
      </c>
      <c r="AM198" s="9">
        <v>124.12821979517328</v>
      </c>
      <c r="AN198" s="9">
        <v>124.80446470333229</v>
      </c>
      <c r="AO198" s="9">
        <v>125.58315472140484</v>
      </c>
      <c r="AP198" s="9">
        <v>126.07113058898629</v>
      </c>
      <c r="AQ198" s="9">
        <v>123.29861541030998</v>
      </c>
      <c r="AR198" s="9">
        <v>128.86671932703953</v>
      </c>
      <c r="AS198" s="9">
        <v>129.84335242519879</v>
      </c>
      <c r="AT198" s="9">
        <v>130.3490435155428</v>
      </c>
      <c r="AU198" s="9">
        <v>130.24980800816121</v>
      </c>
      <c r="AV198" s="9">
        <v>131.5749638559833</v>
      </c>
      <c r="AW198" s="9">
        <v>131.71476815678534</v>
      </c>
      <c r="AX198" s="9">
        <v>133.69855803146154</v>
      </c>
      <c r="AY198" s="9">
        <v>134.4726325175512</v>
      </c>
      <c r="AZ198" s="9">
        <v>133.78357414782761</v>
      </c>
      <c r="BA198" s="9">
        <v>141.64920163116776</v>
      </c>
      <c r="BB198" s="9">
        <v>132.82771334471377</v>
      </c>
      <c r="BC198" s="9">
        <v>133.37680563675977</v>
      </c>
      <c r="BD198" s="9">
        <v>142.97078558887006</v>
      </c>
      <c r="BE198" s="9">
        <v>144.48242190218386</v>
      </c>
      <c r="BF198" s="9">
        <v>151.26264427607794</v>
      </c>
      <c r="BG198" s="9">
        <v>151.07630380646424</v>
      </c>
      <c r="BH198" s="9">
        <v>161.1236630595111</v>
      </c>
      <c r="BI198" s="9">
        <v>171.74085996725438</v>
      </c>
      <c r="BJ198" s="9">
        <v>167.93042252796963</v>
      </c>
      <c r="BK198" s="9">
        <v>173.49786698132755</v>
      </c>
      <c r="BL198" s="9">
        <v>173.80393603752896</v>
      </c>
      <c r="BM198" s="21">
        <v>170.95497994582965</v>
      </c>
      <c r="BN198" s="21">
        <v>164.96751340946167</v>
      </c>
      <c r="BO198" s="21">
        <v>173.01781648279541</v>
      </c>
      <c r="BP198" s="21">
        <v>174.07799412862065</v>
      </c>
      <c r="BQ198" s="21">
        <v>180.35275676057876</v>
      </c>
      <c r="BR198" s="21">
        <v>180.59134118483044</v>
      </c>
      <c r="BS198" s="21">
        <v>185.06931028036402</v>
      </c>
      <c r="BT198" s="21">
        <v>183.38203796685687</v>
      </c>
      <c r="BU198" s="21">
        <v>184.21659403566451</v>
      </c>
      <c r="BV198" s="21">
        <v>183.49668134299557</v>
      </c>
      <c r="BW198" s="21">
        <v>180.31918337018232</v>
      </c>
      <c r="BX198" s="21">
        <v>190.94337030648964</v>
      </c>
      <c r="BY198" s="21">
        <v>188.29630810737882</v>
      </c>
      <c r="BZ198" s="21">
        <v>189.79132928034707</v>
      </c>
      <c r="CA198" s="21">
        <v>190.61173858478114</v>
      </c>
      <c r="CB198" s="21">
        <v>190.10894366748556</v>
      </c>
      <c r="CC198" s="21">
        <v>203.00118311577359</v>
      </c>
      <c r="CD198" s="21">
        <v>203.72332873083457</v>
      </c>
      <c r="CE198" s="21">
        <v>196.37619034054225</v>
      </c>
      <c r="CF198" s="197">
        <v>192.47860492479131</v>
      </c>
      <c r="CG198" s="197">
        <v>195.85193104322448</v>
      </c>
      <c r="CH198" s="197">
        <v>201.67782932758502</v>
      </c>
      <c r="CI198" s="21"/>
      <c r="CJ198" s="21"/>
      <c r="CK198" s="21"/>
      <c r="CL198" s="21"/>
      <c r="CM198" s="21"/>
      <c r="CN198" s="21"/>
    </row>
    <row r="199" spans="1:92" x14ac:dyDescent="0.2">
      <c r="A199" s="8" t="str">
        <f t="shared" si="3"/>
        <v>EWGu_QU_16</v>
      </c>
      <c r="B199" s="7" t="s">
        <v>248</v>
      </c>
      <c r="C199" s="7" t="s">
        <v>654</v>
      </c>
      <c r="D199" s="7">
        <v>16</v>
      </c>
      <c r="E199" s="7">
        <v>100</v>
      </c>
      <c r="F199" s="9">
        <v>101.87189417572513</v>
      </c>
      <c r="G199" s="9">
        <v>101.69876711067454</v>
      </c>
      <c r="H199" s="9">
        <v>98.044205450905906</v>
      </c>
      <c r="I199" s="9">
        <v>99.09270349863813</v>
      </c>
      <c r="J199" s="9">
        <v>98.588889883838576</v>
      </c>
      <c r="K199" s="9">
        <v>98.140797255590201</v>
      </c>
      <c r="L199" s="9">
        <v>99.15583802952095</v>
      </c>
      <c r="M199" s="9">
        <v>102.2766020374477</v>
      </c>
      <c r="N199" s="9">
        <v>103.1226891475536</v>
      </c>
      <c r="O199" s="9">
        <v>101.79369489941703</v>
      </c>
      <c r="P199" s="9">
        <v>102.7341882028076</v>
      </c>
      <c r="Q199" s="9">
        <v>108.87997797418336</v>
      </c>
      <c r="R199" s="9">
        <v>108.63348339272764</v>
      </c>
      <c r="S199" s="9">
        <v>110.18764822162119</v>
      </c>
      <c r="T199" s="9">
        <v>108.84827204390658</v>
      </c>
      <c r="U199" s="9">
        <v>115.19580534668646</v>
      </c>
      <c r="V199" s="9">
        <v>114.67379981784023</v>
      </c>
      <c r="W199" s="9">
        <v>116.11194062830288</v>
      </c>
      <c r="X199" s="9">
        <v>115.40477083059666</v>
      </c>
      <c r="Y199" s="9">
        <v>117.36534295908352</v>
      </c>
      <c r="Z199" s="9">
        <v>117.39655303535092</v>
      </c>
      <c r="AA199" s="9">
        <v>117.85286181888198</v>
      </c>
      <c r="AB199" s="9">
        <v>117.77749122247315</v>
      </c>
      <c r="AC199" s="9">
        <v>118.96609812220433</v>
      </c>
      <c r="AD199" s="9">
        <v>120.8996443885304</v>
      </c>
      <c r="AE199" s="9">
        <v>121.91187810637729</v>
      </c>
      <c r="AF199" s="9">
        <v>126.99838238329629</v>
      </c>
      <c r="AG199" s="9">
        <v>126.54482639571918</v>
      </c>
      <c r="AH199" s="9">
        <v>128.27329162516924</v>
      </c>
      <c r="AI199" s="9">
        <v>125.71984879369356</v>
      </c>
      <c r="AJ199" s="9">
        <v>127.32081672544821</v>
      </c>
      <c r="AK199" s="9">
        <v>130.91593329874115</v>
      </c>
      <c r="AL199" s="9">
        <v>130.66779773521867</v>
      </c>
      <c r="AM199" s="9">
        <v>136.421262925891</v>
      </c>
      <c r="AN199" s="9">
        <v>137.46586414962118</v>
      </c>
      <c r="AO199" s="9">
        <v>138.62031490644748</v>
      </c>
      <c r="AP199" s="9">
        <v>139.42340444823552</v>
      </c>
      <c r="AQ199" s="9">
        <v>136.87705154724037</v>
      </c>
      <c r="AR199" s="9">
        <v>141.73702248011281</v>
      </c>
      <c r="AS199" s="9">
        <v>141.23865124125828</v>
      </c>
      <c r="AT199" s="9">
        <v>141.92272474630448</v>
      </c>
      <c r="AU199" s="9">
        <v>146.80693478616615</v>
      </c>
      <c r="AV199" s="9">
        <v>142.85951028241658</v>
      </c>
      <c r="AW199" s="9">
        <v>142.50873164690697</v>
      </c>
      <c r="AX199" s="9">
        <v>145.16134245614404</v>
      </c>
      <c r="AY199" s="9">
        <v>144.527439193779</v>
      </c>
      <c r="AZ199" s="9">
        <v>145.59007597424809</v>
      </c>
      <c r="BA199" s="9">
        <v>150.09016933995335</v>
      </c>
      <c r="BB199" s="9">
        <v>150.71838641405688</v>
      </c>
      <c r="BC199" s="9">
        <v>149.06310812444465</v>
      </c>
      <c r="BD199" s="9">
        <v>152.8135664991589</v>
      </c>
      <c r="BE199" s="9">
        <v>164.11195081024593</v>
      </c>
      <c r="BF199" s="9">
        <v>167.29938627028383</v>
      </c>
      <c r="BG199" s="9">
        <v>170.7155697229982</v>
      </c>
      <c r="BH199" s="9">
        <v>178.73794468742696</v>
      </c>
      <c r="BI199" s="9">
        <v>188.92658166987951</v>
      </c>
      <c r="BJ199" s="9">
        <v>189.27459584821705</v>
      </c>
      <c r="BK199" s="9">
        <v>191.57620852699503</v>
      </c>
      <c r="BL199" s="9">
        <v>192.37888824043722</v>
      </c>
      <c r="BM199" s="21">
        <v>192.51215076954099</v>
      </c>
      <c r="BN199" s="21">
        <v>187.80024711326749</v>
      </c>
      <c r="BO199" s="21">
        <v>197.17027901214706</v>
      </c>
      <c r="BP199" s="21">
        <v>198.05693345196886</v>
      </c>
      <c r="BQ199" s="21">
        <v>208.35098001038421</v>
      </c>
      <c r="BR199" s="21">
        <v>210.55082492982621</v>
      </c>
      <c r="BS199" s="21">
        <v>214.96574309217712</v>
      </c>
      <c r="BT199" s="21">
        <v>210.47939828501049</v>
      </c>
      <c r="BU199" s="21">
        <v>204.19532677520519</v>
      </c>
      <c r="BV199" s="21">
        <v>207.42994075859275</v>
      </c>
      <c r="BW199" s="21">
        <v>206.05108694165492</v>
      </c>
      <c r="BX199" s="21">
        <v>215.67889238367167</v>
      </c>
      <c r="BY199" s="21">
        <v>213.60753491745044</v>
      </c>
      <c r="BZ199" s="21">
        <v>210.33475354031964</v>
      </c>
      <c r="CA199" s="21">
        <v>210.37359806563805</v>
      </c>
      <c r="CB199" s="21">
        <v>206.53812648388597</v>
      </c>
      <c r="CC199" s="21">
        <v>214.29346971213258</v>
      </c>
      <c r="CD199" s="21">
        <v>221.568236502697</v>
      </c>
      <c r="CE199" s="21">
        <v>218.42565114247327</v>
      </c>
      <c r="CF199" s="197">
        <v>215.3101374294796</v>
      </c>
      <c r="CG199" s="197">
        <v>223.05674714554442</v>
      </c>
      <c r="CH199" s="197">
        <v>224.98574210762769</v>
      </c>
      <c r="CI199" s="21"/>
      <c r="CJ199" s="21"/>
      <c r="CK199" s="21"/>
      <c r="CL199" s="21"/>
      <c r="CM199" s="21"/>
      <c r="CN199" s="21"/>
    </row>
    <row r="200" spans="1:92" x14ac:dyDescent="0.2">
      <c r="A200" s="8" t="str">
        <f t="shared" si="3"/>
        <v>EWGu_QU_17</v>
      </c>
      <c r="B200" s="7" t="s">
        <v>248</v>
      </c>
      <c r="C200" s="7" t="s">
        <v>654</v>
      </c>
      <c r="D200" s="7">
        <v>17</v>
      </c>
      <c r="E200" s="7">
        <v>100</v>
      </c>
      <c r="F200" s="9">
        <v>101.48316096970795</v>
      </c>
      <c r="G200" s="9">
        <v>101.50482656938607</v>
      </c>
      <c r="H200" s="9">
        <v>98.491758070797673</v>
      </c>
      <c r="I200" s="9">
        <v>99.443845495074768</v>
      </c>
      <c r="J200" s="9">
        <v>99.628981551362131</v>
      </c>
      <c r="K200" s="9">
        <v>99.298581285267062</v>
      </c>
      <c r="L200" s="9">
        <v>100.68294491981509</v>
      </c>
      <c r="M200" s="9">
        <v>101.08808585656564</v>
      </c>
      <c r="N200" s="9">
        <v>101.65071895902184</v>
      </c>
      <c r="O200" s="9">
        <v>100.39384716457525</v>
      </c>
      <c r="P200" s="9">
        <v>100.94131325053336</v>
      </c>
      <c r="Q200" s="9">
        <v>103.83906507060605</v>
      </c>
      <c r="R200" s="9">
        <v>104.17494079836658</v>
      </c>
      <c r="S200" s="9">
        <v>105.78943958542864</v>
      </c>
      <c r="T200" s="9">
        <v>104.04518531775462</v>
      </c>
      <c r="U200" s="9">
        <v>106.59351400032493</v>
      </c>
      <c r="V200" s="9">
        <v>105.87089143152815</v>
      </c>
      <c r="W200" s="9">
        <v>104.3361578085912</v>
      </c>
      <c r="X200" s="9">
        <v>107.01905081105254</v>
      </c>
      <c r="Y200" s="9">
        <v>109.61316122846254</v>
      </c>
      <c r="Z200" s="9">
        <v>108.62676106652233</v>
      </c>
      <c r="AA200" s="9">
        <v>109.855281528405</v>
      </c>
      <c r="AB200" s="9">
        <v>111.07261830432991</v>
      </c>
      <c r="AC200" s="9">
        <v>113.55000497799254</v>
      </c>
      <c r="AD200" s="9">
        <v>113.17123499246826</v>
      </c>
      <c r="AE200" s="9">
        <v>116.2338322843097</v>
      </c>
      <c r="AF200" s="9">
        <v>117.05000585095262</v>
      </c>
      <c r="AG200" s="9">
        <v>116.59171157012804</v>
      </c>
      <c r="AH200" s="9">
        <v>117.96342198120189</v>
      </c>
      <c r="AI200" s="9">
        <v>117.10809423067519</v>
      </c>
      <c r="AJ200" s="9">
        <v>118.80976953649981</v>
      </c>
      <c r="AK200" s="9">
        <v>122.79772030296962</v>
      </c>
      <c r="AL200" s="9">
        <v>126.61308086778971</v>
      </c>
      <c r="AM200" s="9">
        <v>128.95539800698805</v>
      </c>
      <c r="AN200" s="9">
        <v>132.92225953771606</v>
      </c>
      <c r="AO200" s="9">
        <v>135.18136020621967</v>
      </c>
      <c r="AP200" s="9">
        <v>132.99858136581193</v>
      </c>
      <c r="AQ200" s="9">
        <v>132.5461128719858</v>
      </c>
      <c r="AR200" s="9">
        <v>132.0648626149034</v>
      </c>
      <c r="AS200" s="9">
        <v>134.97230565300825</v>
      </c>
      <c r="AT200" s="9">
        <v>133.96017314949469</v>
      </c>
      <c r="AU200" s="9">
        <v>141.33122170325942</v>
      </c>
      <c r="AV200" s="9">
        <v>137.56743418132066</v>
      </c>
      <c r="AW200" s="9">
        <v>139.73440801040772</v>
      </c>
      <c r="AX200" s="9">
        <v>140.12882004415133</v>
      </c>
      <c r="AY200" s="9">
        <v>139.69120591286469</v>
      </c>
      <c r="AZ200" s="9">
        <v>139.87300250183964</v>
      </c>
      <c r="BA200" s="9">
        <v>145.21944204668944</v>
      </c>
      <c r="BB200" s="9">
        <v>145.64977320073095</v>
      </c>
      <c r="BC200" s="9">
        <v>145.54150623192896</v>
      </c>
      <c r="BD200" s="9">
        <v>146.58353868296163</v>
      </c>
      <c r="BE200" s="9">
        <v>159.95369392537697</v>
      </c>
      <c r="BF200" s="9">
        <v>161.74172090552605</v>
      </c>
      <c r="BG200" s="9">
        <v>161.46825593175208</v>
      </c>
      <c r="BH200" s="9">
        <v>165.9935690964663</v>
      </c>
      <c r="BI200" s="9">
        <v>171.08868533883779</v>
      </c>
      <c r="BJ200" s="9">
        <v>174.07701863099041</v>
      </c>
      <c r="BK200" s="9">
        <v>173.56148237453303</v>
      </c>
      <c r="BL200" s="9">
        <v>173.27297931080011</v>
      </c>
      <c r="BM200" s="21">
        <v>176.84712507537262</v>
      </c>
      <c r="BN200" s="21">
        <v>173.4332250356496</v>
      </c>
      <c r="BO200" s="21">
        <v>180.71233150163818</v>
      </c>
      <c r="BP200" s="21">
        <v>180.9174814700128</v>
      </c>
      <c r="BQ200" s="21">
        <v>190.50320550564282</v>
      </c>
      <c r="BR200" s="21">
        <v>193.68149957660594</v>
      </c>
      <c r="BS200" s="21">
        <v>195.0229300688811</v>
      </c>
      <c r="BT200" s="21">
        <v>193.61467284334583</v>
      </c>
      <c r="BU200" s="21">
        <v>193.21642049800229</v>
      </c>
      <c r="BV200" s="21">
        <v>190.77912594037102</v>
      </c>
      <c r="BW200" s="21">
        <v>193.15300380574388</v>
      </c>
      <c r="BX200" s="21">
        <v>199.59873643848368</v>
      </c>
      <c r="BY200" s="21">
        <v>198.64744927845774</v>
      </c>
      <c r="BZ200" s="21">
        <v>198.81235015595564</v>
      </c>
      <c r="CA200" s="21">
        <v>203.01267482324414</v>
      </c>
      <c r="CB200" s="21">
        <v>196.03137610443545</v>
      </c>
      <c r="CC200" s="21">
        <v>200.24866686825482</v>
      </c>
      <c r="CD200" s="21">
        <v>203.17349804858137</v>
      </c>
      <c r="CE200" s="21">
        <v>205.77260606803608</v>
      </c>
      <c r="CF200" s="197">
        <v>200.87485498504125</v>
      </c>
      <c r="CG200" s="197">
        <v>204.53396906936496</v>
      </c>
      <c r="CH200" s="197">
        <v>207.87401637482699</v>
      </c>
      <c r="CI200" s="21"/>
      <c r="CJ200" s="21"/>
      <c r="CK200" s="21"/>
      <c r="CL200" s="21"/>
      <c r="CM200" s="21"/>
      <c r="CN200" s="21"/>
    </row>
    <row r="201" spans="1:92" x14ac:dyDescent="0.2">
      <c r="A201" s="8" t="str">
        <f t="shared" si="3"/>
        <v>EWGu_QU_18</v>
      </c>
      <c r="B201" s="7" t="s">
        <v>248</v>
      </c>
      <c r="C201" s="7" t="s">
        <v>654</v>
      </c>
      <c r="D201" s="7">
        <v>18</v>
      </c>
      <c r="E201" s="7">
        <v>100</v>
      </c>
      <c r="F201" s="9">
        <v>100.61099034454529</v>
      </c>
      <c r="G201" s="9">
        <v>99.60562574383502</v>
      </c>
      <c r="H201" s="9">
        <v>96.373998095049117</v>
      </c>
      <c r="I201" s="9">
        <v>96.812086546103288</v>
      </c>
      <c r="J201" s="9">
        <v>97.15321576325114</v>
      </c>
      <c r="K201" s="9">
        <v>97.114918080205527</v>
      </c>
      <c r="L201" s="9">
        <v>97.389358341993784</v>
      </c>
      <c r="M201" s="9">
        <v>99.105255436131245</v>
      </c>
      <c r="N201" s="9">
        <v>100.71741973952551</v>
      </c>
      <c r="O201" s="9">
        <v>101.00292932979447</v>
      </c>
      <c r="P201" s="9">
        <v>100.06949754636152</v>
      </c>
      <c r="Q201" s="9">
        <v>103.53843003859238</v>
      </c>
      <c r="R201" s="9">
        <v>103.65418384532465</v>
      </c>
      <c r="S201" s="9">
        <v>105.22891589688828</v>
      </c>
      <c r="T201" s="9">
        <v>105.21673148837662</v>
      </c>
      <c r="U201" s="9">
        <v>110.55280754780443</v>
      </c>
      <c r="V201" s="9">
        <v>111.82106202572697</v>
      </c>
      <c r="W201" s="9">
        <v>109.92969223752436</v>
      </c>
      <c r="X201" s="9">
        <v>112.44720020122909</v>
      </c>
      <c r="Y201" s="9">
        <v>112.95042005351768</v>
      </c>
      <c r="Z201" s="9">
        <v>111.86991503699258</v>
      </c>
      <c r="AA201" s="9">
        <v>115.65185487887474</v>
      </c>
      <c r="AB201" s="9">
        <v>115.93596096048746</v>
      </c>
      <c r="AC201" s="9">
        <v>116.35479218558393</v>
      </c>
      <c r="AD201" s="9">
        <v>117.05058848244423</v>
      </c>
      <c r="AE201" s="9">
        <v>118.48449706883393</v>
      </c>
      <c r="AF201" s="9">
        <v>123.97135634531872</v>
      </c>
      <c r="AG201" s="9">
        <v>127.51476291792112</v>
      </c>
      <c r="AH201" s="9">
        <v>128.79338242142381</v>
      </c>
      <c r="AI201" s="9">
        <v>126.34317992943636</v>
      </c>
      <c r="AJ201" s="9">
        <v>126.17056743219841</v>
      </c>
      <c r="AK201" s="9">
        <v>129.81159048210128</v>
      </c>
      <c r="AL201" s="9">
        <v>131.77520349458183</v>
      </c>
      <c r="AM201" s="9">
        <v>135.50014104128809</v>
      </c>
      <c r="AN201" s="9">
        <v>133.11956374691678</v>
      </c>
      <c r="AO201" s="9">
        <v>135.83024963798223</v>
      </c>
      <c r="AP201" s="9">
        <v>136.52429652842864</v>
      </c>
      <c r="AQ201" s="9">
        <v>139.1439000507568</v>
      </c>
      <c r="AR201" s="9">
        <v>142.02920396721731</v>
      </c>
      <c r="AS201" s="9">
        <v>147.81510301955714</v>
      </c>
      <c r="AT201" s="9">
        <v>144.99590539085577</v>
      </c>
      <c r="AU201" s="9">
        <v>151.86889165516226</v>
      </c>
      <c r="AV201" s="9">
        <v>149.8975333521723</v>
      </c>
      <c r="AW201" s="9">
        <v>149.99357015495357</v>
      </c>
      <c r="AX201" s="9">
        <v>152.3674256247231</v>
      </c>
      <c r="AY201" s="9">
        <v>153.75739280359412</v>
      </c>
      <c r="AZ201" s="9">
        <v>152.52605408190956</v>
      </c>
      <c r="BA201" s="9">
        <v>156.04442040660479</v>
      </c>
      <c r="BB201" s="9">
        <v>160.12876404238969</v>
      </c>
      <c r="BC201" s="9">
        <v>159.61850663671407</v>
      </c>
      <c r="BD201" s="9">
        <v>160.73580985963619</v>
      </c>
      <c r="BE201" s="9">
        <v>173.34306676484564</v>
      </c>
      <c r="BF201" s="9">
        <v>178.53196878620011</v>
      </c>
      <c r="BG201" s="9">
        <v>179.96308614511</v>
      </c>
      <c r="BH201" s="9">
        <v>184.92814550784377</v>
      </c>
      <c r="BI201" s="9">
        <v>186.86127002977372</v>
      </c>
      <c r="BJ201" s="9">
        <v>188.77303399093734</v>
      </c>
      <c r="BK201" s="9">
        <v>182.50814487751626</v>
      </c>
      <c r="BL201" s="9">
        <v>178.67897548675464</v>
      </c>
      <c r="BM201" s="21">
        <v>181.92494772262225</v>
      </c>
      <c r="BN201" s="21">
        <v>178.33326272811146</v>
      </c>
      <c r="BO201" s="21">
        <v>185.51275850424912</v>
      </c>
      <c r="BP201" s="21">
        <v>184.98823641659433</v>
      </c>
      <c r="BQ201" s="21">
        <v>193.25675068452969</v>
      </c>
      <c r="BR201" s="21">
        <v>195.15478814967057</v>
      </c>
      <c r="BS201" s="21">
        <v>202.28379188262778</v>
      </c>
      <c r="BT201" s="21">
        <v>200.10885614175842</v>
      </c>
      <c r="BU201" s="21">
        <v>191.79131285458453</v>
      </c>
      <c r="BV201" s="21">
        <v>190.33848580793921</v>
      </c>
      <c r="BW201" s="21">
        <v>190.40749589614066</v>
      </c>
      <c r="BX201" s="21">
        <v>198.38875112936623</v>
      </c>
      <c r="BY201" s="21">
        <v>195.8649633875159</v>
      </c>
      <c r="BZ201" s="21">
        <v>196.15231068115045</v>
      </c>
      <c r="CA201" s="21">
        <v>201.18634119480362</v>
      </c>
      <c r="CB201" s="21">
        <v>195.49008135649316</v>
      </c>
      <c r="CC201" s="21">
        <v>195.11364588097635</v>
      </c>
      <c r="CD201" s="21">
        <v>199.80345012378521</v>
      </c>
      <c r="CE201" s="21">
        <v>202.2830639637167</v>
      </c>
      <c r="CF201" s="197">
        <v>196.32175238585404</v>
      </c>
      <c r="CG201" s="197">
        <v>196.49397425379996</v>
      </c>
      <c r="CH201" s="197">
        <v>201.39283842820262</v>
      </c>
      <c r="CI201" s="21"/>
      <c r="CJ201" s="21"/>
      <c r="CK201" s="21"/>
      <c r="CL201" s="21"/>
      <c r="CM201" s="21"/>
      <c r="CN201" s="21"/>
    </row>
    <row r="202" spans="1:92" x14ac:dyDescent="0.2">
      <c r="A202" s="8" t="str">
        <f t="shared" si="3"/>
        <v>EWGu_QU_19</v>
      </c>
      <c r="B202" s="7" t="s">
        <v>248</v>
      </c>
      <c r="C202" s="7" t="s">
        <v>654</v>
      </c>
      <c r="D202" s="7">
        <v>19</v>
      </c>
      <c r="E202" s="7">
        <v>100</v>
      </c>
      <c r="F202" s="9">
        <v>100.73034089016699</v>
      </c>
      <c r="G202" s="9">
        <v>99.86239392363963</v>
      </c>
      <c r="H202" s="9">
        <v>97.032725903937347</v>
      </c>
      <c r="I202" s="9">
        <v>97.907690719756459</v>
      </c>
      <c r="J202" s="9">
        <v>98.893980589899783</v>
      </c>
      <c r="K202" s="9">
        <v>99.15043316188968</v>
      </c>
      <c r="L202" s="9">
        <v>100.14109740080588</v>
      </c>
      <c r="M202" s="9">
        <v>98.101072758426668</v>
      </c>
      <c r="N202" s="9">
        <v>98.314238670338312</v>
      </c>
      <c r="O202" s="9">
        <v>97.871397272145131</v>
      </c>
      <c r="P202" s="9">
        <v>97.709968665776785</v>
      </c>
      <c r="Q202" s="9">
        <v>99.927692509346713</v>
      </c>
      <c r="R202" s="9">
        <v>101.00913428818896</v>
      </c>
      <c r="S202" s="9">
        <v>102.12415406282955</v>
      </c>
      <c r="T202" s="9">
        <v>102.19067457020475</v>
      </c>
      <c r="U202" s="9">
        <v>104.2701655490464</v>
      </c>
      <c r="V202" s="9">
        <v>104.16097446572088</v>
      </c>
      <c r="W202" s="9">
        <v>105.16826649924683</v>
      </c>
      <c r="X202" s="9">
        <v>104.90383222022173</v>
      </c>
      <c r="Y202" s="9">
        <v>106.73501239974139</v>
      </c>
      <c r="Z202" s="9">
        <v>107.36604433155563</v>
      </c>
      <c r="AA202" s="9">
        <v>108.48943034781185</v>
      </c>
      <c r="AB202" s="9">
        <v>107.97247312599659</v>
      </c>
      <c r="AC202" s="9">
        <v>109.6914147432672</v>
      </c>
      <c r="AD202" s="9">
        <v>110.16759380297161</v>
      </c>
      <c r="AE202" s="9">
        <v>108.24337390441534</v>
      </c>
      <c r="AF202" s="9">
        <v>110.6407638752344</v>
      </c>
      <c r="AG202" s="9">
        <v>113.34052759364847</v>
      </c>
      <c r="AH202" s="9">
        <v>114.46032164454181</v>
      </c>
      <c r="AI202" s="9">
        <v>112.92784892980967</v>
      </c>
      <c r="AJ202" s="9">
        <v>115.42324025394106</v>
      </c>
      <c r="AK202" s="9">
        <v>117.89793478843961</v>
      </c>
      <c r="AL202" s="9">
        <v>120.43333701730626</v>
      </c>
      <c r="AM202" s="9">
        <v>123.79331043892262</v>
      </c>
      <c r="AN202" s="9">
        <v>124.79899334165394</v>
      </c>
      <c r="AO202" s="9">
        <v>128.02195090820794</v>
      </c>
      <c r="AP202" s="9">
        <v>124.35028986976859</v>
      </c>
      <c r="AQ202" s="9">
        <v>125.06641644889325</v>
      </c>
      <c r="AR202" s="9">
        <v>126.75974874608438</v>
      </c>
      <c r="AS202" s="9">
        <v>124.94625767892806</v>
      </c>
      <c r="AT202" s="9">
        <v>127.23114799875333</v>
      </c>
      <c r="AU202" s="9">
        <v>135.35679619152617</v>
      </c>
      <c r="AV202" s="9">
        <v>132.04828169627342</v>
      </c>
      <c r="AW202" s="9">
        <v>130.09366758198018</v>
      </c>
      <c r="AX202" s="9">
        <v>131.44288839107278</v>
      </c>
      <c r="AY202" s="9">
        <v>132.47821705151063</v>
      </c>
      <c r="AZ202" s="9">
        <v>130.87271832246591</v>
      </c>
      <c r="BA202" s="9">
        <v>134.01924579953334</v>
      </c>
      <c r="BB202" s="9">
        <v>135.92884176871601</v>
      </c>
      <c r="BC202" s="9">
        <v>136.88816025095863</v>
      </c>
      <c r="BD202" s="9">
        <v>138.40542622609328</v>
      </c>
      <c r="BE202" s="9">
        <v>147.86315470888735</v>
      </c>
      <c r="BF202" s="9">
        <v>154.50942643840725</v>
      </c>
      <c r="BG202" s="9">
        <v>151.85106186654102</v>
      </c>
      <c r="BH202" s="9">
        <v>155.90968409323176</v>
      </c>
      <c r="BI202" s="9">
        <v>160.86783936008965</v>
      </c>
      <c r="BJ202" s="9">
        <v>158.17423089303074</v>
      </c>
      <c r="BK202" s="9">
        <v>157.59143144152426</v>
      </c>
      <c r="BL202" s="9">
        <v>158.10459743083024</v>
      </c>
      <c r="BM202" s="21">
        <v>159.91292476685121</v>
      </c>
      <c r="BN202" s="21">
        <v>155.23926958713699</v>
      </c>
      <c r="BO202" s="21">
        <v>160.48386345242227</v>
      </c>
      <c r="BP202" s="21">
        <v>162.61850321838466</v>
      </c>
      <c r="BQ202" s="21">
        <v>168.37245727521181</v>
      </c>
      <c r="BR202" s="21">
        <v>170.96559178070467</v>
      </c>
      <c r="BS202" s="21">
        <v>175.29948774968133</v>
      </c>
      <c r="BT202" s="21">
        <v>176.99296074345034</v>
      </c>
      <c r="BU202" s="21">
        <v>168.96302157683266</v>
      </c>
      <c r="BV202" s="21">
        <v>170.80556772591174</v>
      </c>
      <c r="BW202" s="21">
        <v>174.51681409115608</v>
      </c>
      <c r="BX202" s="21">
        <v>181.0453087801246</v>
      </c>
      <c r="BY202" s="21">
        <v>182.8840588097122</v>
      </c>
      <c r="BZ202" s="21">
        <v>182.38777201151859</v>
      </c>
      <c r="CA202" s="21">
        <v>188.05853057730815</v>
      </c>
      <c r="CB202" s="21">
        <v>181.92393175464233</v>
      </c>
      <c r="CC202" s="21">
        <v>185.56232280534232</v>
      </c>
      <c r="CD202" s="21">
        <v>189.10326436672392</v>
      </c>
      <c r="CE202" s="21">
        <v>186.77960134588957</v>
      </c>
      <c r="CF202" s="197">
        <v>181.89730127570047</v>
      </c>
      <c r="CG202" s="197">
        <v>188.29802733529084</v>
      </c>
      <c r="CH202" s="197">
        <v>191.09316759397848</v>
      </c>
      <c r="CI202" s="21"/>
      <c r="CJ202" s="21"/>
      <c r="CK202" s="21"/>
      <c r="CL202" s="21"/>
      <c r="CM202" s="21"/>
      <c r="CN202" s="21"/>
    </row>
    <row r="203" spans="1:92" x14ac:dyDescent="0.2">
      <c r="A203" s="8" t="str">
        <f t="shared" si="3"/>
        <v>EWGu_QU_20</v>
      </c>
      <c r="B203" s="7" t="s">
        <v>248</v>
      </c>
      <c r="C203" s="7" t="s">
        <v>654</v>
      </c>
      <c r="D203" s="7">
        <v>20</v>
      </c>
      <c r="E203" s="7">
        <v>100</v>
      </c>
      <c r="F203" s="9">
        <v>101.59885175498444</v>
      </c>
      <c r="G203" s="9">
        <v>101.63354132197784</v>
      </c>
      <c r="H203" s="9">
        <v>98.565403088645837</v>
      </c>
      <c r="I203" s="9">
        <v>99.383678511157612</v>
      </c>
      <c r="J203" s="9">
        <v>99.345912970941598</v>
      </c>
      <c r="K203" s="9">
        <v>99.024431420853276</v>
      </c>
      <c r="L203" s="9">
        <v>99.886037772238865</v>
      </c>
      <c r="M203" s="9">
        <v>97.854854402175121</v>
      </c>
      <c r="N203" s="9">
        <v>98.365621848505597</v>
      </c>
      <c r="O203" s="9">
        <v>97.253266684733163</v>
      </c>
      <c r="P203" s="9">
        <v>98.119371903096237</v>
      </c>
      <c r="Q203" s="9">
        <v>102.20658665306095</v>
      </c>
      <c r="R203" s="9">
        <v>102.0178477714754</v>
      </c>
      <c r="S203" s="9">
        <v>103.4914578320241</v>
      </c>
      <c r="T203" s="9">
        <v>102.27496986825739</v>
      </c>
      <c r="U203" s="9">
        <v>103.52039718398677</v>
      </c>
      <c r="V203" s="9">
        <v>102.96791011642603</v>
      </c>
      <c r="W203" s="9">
        <v>106.12424043726342</v>
      </c>
      <c r="X203" s="9">
        <v>104.1708397241204</v>
      </c>
      <c r="Y203" s="9">
        <v>106.68749527283931</v>
      </c>
      <c r="Z203" s="9">
        <v>108.31770777163455</v>
      </c>
      <c r="AA203" s="9">
        <v>108.10944471929686</v>
      </c>
      <c r="AB203" s="9">
        <v>108.42645264370636</v>
      </c>
      <c r="AC203" s="9">
        <v>110.16704137402684</v>
      </c>
      <c r="AD203" s="9">
        <v>109.97843204710978</v>
      </c>
      <c r="AE203" s="9">
        <v>111.1781890254627</v>
      </c>
      <c r="AF203" s="9">
        <v>113.19523168244029</v>
      </c>
      <c r="AG203" s="9">
        <v>111.98558379563488</v>
      </c>
      <c r="AH203" s="9">
        <v>113.7628816613651</v>
      </c>
      <c r="AI203" s="9">
        <v>111.45093196723414</v>
      </c>
      <c r="AJ203" s="9">
        <v>115.74116514770694</v>
      </c>
      <c r="AK203" s="9">
        <v>118.6989937466314</v>
      </c>
      <c r="AL203" s="9">
        <v>122.4601167786924</v>
      </c>
      <c r="AM203" s="9">
        <v>125.22775425774032</v>
      </c>
      <c r="AN203" s="9">
        <v>126.09184554119459</v>
      </c>
      <c r="AO203" s="9">
        <v>127.0914608818603</v>
      </c>
      <c r="AP203" s="9">
        <v>125.37114093680937</v>
      </c>
      <c r="AQ203" s="9">
        <v>122.70019613507279</v>
      </c>
      <c r="AR203" s="9">
        <v>126.77323908997799</v>
      </c>
      <c r="AS203" s="9">
        <v>124.581312740154</v>
      </c>
      <c r="AT203" s="9">
        <v>125.60314882146257</v>
      </c>
      <c r="AU203" s="9">
        <v>133.37443047921457</v>
      </c>
      <c r="AV203" s="9">
        <v>129.4680679881331</v>
      </c>
      <c r="AW203" s="9">
        <v>129.23256390745607</v>
      </c>
      <c r="AX203" s="9">
        <v>130.47649670412</v>
      </c>
      <c r="AY203" s="9">
        <v>130.31666395168739</v>
      </c>
      <c r="AZ203" s="9">
        <v>130.50693836160517</v>
      </c>
      <c r="BA203" s="9">
        <v>135.61333128319447</v>
      </c>
      <c r="BB203" s="9">
        <v>137.78500964728391</v>
      </c>
      <c r="BC203" s="9">
        <v>137.28227133618327</v>
      </c>
      <c r="BD203" s="9">
        <v>139.2270854522279</v>
      </c>
      <c r="BE203" s="9">
        <v>150.48420523424053</v>
      </c>
      <c r="BF203" s="9">
        <v>153.46027753834139</v>
      </c>
      <c r="BG203" s="9">
        <v>150.98580811019679</v>
      </c>
      <c r="BH203" s="9">
        <v>158.29453956042846</v>
      </c>
      <c r="BI203" s="9">
        <v>164.57044722549364</v>
      </c>
      <c r="BJ203" s="9">
        <v>166.50063141376435</v>
      </c>
      <c r="BK203" s="9">
        <v>165.97512061472597</v>
      </c>
      <c r="BL203" s="9">
        <v>162.70413454121825</v>
      </c>
      <c r="BM203" s="21">
        <v>166.0902634232703</v>
      </c>
      <c r="BN203" s="21">
        <v>164.7972460783229</v>
      </c>
      <c r="BO203" s="21">
        <v>170.54346741912985</v>
      </c>
      <c r="BP203" s="21">
        <v>172.25937561822931</v>
      </c>
      <c r="BQ203" s="21">
        <v>176.43194937000388</v>
      </c>
      <c r="BR203" s="21">
        <v>179.3177986355829</v>
      </c>
      <c r="BS203" s="21">
        <v>184.50949297513446</v>
      </c>
      <c r="BT203" s="21">
        <v>183.20158053660032</v>
      </c>
      <c r="BU203" s="21">
        <v>177.55701056020484</v>
      </c>
      <c r="BV203" s="21">
        <v>178.8041622331296</v>
      </c>
      <c r="BW203" s="21">
        <v>180.87120662143775</v>
      </c>
      <c r="BX203" s="21">
        <v>186.66862346223704</v>
      </c>
      <c r="BY203" s="21">
        <v>182.76727096293172</v>
      </c>
      <c r="BZ203" s="21">
        <v>184.79308551735619</v>
      </c>
      <c r="CA203" s="21">
        <v>190.36958373771586</v>
      </c>
      <c r="CB203" s="21">
        <v>186.53282064094415</v>
      </c>
      <c r="CC203" s="21">
        <v>188.35288673050846</v>
      </c>
      <c r="CD203" s="21">
        <v>193.82806007280766</v>
      </c>
      <c r="CE203" s="21">
        <v>196.21401484587011</v>
      </c>
      <c r="CF203" s="197">
        <v>195.81765469605929</v>
      </c>
      <c r="CG203" s="197">
        <v>197.42647568225109</v>
      </c>
      <c r="CH203" s="197">
        <v>202.80756697750607</v>
      </c>
      <c r="CI203" s="21"/>
      <c r="CJ203" s="21"/>
      <c r="CK203" s="21"/>
      <c r="CL203" s="21"/>
      <c r="CM203" s="21"/>
      <c r="CN203" s="21"/>
    </row>
    <row r="204" spans="1:92" x14ac:dyDescent="0.2">
      <c r="A204" s="8" t="str">
        <f t="shared" si="3"/>
        <v>EWGu_QU_21</v>
      </c>
      <c r="B204" s="7" t="s">
        <v>248</v>
      </c>
      <c r="C204" s="7" t="s">
        <v>654</v>
      </c>
      <c r="D204" s="7">
        <v>21</v>
      </c>
      <c r="E204" s="7">
        <v>100</v>
      </c>
      <c r="F204" s="9">
        <v>99.906288670402247</v>
      </c>
      <c r="G204" s="9">
        <v>99.577231950230001</v>
      </c>
      <c r="H204" s="9">
        <v>96.92513725280638</v>
      </c>
      <c r="I204" s="9">
        <v>98.457845844507958</v>
      </c>
      <c r="J204" s="9">
        <v>100.46831749115574</v>
      </c>
      <c r="K204" s="9">
        <v>103.5437204572986</v>
      </c>
      <c r="L204" s="9">
        <v>103.13289974959187</v>
      </c>
      <c r="M204" s="9">
        <v>102.73803325396646</v>
      </c>
      <c r="N204" s="9">
        <v>105.82456488440243</v>
      </c>
      <c r="O204" s="9">
        <v>102.67756747503398</v>
      </c>
      <c r="P204" s="9">
        <v>101.65790710645499</v>
      </c>
      <c r="Q204" s="9">
        <v>109.44207609650198</v>
      </c>
      <c r="R204" s="9">
        <v>108.0207404116925</v>
      </c>
      <c r="S204" s="9">
        <v>106.08217225394799</v>
      </c>
      <c r="T204" s="9">
        <v>108.29219372900221</v>
      </c>
      <c r="U204" s="9">
        <v>114.47165941851367</v>
      </c>
      <c r="V204" s="9">
        <v>113.02032444763705</v>
      </c>
      <c r="W204" s="9">
        <v>114.05033825732983</v>
      </c>
      <c r="X204" s="9">
        <v>118.41945024018403</v>
      </c>
      <c r="Y204" s="9">
        <v>116.73772468435457</v>
      </c>
      <c r="Z204" s="9">
        <v>119.50626897400201</v>
      </c>
      <c r="AA204" s="9">
        <v>119.57749376349884</v>
      </c>
      <c r="AB204" s="9">
        <v>123.76439878850969</v>
      </c>
      <c r="AC204" s="9">
        <v>122.2151205307692</v>
      </c>
      <c r="AD204" s="9">
        <v>125.55260839532356</v>
      </c>
      <c r="AE204" s="9">
        <v>123.018884919759</v>
      </c>
      <c r="AF204" s="9">
        <v>132.26100068586629</v>
      </c>
      <c r="AG204" s="9">
        <v>133.71146721329936</v>
      </c>
      <c r="AH204" s="9">
        <v>138.8558438907624</v>
      </c>
      <c r="AI204" s="9">
        <v>131.80030125991073</v>
      </c>
      <c r="AJ204" s="9">
        <v>138.64542190890597</v>
      </c>
      <c r="AK204" s="9">
        <v>141.70907057882494</v>
      </c>
      <c r="AL204" s="9">
        <v>144.56059345609589</v>
      </c>
      <c r="AM204" s="9">
        <v>146.50329205426172</v>
      </c>
      <c r="AN204" s="9">
        <v>148.54563598459026</v>
      </c>
      <c r="AO204" s="9">
        <v>149.15326209793346</v>
      </c>
      <c r="AP204" s="9">
        <v>152.5676300365742</v>
      </c>
      <c r="AQ204" s="9">
        <v>151.66637125909281</v>
      </c>
      <c r="AR204" s="9">
        <v>154.64100986632383</v>
      </c>
      <c r="AS204" s="9">
        <v>159.12134878747167</v>
      </c>
      <c r="AT204" s="9">
        <v>161.04158380276829</v>
      </c>
      <c r="AU204" s="9">
        <v>174.26397146837257</v>
      </c>
      <c r="AV204" s="9">
        <v>164.44147217266871</v>
      </c>
      <c r="AW204" s="9">
        <v>169.22408327980099</v>
      </c>
      <c r="AX204" s="9">
        <v>168.06551966322044</v>
      </c>
      <c r="AY204" s="9">
        <v>173.97285791539343</v>
      </c>
      <c r="AZ204" s="9">
        <v>173.53860940478882</v>
      </c>
      <c r="BA204" s="9">
        <v>176.31094882950629</v>
      </c>
      <c r="BB204" s="9">
        <v>177.40516208517306</v>
      </c>
      <c r="BC204" s="9">
        <v>179.98287056458167</v>
      </c>
      <c r="BD204" s="9">
        <v>178.78562747826192</v>
      </c>
      <c r="BE204" s="9">
        <v>194.94946178894673</v>
      </c>
      <c r="BF204" s="9">
        <v>199.28633160731184</v>
      </c>
      <c r="BG204" s="9">
        <v>196.41872972670669</v>
      </c>
      <c r="BH204" s="9">
        <v>203.61097216226307</v>
      </c>
      <c r="BI204" s="9">
        <v>210.43882121216751</v>
      </c>
      <c r="BJ204" s="9">
        <v>207.79327654239879</v>
      </c>
      <c r="BK204" s="9">
        <v>209.03416626380073</v>
      </c>
      <c r="BL204" s="9">
        <v>207.67982645449416</v>
      </c>
      <c r="BM204" s="21">
        <v>203.55549541776546</v>
      </c>
      <c r="BN204" s="21">
        <v>198.81595541250226</v>
      </c>
      <c r="BO204" s="21">
        <v>202.33854508063138</v>
      </c>
      <c r="BP204" s="21">
        <v>206.67188026794437</v>
      </c>
      <c r="BQ204" s="21">
        <v>219.44081326206177</v>
      </c>
      <c r="BR204" s="21">
        <v>218.44625535207899</v>
      </c>
      <c r="BS204" s="21">
        <v>224.08683487750508</v>
      </c>
      <c r="BT204" s="21">
        <v>223.8690727958072</v>
      </c>
      <c r="BU204" s="21">
        <v>213.27596435241256</v>
      </c>
      <c r="BV204" s="21">
        <v>206.05042062411533</v>
      </c>
      <c r="BW204" s="21">
        <v>210.89125318214528</v>
      </c>
      <c r="BX204" s="21">
        <v>218.93611447281688</v>
      </c>
      <c r="BY204" s="21">
        <v>216.71969997401189</v>
      </c>
      <c r="BZ204" s="21">
        <v>209.62434732856741</v>
      </c>
      <c r="CA204" s="21">
        <v>217.28195882860538</v>
      </c>
      <c r="CB204" s="21">
        <v>216.73423411022355</v>
      </c>
      <c r="CC204" s="21">
        <v>218.20053937524628</v>
      </c>
      <c r="CD204" s="21">
        <v>216.9880128291656</v>
      </c>
      <c r="CE204" s="21">
        <v>225.52567006645288</v>
      </c>
      <c r="CF204" s="197">
        <v>217.96595096608607</v>
      </c>
      <c r="CG204" s="197">
        <v>216.39832111095308</v>
      </c>
      <c r="CH204" s="197">
        <v>209.0675671951827</v>
      </c>
      <c r="CI204" s="21"/>
      <c r="CJ204" s="21"/>
      <c r="CK204" s="21"/>
      <c r="CL204" s="21"/>
      <c r="CM204" s="21"/>
      <c r="CN204" s="21"/>
    </row>
    <row r="205" spans="1:92" x14ac:dyDescent="0.2">
      <c r="A205" s="8" t="str">
        <f t="shared" si="3"/>
        <v>EWGu_QU_22</v>
      </c>
      <c r="B205" s="7" t="s">
        <v>248</v>
      </c>
      <c r="C205" s="7" t="s">
        <v>654</v>
      </c>
      <c r="D205" s="7">
        <v>22</v>
      </c>
      <c r="E205" s="7">
        <v>100</v>
      </c>
      <c r="F205" s="9">
        <v>103.02330467537568</v>
      </c>
      <c r="G205" s="9">
        <v>104.92043143832515</v>
      </c>
      <c r="H205" s="9">
        <v>100.91664751471518</v>
      </c>
      <c r="I205" s="9">
        <v>100.65668875145715</v>
      </c>
      <c r="J205" s="9">
        <v>101.21218331588975</v>
      </c>
      <c r="K205" s="9">
        <v>102.61590545084043</v>
      </c>
      <c r="L205" s="9">
        <v>104.31571408204321</v>
      </c>
      <c r="M205" s="9">
        <v>102.21440865184286</v>
      </c>
      <c r="N205" s="9">
        <v>101.39299516730793</v>
      </c>
      <c r="O205" s="9">
        <v>102.13749621049305</v>
      </c>
      <c r="P205" s="9">
        <v>105.25341356576364</v>
      </c>
      <c r="Q205" s="9">
        <v>105.82888070227381</v>
      </c>
      <c r="R205" s="9">
        <v>105.09881554048768</v>
      </c>
      <c r="S205" s="9">
        <v>106.58080528222158</v>
      </c>
      <c r="T205" s="9">
        <v>108.28021372003469</v>
      </c>
      <c r="U205" s="9">
        <v>107.74190204658549</v>
      </c>
      <c r="V205" s="9">
        <v>108.74041224345746</v>
      </c>
      <c r="W205" s="9">
        <v>114.0321492499119</v>
      </c>
      <c r="X205" s="9">
        <v>115.36480217152452</v>
      </c>
      <c r="Y205" s="9">
        <v>120.46156110672321</v>
      </c>
      <c r="Z205" s="9">
        <v>120.58910485862621</v>
      </c>
      <c r="AA205" s="9">
        <v>122.12968080122866</v>
      </c>
      <c r="AB205" s="9">
        <v>124.75240049961754</v>
      </c>
      <c r="AC205" s="9">
        <v>125.91220352734796</v>
      </c>
      <c r="AD205" s="9">
        <v>127.31595221911549</v>
      </c>
      <c r="AE205" s="9">
        <v>130.53699874374007</v>
      </c>
      <c r="AF205" s="9">
        <v>133.47861444292931</v>
      </c>
      <c r="AG205" s="9">
        <v>140.60061721213904</v>
      </c>
      <c r="AH205" s="9">
        <v>146.73687388108075</v>
      </c>
      <c r="AI205" s="9">
        <v>147.55048888333533</v>
      </c>
      <c r="AJ205" s="9">
        <v>149.0500545732074</v>
      </c>
      <c r="AK205" s="9">
        <v>152.78386221501432</v>
      </c>
      <c r="AL205" s="9">
        <v>156.96646456831937</v>
      </c>
      <c r="AM205" s="9">
        <v>161.24324135933637</v>
      </c>
      <c r="AN205" s="9">
        <v>168.00958701351774</v>
      </c>
      <c r="AO205" s="9">
        <v>167.53401262637993</v>
      </c>
      <c r="AP205" s="9">
        <v>167.94939132048236</v>
      </c>
      <c r="AQ205" s="9">
        <v>168.00258043479533</v>
      </c>
      <c r="AR205" s="9">
        <v>168.9280498593682</v>
      </c>
      <c r="AS205" s="9">
        <v>178.14440778915036</v>
      </c>
      <c r="AT205" s="9">
        <v>178.72033265216177</v>
      </c>
      <c r="AU205" s="9">
        <v>189.45532202131358</v>
      </c>
      <c r="AV205" s="9">
        <v>188.8283422913772</v>
      </c>
      <c r="AW205" s="9">
        <v>191.12747631108812</v>
      </c>
      <c r="AX205" s="9">
        <v>196.89484628490075</v>
      </c>
      <c r="AY205" s="9">
        <v>197.94339073845509</v>
      </c>
      <c r="AZ205" s="9">
        <v>199.80847268343581</v>
      </c>
      <c r="BA205" s="9">
        <v>201.49236948931991</v>
      </c>
      <c r="BB205" s="9">
        <v>206.70940583481033</v>
      </c>
      <c r="BC205" s="9">
        <v>210.79349763047927</v>
      </c>
      <c r="BD205" s="9">
        <v>209.06547539332138</v>
      </c>
      <c r="BE205" s="9">
        <v>228.24806788976883</v>
      </c>
      <c r="BF205" s="9">
        <v>230.65057117009306</v>
      </c>
      <c r="BG205" s="9">
        <v>226.15536173704638</v>
      </c>
      <c r="BH205" s="9">
        <v>228.27408232474545</v>
      </c>
      <c r="BI205" s="9">
        <v>236.0138823126087</v>
      </c>
      <c r="BJ205" s="9">
        <v>235.49961915444266</v>
      </c>
      <c r="BK205" s="9">
        <v>233.12983414524501</v>
      </c>
      <c r="BL205" s="9">
        <v>231.80215908600852</v>
      </c>
      <c r="BM205" s="21">
        <v>231.34508176712555</v>
      </c>
      <c r="BN205" s="21">
        <v>225.90829336872247</v>
      </c>
      <c r="BO205" s="21">
        <v>231.60236441265485</v>
      </c>
      <c r="BP205" s="21">
        <v>236.20270045211629</v>
      </c>
      <c r="BQ205" s="21">
        <v>247.80077153706196</v>
      </c>
      <c r="BR205" s="21">
        <v>249.2543781082332</v>
      </c>
      <c r="BS205" s="21">
        <v>251.38268586917835</v>
      </c>
      <c r="BT205" s="21">
        <v>247.2979081510336</v>
      </c>
      <c r="BU205" s="21">
        <v>239.80295881635226</v>
      </c>
      <c r="BV205" s="21">
        <v>243.41988560316457</v>
      </c>
      <c r="BW205" s="21">
        <v>249.11136387929821</v>
      </c>
      <c r="BX205" s="21">
        <v>256.02860128484684</v>
      </c>
      <c r="BY205" s="21">
        <v>255.47531990122988</v>
      </c>
      <c r="BZ205" s="21">
        <v>260.49386758253729</v>
      </c>
      <c r="CA205" s="21">
        <v>266.30326040460358</v>
      </c>
      <c r="CB205" s="21">
        <v>261.38646915693448</v>
      </c>
      <c r="CC205" s="21">
        <v>261.53145144375287</v>
      </c>
      <c r="CD205" s="21">
        <v>267.59622658034846</v>
      </c>
      <c r="CE205" s="21">
        <v>267.04363478368475</v>
      </c>
      <c r="CF205" s="197">
        <v>265.78793872947512</v>
      </c>
      <c r="CG205" s="197">
        <v>268.09728088509308</v>
      </c>
      <c r="CH205" s="197">
        <v>275.06625625150451</v>
      </c>
      <c r="CI205" s="21"/>
      <c r="CJ205" s="21"/>
      <c r="CK205" s="21"/>
      <c r="CL205" s="21"/>
      <c r="CM205" s="21"/>
      <c r="CN205" s="21"/>
    </row>
    <row r="206" spans="1:92" x14ac:dyDescent="0.2">
      <c r="A206" s="8" t="str">
        <f t="shared" si="3"/>
        <v>EWGu_QU_23</v>
      </c>
      <c r="B206" s="7" t="s">
        <v>248</v>
      </c>
      <c r="C206" s="7" t="s">
        <v>654</v>
      </c>
      <c r="D206" s="7">
        <v>23</v>
      </c>
      <c r="E206" s="7">
        <v>100</v>
      </c>
      <c r="F206" s="9">
        <v>100.60416648681843</v>
      </c>
      <c r="G206" s="9">
        <v>100.40684689695753</v>
      </c>
      <c r="H206" s="9">
        <v>97.705272778810269</v>
      </c>
      <c r="I206" s="9">
        <v>98.757742580205701</v>
      </c>
      <c r="J206" s="9">
        <v>98.975864639037709</v>
      </c>
      <c r="K206" s="9">
        <v>99.229657258992106</v>
      </c>
      <c r="L206" s="9">
        <v>99.762357367919819</v>
      </c>
      <c r="M206" s="9">
        <v>98.760221325465338</v>
      </c>
      <c r="N206" s="9">
        <v>99.087049369192258</v>
      </c>
      <c r="O206" s="9">
        <v>97.791634959720213</v>
      </c>
      <c r="P206" s="9">
        <v>98.166005027541914</v>
      </c>
      <c r="Q206" s="9">
        <v>99.620482428440127</v>
      </c>
      <c r="R206" s="9">
        <v>99.790571731274042</v>
      </c>
      <c r="S206" s="9">
        <v>101.22996112393048</v>
      </c>
      <c r="T206" s="9">
        <v>104.68543031304891</v>
      </c>
      <c r="U206" s="9">
        <v>106.20981232251782</v>
      </c>
      <c r="V206" s="9">
        <v>107.17093017649479</v>
      </c>
      <c r="W206" s="9">
        <v>110.43437399666199</v>
      </c>
      <c r="X206" s="9">
        <v>108.02069482920875</v>
      </c>
      <c r="Y206" s="9">
        <v>109.71337258308563</v>
      </c>
      <c r="Z206" s="9">
        <v>111.86582839189683</v>
      </c>
      <c r="AA206" s="9">
        <v>113.91438275214321</v>
      </c>
      <c r="AB206" s="9">
        <v>113.56448484053456</v>
      </c>
      <c r="AC206" s="9">
        <v>118.91620728287693</v>
      </c>
      <c r="AD206" s="9">
        <v>118.5223776525669</v>
      </c>
      <c r="AE206" s="9">
        <v>121.79473921880313</v>
      </c>
      <c r="AF206" s="9">
        <v>128.36762893963297</v>
      </c>
      <c r="AG206" s="9">
        <v>125.60479470660601</v>
      </c>
      <c r="AH206" s="9">
        <v>128.36713216110911</v>
      </c>
      <c r="AI206" s="9">
        <v>128.39020116587918</v>
      </c>
      <c r="AJ206" s="9">
        <v>132.03020909522053</v>
      </c>
      <c r="AK206" s="9">
        <v>132.14728655584261</v>
      </c>
      <c r="AL206" s="9">
        <v>138.09690287370032</v>
      </c>
      <c r="AM206" s="9">
        <v>138.84451441053014</v>
      </c>
      <c r="AN206" s="9">
        <v>138.59170626949987</v>
      </c>
      <c r="AO206" s="9">
        <v>138.32072133118885</v>
      </c>
      <c r="AP206" s="9">
        <v>137.27210844400057</v>
      </c>
      <c r="AQ206" s="9">
        <v>137.93469521756251</v>
      </c>
      <c r="AR206" s="9">
        <v>141.05180217315558</v>
      </c>
      <c r="AS206" s="9">
        <v>147.60940766026056</v>
      </c>
      <c r="AT206" s="9">
        <v>144.11893338655702</v>
      </c>
      <c r="AU206" s="9">
        <v>160.40640130691926</v>
      </c>
      <c r="AV206" s="9">
        <v>154.26140591266798</v>
      </c>
      <c r="AW206" s="9">
        <v>155.09687570123887</v>
      </c>
      <c r="AX206" s="9">
        <v>158.45128310375361</v>
      </c>
      <c r="AY206" s="9">
        <v>157.96838786599216</v>
      </c>
      <c r="AZ206" s="9">
        <v>156.95554469805793</v>
      </c>
      <c r="BA206" s="9">
        <v>163.47535760396298</v>
      </c>
      <c r="BB206" s="9">
        <v>163.97120559932409</v>
      </c>
      <c r="BC206" s="9">
        <v>165.41646157128071</v>
      </c>
      <c r="BD206" s="9">
        <v>168.60483671933187</v>
      </c>
      <c r="BE206" s="9">
        <v>181.52205826099708</v>
      </c>
      <c r="BF206" s="9">
        <v>186.7836622427042</v>
      </c>
      <c r="BG206" s="9">
        <v>186.00922965464113</v>
      </c>
      <c r="BH206" s="9">
        <v>189.31597005401196</v>
      </c>
      <c r="BI206" s="9">
        <v>189.64187047415663</v>
      </c>
      <c r="BJ206" s="9">
        <v>189.50714562657853</v>
      </c>
      <c r="BK206" s="9">
        <v>192.46045821165495</v>
      </c>
      <c r="BL206" s="9">
        <v>186.82884158376194</v>
      </c>
      <c r="BM206" s="21">
        <v>185.3660692279488</v>
      </c>
      <c r="BN206" s="21">
        <v>180.60387222007142</v>
      </c>
      <c r="BO206" s="21">
        <v>189.07588018453453</v>
      </c>
      <c r="BP206" s="21">
        <v>191.09139621072373</v>
      </c>
      <c r="BQ206" s="21">
        <v>199.55606519923703</v>
      </c>
      <c r="BR206" s="21">
        <v>198.67137652188836</v>
      </c>
      <c r="BS206" s="21">
        <v>205.73842538987734</v>
      </c>
      <c r="BT206" s="21">
        <v>201.91801567447376</v>
      </c>
      <c r="BU206" s="21">
        <v>192.76362637823897</v>
      </c>
      <c r="BV206" s="21">
        <v>194.55746957795071</v>
      </c>
      <c r="BW206" s="21">
        <v>191.50872535294485</v>
      </c>
      <c r="BX206" s="21">
        <v>197.97892975085901</v>
      </c>
      <c r="BY206" s="21">
        <v>194.91702739073003</v>
      </c>
      <c r="BZ206" s="21">
        <v>192.96143045377491</v>
      </c>
      <c r="CA206" s="21">
        <v>200.14831801604635</v>
      </c>
      <c r="CB206" s="21">
        <v>200.00090403493215</v>
      </c>
      <c r="CC206" s="21">
        <v>198.00799298219874</v>
      </c>
      <c r="CD206" s="21">
        <v>202.74353902637401</v>
      </c>
      <c r="CE206" s="21">
        <v>202.80544856299434</v>
      </c>
      <c r="CF206" s="197">
        <v>201.45128817151897</v>
      </c>
      <c r="CG206" s="197">
        <v>203.13996672813363</v>
      </c>
      <c r="CH206" s="197">
        <v>203.66645554474002</v>
      </c>
      <c r="CI206" s="21"/>
      <c r="CJ206" s="21"/>
      <c r="CK206" s="21"/>
      <c r="CL206" s="21"/>
      <c r="CM206" s="21"/>
      <c r="CN206" s="21"/>
    </row>
    <row r="207" spans="1:92" x14ac:dyDescent="0.2">
      <c r="A207" s="8" t="str">
        <f t="shared" si="3"/>
        <v>EWGu_QU_24</v>
      </c>
      <c r="B207" s="7" t="s">
        <v>248</v>
      </c>
      <c r="C207" s="7" t="s">
        <v>654</v>
      </c>
      <c r="D207" s="7">
        <v>24</v>
      </c>
      <c r="E207" s="7">
        <v>100</v>
      </c>
      <c r="F207" s="9">
        <v>102.35468010858462</v>
      </c>
      <c r="G207" s="9">
        <v>102.92092447777577</v>
      </c>
      <c r="H207" s="9">
        <v>100.43014944325203</v>
      </c>
      <c r="I207" s="9">
        <v>100.44315661127369</v>
      </c>
      <c r="J207" s="9">
        <v>101.68395902482783</v>
      </c>
      <c r="K207" s="9">
        <v>101.60170643048572</v>
      </c>
      <c r="L207" s="9">
        <v>102.76665518589607</v>
      </c>
      <c r="M207" s="9">
        <v>103.32273775673502</v>
      </c>
      <c r="N207" s="9">
        <v>103.71313424026694</v>
      </c>
      <c r="O207" s="9">
        <v>103.42168415791649</v>
      </c>
      <c r="P207" s="9">
        <v>104.57625636133436</v>
      </c>
      <c r="Q207" s="9">
        <v>106.54842729286406</v>
      </c>
      <c r="R207" s="9">
        <v>107.96917318499342</v>
      </c>
      <c r="S207" s="9">
        <v>107.07676049816308</v>
      </c>
      <c r="T207" s="9">
        <v>100.77467224529677</v>
      </c>
      <c r="U207" s="9">
        <v>108.24325289087436</v>
      </c>
      <c r="V207" s="9">
        <v>110.83864919443613</v>
      </c>
      <c r="W207" s="9">
        <v>111.25980231591284</v>
      </c>
      <c r="X207" s="9">
        <v>111.6678384883721</v>
      </c>
      <c r="Y207" s="9">
        <v>116.34791801567042</v>
      </c>
      <c r="Z207" s="9">
        <v>119.90274036144861</v>
      </c>
      <c r="AA207" s="9">
        <v>117.38365510225401</v>
      </c>
      <c r="AB207" s="9">
        <v>120.87637920308718</v>
      </c>
      <c r="AC207" s="9">
        <v>125.02655563312788</v>
      </c>
      <c r="AD207" s="9">
        <v>125.82059335652301</v>
      </c>
      <c r="AE207" s="9">
        <v>127.32556140082849</v>
      </c>
      <c r="AF207" s="9">
        <v>129.51751542665701</v>
      </c>
      <c r="AG207" s="9">
        <v>131.93149862578281</v>
      </c>
      <c r="AH207" s="9">
        <v>129.59948051253372</v>
      </c>
      <c r="AI207" s="9">
        <v>131.63180332557715</v>
      </c>
      <c r="AJ207" s="9">
        <v>137.8832044592105</v>
      </c>
      <c r="AK207" s="9">
        <v>140.25566551422779</v>
      </c>
      <c r="AL207" s="9">
        <v>146.34276314247865</v>
      </c>
      <c r="AM207" s="9">
        <v>151.16367708792461</v>
      </c>
      <c r="AN207" s="9">
        <v>149.11853371324506</v>
      </c>
      <c r="AO207" s="9">
        <v>149.65372760300676</v>
      </c>
      <c r="AP207" s="9">
        <v>145.21186352130084</v>
      </c>
      <c r="AQ207" s="9">
        <v>144.27257999833648</v>
      </c>
      <c r="AR207" s="9">
        <v>145.31455907556008</v>
      </c>
      <c r="AS207" s="9">
        <v>145.72375053226537</v>
      </c>
      <c r="AT207" s="9">
        <v>147.36732059292964</v>
      </c>
      <c r="AU207" s="9">
        <v>158.81559037582466</v>
      </c>
      <c r="AV207" s="9">
        <v>156.37760611710334</v>
      </c>
      <c r="AW207" s="9">
        <v>156.48049917780472</v>
      </c>
      <c r="AX207" s="9">
        <v>153.36808087757262</v>
      </c>
      <c r="AY207" s="9">
        <v>155.20275040067324</v>
      </c>
      <c r="AZ207" s="9">
        <v>158.11568143087865</v>
      </c>
      <c r="BA207" s="9">
        <v>162.86209728563091</v>
      </c>
      <c r="BB207" s="9">
        <v>162.80500404241144</v>
      </c>
      <c r="BC207" s="9">
        <v>161.11981230130735</v>
      </c>
      <c r="BD207" s="9">
        <v>162.80944104932482</v>
      </c>
      <c r="BE207" s="9">
        <v>175.41742279080736</v>
      </c>
      <c r="BF207" s="9">
        <v>179.87561411519465</v>
      </c>
      <c r="BG207" s="9">
        <v>178.46708548903908</v>
      </c>
      <c r="BH207" s="9">
        <v>180.08066746095636</v>
      </c>
      <c r="BI207" s="9">
        <v>184.31598061189877</v>
      </c>
      <c r="BJ207" s="9">
        <v>186.02114301008726</v>
      </c>
      <c r="BK207" s="9">
        <v>193.09794751816284</v>
      </c>
      <c r="BL207" s="9">
        <v>190.26303657352321</v>
      </c>
      <c r="BM207" s="21">
        <v>198.35060717649387</v>
      </c>
      <c r="BN207" s="21">
        <v>193.04160954239111</v>
      </c>
      <c r="BO207" s="21">
        <v>198.35209715276687</v>
      </c>
      <c r="BP207" s="21">
        <v>199.71473342079662</v>
      </c>
      <c r="BQ207" s="21">
        <v>205.24988473078002</v>
      </c>
      <c r="BR207" s="21">
        <v>206.11895531171299</v>
      </c>
      <c r="BS207" s="21">
        <v>206.73895060781268</v>
      </c>
      <c r="BT207" s="21">
        <v>211.28983336325126</v>
      </c>
      <c r="BU207" s="21">
        <v>205.24640209830616</v>
      </c>
      <c r="BV207" s="21">
        <v>204.01075081645934</v>
      </c>
      <c r="BW207" s="21">
        <v>208.85768474872913</v>
      </c>
      <c r="BX207" s="21">
        <v>217.98519397441325</v>
      </c>
      <c r="BY207" s="21">
        <v>221.54086440960251</v>
      </c>
      <c r="BZ207" s="21">
        <v>224.34896136619616</v>
      </c>
      <c r="CA207" s="21">
        <v>236.03000677050963</v>
      </c>
      <c r="CB207" s="21">
        <v>228.25675084725333</v>
      </c>
      <c r="CC207" s="21">
        <v>227.98932345084276</v>
      </c>
      <c r="CD207" s="21">
        <v>232.71744583524162</v>
      </c>
      <c r="CE207" s="21">
        <v>235.50721362159143</v>
      </c>
      <c r="CF207" s="197">
        <v>230.2716452764117</v>
      </c>
      <c r="CG207" s="197">
        <v>236.59680362166733</v>
      </c>
      <c r="CH207" s="197">
        <v>234.39729447149605</v>
      </c>
      <c r="CI207" s="21"/>
      <c r="CJ207" s="21"/>
      <c r="CK207" s="21"/>
      <c r="CL207" s="21"/>
      <c r="CM207" s="21"/>
      <c r="CN207" s="21"/>
    </row>
    <row r="208" spans="1:92" x14ac:dyDescent="0.2">
      <c r="A208" s="8" t="str">
        <f t="shared" si="3"/>
        <v>EWGu_QU_25</v>
      </c>
      <c r="B208" s="7" t="s">
        <v>248</v>
      </c>
      <c r="C208" s="7" t="s">
        <v>654</v>
      </c>
      <c r="D208" s="7">
        <v>25</v>
      </c>
      <c r="E208" s="7">
        <v>100</v>
      </c>
      <c r="F208" s="9">
        <v>101.62299447930386</v>
      </c>
      <c r="G208" s="9">
        <v>99.900584547337886</v>
      </c>
      <c r="H208" s="9">
        <v>99.228897387649667</v>
      </c>
      <c r="I208" s="9">
        <v>104.50021001120371</v>
      </c>
      <c r="J208" s="9">
        <v>100.40243937189497</v>
      </c>
      <c r="K208" s="9">
        <v>104.6667563412939</v>
      </c>
      <c r="L208" s="9">
        <v>103.87674601668483</v>
      </c>
      <c r="M208" s="9">
        <v>109.37350169492581</v>
      </c>
      <c r="N208" s="9">
        <v>107.09445603851651</v>
      </c>
      <c r="O208" s="9">
        <v>108.04068571053338</v>
      </c>
      <c r="P208" s="9">
        <v>110.26016751945447</v>
      </c>
      <c r="Q208" s="9">
        <v>113.24852692201696</v>
      </c>
      <c r="R208" s="9">
        <v>115.90801710516243</v>
      </c>
      <c r="S208" s="9">
        <v>116.1827841495368</v>
      </c>
      <c r="T208" s="9">
        <v>114.88492213052312</v>
      </c>
      <c r="U208" s="9">
        <v>120.94805017409382</v>
      </c>
      <c r="V208" s="9">
        <v>123.08808133173031</v>
      </c>
      <c r="W208" s="9">
        <v>126.76149541222475</v>
      </c>
      <c r="X208" s="9">
        <v>125.2893674021375</v>
      </c>
      <c r="Y208" s="9">
        <v>137.04750158326715</v>
      </c>
      <c r="Z208" s="9">
        <v>134.55768620735077</v>
      </c>
      <c r="AA208" s="9">
        <v>135.77831378677851</v>
      </c>
      <c r="AB208" s="9">
        <v>136.54204551996239</v>
      </c>
      <c r="AC208" s="9">
        <v>140.59794678656397</v>
      </c>
      <c r="AD208" s="9">
        <v>148.06581259943903</v>
      </c>
      <c r="AE208" s="9">
        <v>143.42166744819855</v>
      </c>
      <c r="AF208" s="9">
        <v>156.08151728755774</v>
      </c>
      <c r="AG208" s="9">
        <v>153.6878057398861</v>
      </c>
      <c r="AH208" s="9">
        <v>166.07158035090055</v>
      </c>
      <c r="AI208" s="9">
        <v>157.39595678740523</v>
      </c>
      <c r="AJ208" s="9">
        <v>168.87369335277702</v>
      </c>
      <c r="AK208" s="9">
        <v>175.81348744170907</v>
      </c>
      <c r="AL208" s="9">
        <v>186.30023140839327</v>
      </c>
      <c r="AM208" s="9">
        <v>184.15760009508082</v>
      </c>
      <c r="AN208" s="9">
        <v>193.92670585049413</v>
      </c>
      <c r="AO208" s="9">
        <v>190.5505966344179</v>
      </c>
      <c r="AP208" s="9">
        <v>205.38835880143239</v>
      </c>
      <c r="AQ208" s="9">
        <v>202.42984369760296</v>
      </c>
      <c r="AR208" s="9">
        <v>206.49958837871273</v>
      </c>
      <c r="AS208" s="9">
        <v>209.04954116303628</v>
      </c>
      <c r="AT208" s="9">
        <v>225.15919095914779</v>
      </c>
      <c r="AU208" s="9">
        <v>228.65590851767647</v>
      </c>
      <c r="AV208" s="9">
        <v>235.97319186711064</v>
      </c>
      <c r="AW208" s="9">
        <v>239.57091846430453</v>
      </c>
      <c r="AX208" s="9">
        <v>236.43723073047624</v>
      </c>
      <c r="AY208" s="9">
        <v>247.00369966467571</v>
      </c>
      <c r="AZ208" s="9">
        <v>246.73123722006119</v>
      </c>
      <c r="BA208" s="9">
        <v>252.90076182565059</v>
      </c>
      <c r="BB208" s="9">
        <v>265.87416435352941</v>
      </c>
      <c r="BC208" s="9">
        <v>266.05615112280509</v>
      </c>
      <c r="BD208" s="9">
        <v>264.79262056516291</v>
      </c>
      <c r="BE208" s="9">
        <v>282.83013458290765</v>
      </c>
      <c r="BF208" s="9">
        <v>281.05027258254739</v>
      </c>
      <c r="BG208" s="9">
        <v>290.79606619337824</v>
      </c>
      <c r="BH208" s="9">
        <v>283.90545935096281</v>
      </c>
      <c r="BI208" s="9">
        <v>290.34235734369724</v>
      </c>
      <c r="BJ208" s="9">
        <v>277.86661009072429</v>
      </c>
      <c r="BK208" s="9">
        <v>272.13711956044142</v>
      </c>
      <c r="BL208" s="9">
        <v>278.35220710308266</v>
      </c>
      <c r="BM208" s="21">
        <v>271.36674369238489</v>
      </c>
      <c r="BN208" s="21">
        <v>259.52079079354695</v>
      </c>
      <c r="BO208" s="21">
        <v>261.65771429476996</v>
      </c>
      <c r="BP208" s="21">
        <v>252.79654058529539</v>
      </c>
      <c r="BQ208" s="21">
        <v>258.78496825033557</v>
      </c>
      <c r="BR208" s="21">
        <v>268.99504781352499</v>
      </c>
      <c r="BS208" s="21">
        <v>289.92978899974145</v>
      </c>
      <c r="BT208" s="21">
        <v>281.17982284321153</v>
      </c>
      <c r="BU208" s="21">
        <v>265.2767357481294</v>
      </c>
      <c r="BV208" s="21">
        <v>265.98704624713599</v>
      </c>
      <c r="BW208" s="21">
        <v>275.77517710722555</v>
      </c>
      <c r="BX208" s="21">
        <v>276.90693648723584</v>
      </c>
      <c r="BY208" s="21">
        <v>279.99125031219296</v>
      </c>
      <c r="BZ208" s="21">
        <v>292.80606699381417</v>
      </c>
      <c r="CA208" s="21">
        <v>292.78493584993856</v>
      </c>
      <c r="CB208" s="21">
        <v>291.23768919145834</v>
      </c>
      <c r="CC208" s="21">
        <v>308.58567755584801</v>
      </c>
      <c r="CD208" s="21">
        <v>300.87941472956896</v>
      </c>
      <c r="CE208" s="21">
        <v>304.40769644357283</v>
      </c>
      <c r="CF208" s="197">
        <v>310.51245880915172</v>
      </c>
      <c r="CG208" s="197">
        <v>313.38598692519247</v>
      </c>
      <c r="CH208" s="197">
        <v>312.71701546538401</v>
      </c>
      <c r="CI208" s="21"/>
      <c r="CJ208" s="21"/>
      <c r="CK208" s="21"/>
      <c r="CL208" s="21"/>
      <c r="CM208" s="21"/>
      <c r="CN208" s="21"/>
    </row>
    <row r="209" spans="1:92" x14ac:dyDescent="0.2">
      <c r="A209" s="8" t="str">
        <f t="shared" si="3"/>
        <v>EWGu_QU_26</v>
      </c>
      <c r="B209" s="7" t="s">
        <v>248</v>
      </c>
      <c r="C209" s="7" t="s">
        <v>654</v>
      </c>
      <c r="D209" s="7">
        <v>26</v>
      </c>
      <c r="E209" s="7">
        <v>100</v>
      </c>
      <c r="F209" s="9">
        <v>103.68105338779941</v>
      </c>
      <c r="G209" s="9">
        <v>104.88284246543267</v>
      </c>
      <c r="H209" s="9">
        <v>103.30101058505727</v>
      </c>
      <c r="I209" s="9">
        <v>99.703080468036802</v>
      </c>
      <c r="J209" s="9">
        <v>100.37719231608912</v>
      </c>
      <c r="K209" s="9">
        <v>99.657020853323203</v>
      </c>
      <c r="L209" s="9">
        <v>101.26862131083649</v>
      </c>
      <c r="M209" s="9">
        <v>87.912903308384642</v>
      </c>
      <c r="N209" s="9">
        <v>87.494745782754151</v>
      </c>
      <c r="O209" s="9">
        <v>87.140653162338154</v>
      </c>
      <c r="P209" s="9">
        <v>87.754566165112365</v>
      </c>
      <c r="Q209" s="9">
        <v>90.752107997377706</v>
      </c>
      <c r="R209" s="9">
        <v>89.323693555350559</v>
      </c>
      <c r="S209" s="9">
        <v>90.753435426824083</v>
      </c>
      <c r="T209" s="9">
        <v>89.26380918372729</v>
      </c>
      <c r="U209" s="9">
        <v>91.333003101594073</v>
      </c>
      <c r="V209" s="9">
        <v>92.078701299423201</v>
      </c>
      <c r="W209" s="9">
        <v>94.057107374707726</v>
      </c>
      <c r="X209" s="9">
        <v>95.521042755259913</v>
      </c>
      <c r="Y209" s="9">
        <v>101.56085034145485</v>
      </c>
      <c r="Z209" s="9">
        <v>102.80689364273175</v>
      </c>
      <c r="AA209" s="9">
        <v>104.77425408279268</v>
      </c>
      <c r="AB209" s="9">
        <v>106.22793246075501</v>
      </c>
      <c r="AC209" s="9">
        <v>108.06888162568849</v>
      </c>
      <c r="AD209" s="9">
        <v>108.78879990003428</v>
      </c>
      <c r="AE209" s="9">
        <v>109.93554220428288</v>
      </c>
      <c r="AF209" s="9">
        <v>116.70869817907987</v>
      </c>
      <c r="AG209" s="9">
        <v>115.17087516881219</v>
      </c>
      <c r="AH209" s="9">
        <v>112.38228629093017</v>
      </c>
      <c r="AI209" s="9">
        <v>116.91222024405134</v>
      </c>
      <c r="AJ209" s="9">
        <v>118.97024688000894</v>
      </c>
      <c r="AK209" s="9">
        <v>122.74580957669394</v>
      </c>
      <c r="AL209" s="9">
        <v>128.07760657922188</v>
      </c>
      <c r="AM209" s="9">
        <v>128.84883296038231</v>
      </c>
      <c r="AN209" s="9">
        <v>129.66448913442736</v>
      </c>
      <c r="AO209" s="9">
        <v>129.79793401091507</v>
      </c>
      <c r="AP209" s="9">
        <v>128.03343961442155</v>
      </c>
      <c r="AQ209" s="9">
        <v>124.52816070422026</v>
      </c>
      <c r="AR209" s="9">
        <v>123.4964558249946</v>
      </c>
      <c r="AS209" s="9">
        <v>128.91052266804002</v>
      </c>
      <c r="AT209" s="9">
        <v>132.8619737205745</v>
      </c>
      <c r="AU209" s="9">
        <v>140.2603894009917</v>
      </c>
      <c r="AV209" s="9">
        <v>138.47139293076128</v>
      </c>
      <c r="AW209" s="9">
        <v>137.8338844071362</v>
      </c>
      <c r="AX209" s="9">
        <v>132.91829737400931</v>
      </c>
      <c r="AY209" s="9">
        <v>130.88625070312622</v>
      </c>
      <c r="AZ209" s="9">
        <v>131.31998183507301</v>
      </c>
      <c r="BA209" s="9">
        <v>134.79744580644001</v>
      </c>
      <c r="BB209" s="9">
        <v>133.63196641023802</v>
      </c>
      <c r="BC209" s="9">
        <v>134.02304947291094</v>
      </c>
      <c r="BD209" s="9">
        <v>135.48364245771421</v>
      </c>
      <c r="BE209" s="9">
        <v>147.70714021640035</v>
      </c>
      <c r="BF209" s="9">
        <v>149.93309619084599</v>
      </c>
      <c r="BG209" s="9">
        <v>148.64828137508462</v>
      </c>
      <c r="BH209" s="9">
        <v>148.14032712660608</v>
      </c>
      <c r="BI209" s="9">
        <v>150.83426816591674</v>
      </c>
      <c r="BJ209" s="9">
        <v>163.38159632862926</v>
      </c>
      <c r="BK209" s="9">
        <v>163.63860403133751</v>
      </c>
      <c r="BL209" s="9">
        <v>162.98482959309783</v>
      </c>
      <c r="BM209" s="21">
        <v>169.14636269821239</v>
      </c>
      <c r="BN209" s="21">
        <v>162.51796258906617</v>
      </c>
      <c r="BO209" s="21">
        <v>169.17394541129894</v>
      </c>
      <c r="BP209" s="21">
        <v>178.74841112804717</v>
      </c>
      <c r="BQ209" s="21">
        <v>180.21755199235093</v>
      </c>
      <c r="BR209" s="21">
        <v>178.81969448613836</v>
      </c>
      <c r="BS209" s="21">
        <v>177.19923730547765</v>
      </c>
      <c r="BT209" s="21">
        <v>179.19082288259466</v>
      </c>
      <c r="BU209" s="21">
        <v>171.07534992436749</v>
      </c>
      <c r="BV209" s="21">
        <v>172.80361244750665</v>
      </c>
      <c r="BW209" s="21">
        <v>178.24633278695831</v>
      </c>
      <c r="BX209" s="21">
        <v>180.71348630177386</v>
      </c>
      <c r="BY209" s="21">
        <v>179.45465049984281</v>
      </c>
      <c r="BZ209" s="21">
        <v>180.10458550144926</v>
      </c>
      <c r="CA209" s="21">
        <v>187.7492640033438</v>
      </c>
      <c r="CB209" s="21">
        <v>181.12420843404743</v>
      </c>
      <c r="CC209" s="21">
        <v>172.51312652924679</v>
      </c>
      <c r="CD209" s="21">
        <v>178.48849919389534</v>
      </c>
      <c r="CE209" s="21">
        <v>177.61391187318023</v>
      </c>
      <c r="CF209" s="197">
        <v>178.86729625101495</v>
      </c>
      <c r="CG209" s="197">
        <v>180.96231775470804</v>
      </c>
      <c r="CH209" s="197">
        <v>184.60320744499444</v>
      </c>
      <c r="CI209" s="21"/>
      <c r="CJ209" s="21"/>
      <c r="CK209" s="21"/>
      <c r="CL209" s="21"/>
      <c r="CM209" s="21"/>
      <c r="CN209" s="21"/>
    </row>
    <row r="210" spans="1:92" x14ac:dyDescent="0.2">
      <c r="A210" s="8" t="str">
        <f t="shared" si="3"/>
        <v>EIG_QU_1</v>
      </c>
      <c r="B210" s="7" t="s">
        <v>3661</v>
      </c>
      <c r="C210" s="7" t="s">
        <v>654</v>
      </c>
      <c r="D210" s="7">
        <v>1</v>
      </c>
      <c r="E210" s="7">
        <v>100</v>
      </c>
      <c r="F210" s="9">
        <v>100.48041660201088</v>
      </c>
      <c r="G210" s="9">
        <v>101.53175173920181</v>
      </c>
      <c r="H210" s="9">
        <v>101.504689729597</v>
      </c>
      <c r="I210" s="9">
        <v>104.16523253429442</v>
      </c>
      <c r="J210" s="9">
        <v>104.90047670000548</v>
      </c>
      <c r="K210" s="9">
        <v>106.05442325758013</v>
      </c>
      <c r="L210" s="9">
        <v>105.78638410035681</v>
      </c>
      <c r="M210" s="9">
        <v>106.30509282819089</v>
      </c>
      <c r="N210" s="9">
        <v>104.31764082358362</v>
      </c>
      <c r="O210" s="9">
        <v>104.95187460230113</v>
      </c>
      <c r="P210" s="9">
        <v>104.64979363335205</v>
      </c>
      <c r="Q210" s="9">
        <v>107.61497954527238</v>
      </c>
      <c r="R210" s="9">
        <v>108.33664433634831</v>
      </c>
      <c r="S210" s="9">
        <v>109.27534254604059</v>
      </c>
      <c r="T210" s="9">
        <v>108.79664032434894</v>
      </c>
      <c r="U210" s="9">
        <v>110.13050913134337</v>
      </c>
      <c r="V210" s="9">
        <v>109.32345926011271</v>
      </c>
      <c r="W210" s="9">
        <v>112.3018642212193</v>
      </c>
      <c r="X210" s="9">
        <v>113.54956995041832</v>
      </c>
      <c r="Y210" s="9">
        <v>116.39786910420695</v>
      </c>
      <c r="Z210" s="9">
        <v>120.800860182994</v>
      </c>
      <c r="AA210" s="9">
        <v>123.25155124342719</v>
      </c>
      <c r="AB210" s="9">
        <v>124.76402927451366</v>
      </c>
      <c r="AC210" s="9">
        <v>127.81305858073924</v>
      </c>
      <c r="AD210" s="9">
        <v>130.03096845410406</v>
      </c>
      <c r="AE210" s="9">
        <v>130.52759108368116</v>
      </c>
      <c r="AF210" s="9">
        <v>132.66497171525259</v>
      </c>
      <c r="AG210" s="9">
        <v>136.33870950467107</v>
      </c>
      <c r="AH210" s="9">
        <v>138.82020935368254</v>
      </c>
      <c r="AI210" s="9">
        <v>138.4771491560679</v>
      </c>
      <c r="AJ210" s="9">
        <v>140.36136777163097</v>
      </c>
      <c r="AK210" s="9">
        <v>143.53172680896506</v>
      </c>
      <c r="AL210" s="9">
        <v>145.43953668194095</v>
      </c>
      <c r="AM210" s="9">
        <v>148.4462514445853</v>
      </c>
      <c r="AN210" s="9">
        <v>148.33299613305425</v>
      </c>
      <c r="AO210" s="9">
        <v>151.20418278856081</v>
      </c>
      <c r="AP210" s="9">
        <v>149.52463279795373</v>
      </c>
      <c r="AQ210" s="9">
        <v>148.89681528549212</v>
      </c>
      <c r="AR210" s="9">
        <v>150.40596475381872</v>
      </c>
      <c r="AS210" s="9">
        <v>158.05753418791903</v>
      </c>
      <c r="AT210" s="9">
        <v>163.5984142433432</v>
      </c>
      <c r="AU210" s="9">
        <v>170.98252839936075</v>
      </c>
      <c r="AV210" s="9">
        <v>164.85632831410447</v>
      </c>
      <c r="AW210" s="9">
        <v>169.99999941501949</v>
      </c>
      <c r="AX210" s="9">
        <v>169.53491063917329</v>
      </c>
      <c r="AY210" s="9">
        <v>172.3097011796452</v>
      </c>
      <c r="AZ210" s="9">
        <v>174.74782972710989</v>
      </c>
      <c r="BA210" s="9">
        <v>177.49190069055268</v>
      </c>
      <c r="BB210" s="9">
        <v>179.31636558933369</v>
      </c>
      <c r="BC210" s="9">
        <v>183.35224937715373</v>
      </c>
      <c r="BD210" s="9">
        <v>183.86923924209435</v>
      </c>
      <c r="BE210" s="9">
        <v>192.89976785799089</v>
      </c>
      <c r="BF210" s="9">
        <v>191.82077085791084</v>
      </c>
      <c r="BG210" s="9">
        <v>193.27918282821858</v>
      </c>
      <c r="BH210" s="9">
        <v>195.62050460356829</v>
      </c>
      <c r="BI210" s="9">
        <v>198.65973488571075</v>
      </c>
      <c r="BJ210" s="9">
        <v>200.370132201046</v>
      </c>
      <c r="BK210" s="9">
        <v>198.30788488577002</v>
      </c>
      <c r="BL210" s="9">
        <v>200.99425049053906</v>
      </c>
      <c r="BM210" s="21">
        <v>198.34819668641873</v>
      </c>
      <c r="BN210" s="21">
        <v>199.91531745056136</v>
      </c>
      <c r="BO210" s="21">
        <v>198.74584922277649</v>
      </c>
      <c r="BP210" s="21">
        <v>197.05935666193091</v>
      </c>
      <c r="BQ210" s="21">
        <v>200.83531157677487</v>
      </c>
      <c r="BR210" s="21">
        <v>200.45271485565328</v>
      </c>
      <c r="BS210" s="21">
        <v>199.14782359601261</v>
      </c>
      <c r="BT210" s="21">
        <v>202.46272566377775</v>
      </c>
      <c r="BU210" s="21">
        <v>196.22072783448587</v>
      </c>
      <c r="BV210" s="21">
        <v>196.75612369775726</v>
      </c>
      <c r="BW210" s="21">
        <v>200.34263863251502</v>
      </c>
      <c r="BX210" s="21">
        <v>201.01098039855469</v>
      </c>
      <c r="BY210" s="21">
        <v>204.1190207107241</v>
      </c>
      <c r="BZ210" s="21">
        <v>199.74720762828773</v>
      </c>
      <c r="CA210" s="21">
        <v>204.4907415912684</v>
      </c>
      <c r="CB210" s="21">
        <v>208.67126675323985</v>
      </c>
      <c r="CC210" s="21">
        <v>213.00695368867201</v>
      </c>
      <c r="CD210" s="21">
        <v>216.53011952407559</v>
      </c>
      <c r="CE210" s="21">
        <v>214.92847303279729</v>
      </c>
      <c r="CF210" s="197">
        <v>221.57464604341635</v>
      </c>
      <c r="CG210" s="197">
        <v>225.9425253021702</v>
      </c>
      <c r="CH210" s="197">
        <v>228.57608603088528</v>
      </c>
      <c r="CI210" s="21"/>
      <c r="CJ210" s="21"/>
      <c r="CK210" s="21"/>
      <c r="CL210" s="21"/>
      <c r="CM210" s="21"/>
      <c r="CN210" s="21"/>
    </row>
    <row r="211" spans="1:92" x14ac:dyDescent="0.2">
      <c r="A211" s="8" t="str">
        <f t="shared" si="3"/>
        <v>EIG_QU_2</v>
      </c>
      <c r="B211" s="7" t="s">
        <v>3661</v>
      </c>
      <c r="C211" s="7" t="s">
        <v>654</v>
      </c>
      <c r="D211" s="7">
        <v>2</v>
      </c>
      <c r="E211" s="7">
        <v>100</v>
      </c>
      <c r="F211" s="9">
        <v>100.60347142147816</v>
      </c>
      <c r="G211" s="9">
        <v>101.39477492756134</v>
      </c>
      <c r="H211" s="9">
        <v>100.259748528274</v>
      </c>
      <c r="I211" s="9">
        <v>103.44372548260871</v>
      </c>
      <c r="J211" s="9">
        <v>103.04975673092854</v>
      </c>
      <c r="K211" s="9">
        <v>103.77648741119809</v>
      </c>
      <c r="L211" s="9">
        <v>104.47318405172763</v>
      </c>
      <c r="M211" s="9">
        <v>103.05128096408576</v>
      </c>
      <c r="N211" s="9">
        <v>101.45047137257659</v>
      </c>
      <c r="O211" s="9">
        <v>102.31567265580324</v>
      </c>
      <c r="P211" s="9">
        <v>101.58261921361655</v>
      </c>
      <c r="Q211" s="9">
        <v>103.6925732269755</v>
      </c>
      <c r="R211" s="9">
        <v>103.62869919242932</v>
      </c>
      <c r="S211" s="9">
        <v>104.13995618107883</v>
      </c>
      <c r="T211" s="9">
        <v>104.58568449762336</v>
      </c>
      <c r="U211" s="9">
        <v>104.60164379395287</v>
      </c>
      <c r="V211" s="9">
        <v>105.942013589875</v>
      </c>
      <c r="W211" s="9">
        <v>107.5317313139268</v>
      </c>
      <c r="X211" s="9">
        <v>109.32387034013146</v>
      </c>
      <c r="Y211" s="9">
        <v>111.50993547238986</v>
      </c>
      <c r="Z211" s="9">
        <v>113.92738528828781</v>
      </c>
      <c r="AA211" s="9">
        <v>116.44991789318181</v>
      </c>
      <c r="AB211" s="9">
        <v>116.63423494034275</v>
      </c>
      <c r="AC211" s="9">
        <v>119.43277323260442</v>
      </c>
      <c r="AD211" s="9">
        <v>119.96702303454168</v>
      </c>
      <c r="AE211" s="9">
        <v>121.92730667500216</v>
      </c>
      <c r="AF211" s="9">
        <v>123.7003960930803</v>
      </c>
      <c r="AG211" s="9">
        <v>126.01449657476</v>
      </c>
      <c r="AH211" s="9">
        <v>126.96479694469507</v>
      </c>
      <c r="AI211" s="9">
        <v>125.76337654446455</v>
      </c>
      <c r="AJ211" s="9">
        <v>124.66199341544117</v>
      </c>
      <c r="AK211" s="9">
        <v>125.91827087833813</v>
      </c>
      <c r="AL211" s="9">
        <v>126.57890157700294</v>
      </c>
      <c r="AM211" s="9">
        <v>127.59144371508644</v>
      </c>
      <c r="AN211" s="9">
        <v>129.76702257852673</v>
      </c>
      <c r="AO211" s="9">
        <v>130.9467880497869</v>
      </c>
      <c r="AP211" s="9">
        <v>130.75289418614045</v>
      </c>
      <c r="AQ211" s="9">
        <v>130.09161704178175</v>
      </c>
      <c r="AR211" s="9">
        <v>130.68066888974425</v>
      </c>
      <c r="AS211" s="9">
        <v>135.54156815614346</v>
      </c>
      <c r="AT211" s="9">
        <v>139.0307840921059</v>
      </c>
      <c r="AU211" s="9">
        <v>144.19222038193078</v>
      </c>
      <c r="AV211" s="9">
        <v>139.96588789291553</v>
      </c>
      <c r="AW211" s="9">
        <v>143.67344145185615</v>
      </c>
      <c r="AX211" s="9">
        <v>142.9977083375332</v>
      </c>
      <c r="AY211" s="9">
        <v>142.89917620565427</v>
      </c>
      <c r="AZ211" s="9">
        <v>144.37392353755359</v>
      </c>
      <c r="BA211" s="9">
        <v>146.3281951303909</v>
      </c>
      <c r="BB211" s="9">
        <v>147.94061030171224</v>
      </c>
      <c r="BC211" s="9">
        <v>150.57088161067043</v>
      </c>
      <c r="BD211" s="9">
        <v>150.92175485832169</v>
      </c>
      <c r="BE211" s="9">
        <v>159.27606037866602</v>
      </c>
      <c r="BF211" s="9">
        <v>159.62594095280494</v>
      </c>
      <c r="BG211" s="9">
        <v>162.65631845388776</v>
      </c>
      <c r="BH211" s="9">
        <v>165.33845784369169</v>
      </c>
      <c r="BI211" s="9">
        <v>165.81376140705976</v>
      </c>
      <c r="BJ211" s="9">
        <v>167.35220359943204</v>
      </c>
      <c r="BK211" s="9">
        <v>165.40320521952208</v>
      </c>
      <c r="BL211" s="9">
        <v>169.45435711871875</v>
      </c>
      <c r="BM211" s="21">
        <v>167.46444083420675</v>
      </c>
      <c r="BN211" s="21">
        <v>167.29667276964878</v>
      </c>
      <c r="BO211" s="21">
        <v>168.91039047386747</v>
      </c>
      <c r="BP211" s="21">
        <v>169.30219259870549</v>
      </c>
      <c r="BQ211" s="21">
        <v>170.26315798824149</v>
      </c>
      <c r="BR211" s="21">
        <v>170.80535425347952</v>
      </c>
      <c r="BS211" s="21">
        <v>168.83400541897123</v>
      </c>
      <c r="BT211" s="21">
        <v>168.6290557560838</v>
      </c>
      <c r="BU211" s="21">
        <v>161.58350486037253</v>
      </c>
      <c r="BV211" s="21">
        <v>162.1366041903579</v>
      </c>
      <c r="BW211" s="21">
        <v>164.4229928999159</v>
      </c>
      <c r="BX211" s="21">
        <v>164.98600521924664</v>
      </c>
      <c r="BY211" s="21">
        <v>166.27459500975951</v>
      </c>
      <c r="BZ211" s="21">
        <v>162.43161332172531</v>
      </c>
      <c r="CA211" s="21">
        <v>166.21833809755043</v>
      </c>
      <c r="CB211" s="21">
        <v>168.60618326499315</v>
      </c>
      <c r="CC211" s="21">
        <v>172.35938758980839</v>
      </c>
      <c r="CD211" s="21">
        <v>174.81458275993981</v>
      </c>
      <c r="CE211" s="21">
        <v>173.34441711237193</v>
      </c>
      <c r="CF211" s="197">
        <v>174.56065693124663</v>
      </c>
      <c r="CG211" s="197">
        <v>179.06392817499452</v>
      </c>
      <c r="CH211" s="197">
        <v>181.73634315307098</v>
      </c>
      <c r="CI211" s="21"/>
      <c r="CJ211" s="21"/>
      <c r="CK211" s="21"/>
      <c r="CL211" s="21"/>
      <c r="CM211" s="21"/>
      <c r="CN211" s="21"/>
    </row>
    <row r="212" spans="1:92" x14ac:dyDescent="0.2">
      <c r="A212" s="8" t="str">
        <f t="shared" si="3"/>
        <v>EIG_QU_3</v>
      </c>
      <c r="B212" s="7" t="s">
        <v>3661</v>
      </c>
      <c r="C212" s="7" t="s">
        <v>654</v>
      </c>
      <c r="D212" s="7">
        <v>3</v>
      </c>
      <c r="E212" s="7">
        <v>100</v>
      </c>
      <c r="F212" s="9">
        <v>100.5174856910964</v>
      </c>
      <c r="G212" s="9">
        <v>101.13157581492949</v>
      </c>
      <c r="H212" s="9">
        <v>100.26983991037248</v>
      </c>
      <c r="I212" s="9">
        <v>102.51828299874828</v>
      </c>
      <c r="J212" s="9">
        <v>102.06812035192934</v>
      </c>
      <c r="K212" s="9">
        <v>103.0312744357032</v>
      </c>
      <c r="L212" s="9">
        <v>103.4009611225499</v>
      </c>
      <c r="M212" s="9">
        <v>103.14762526193144</v>
      </c>
      <c r="N212" s="9">
        <v>102.56689885577639</v>
      </c>
      <c r="O212" s="9">
        <v>102.8005688631781</v>
      </c>
      <c r="P212" s="9">
        <v>102.18890891800314</v>
      </c>
      <c r="Q212" s="9">
        <v>103.41150518956577</v>
      </c>
      <c r="R212" s="9">
        <v>104.84893949318035</v>
      </c>
      <c r="S212" s="9">
        <v>105.43345440221054</v>
      </c>
      <c r="T212" s="9">
        <v>105.21233895248963</v>
      </c>
      <c r="U212" s="9">
        <v>104.82241454648846</v>
      </c>
      <c r="V212" s="9">
        <v>105.54789260067199</v>
      </c>
      <c r="W212" s="9">
        <v>105.36808400493618</v>
      </c>
      <c r="X212" s="9">
        <v>106.68519725846002</v>
      </c>
      <c r="Y212" s="9">
        <v>110.02335315782956</v>
      </c>
      <c r="Z212" s="9">
        <v>113.6344130496292</v>
      </c>
      <c r="AA212" s="9">
        <v>116.5065471436387</v>
      </c>
      <c r="AB212" s="9">
        <v>117.76204977483395</v>
      </c>
      <c r="AC212" s="9">
        <v>119.78916138851913</v>
      </c>
      <c r="AD212" s="9">
        <v>120.67286761189122</v>
      </c>
      <c r="AE212" s="9">
        <v>120.88495244318487</v>
      </c>
      <c r="AF212" s="9">
        <v>122.44343781221222</v>
      </c>
      <c r="AG212" s="9">
        <v>123.46942930242379</v>
      </c>
      <c r="AH212" s="9">
        <v>124.45576796064393</v>
      </c>
      <c r="AI212" s="9">
        <v>126.70797937205755</v>
      </c>
      <c r="AJ212" s="9">
        <v>126.08368466834521</v>
      </c>
      <c r="AK212" s="9">
        <v>126.6624760543599</v>
      </c>
      <c r="AL212" s="9">
        <v>125.62756562426287</v>
      </c>
      <c r="AM212" s="9">
        <v>126.78867260434279</v>
      </c>
      <c r="AN212" s="9">
        <v>126.29686488378933</v>
      </c>
      <c r="AO212" s="9">
        <v>128.75010079594418</v>
      </c>
      <c r="AP212" s="9">
        <v>128.10822706330072</v>
      </c>
      <c r="AQ212" s="9">
        <v>126.74315603267192</v>
      </c>
      <c r="AR212" s="9">
        <v>128.62668620542181</v>
      </c>
      <c r="AS212" s="9">
        <v>132.05654465535406</v>
      </c>
      <c r="AT212" s="9">
        <v>138.38561551538237</v>
      </c>
      <c r="AU212" s="9">
        <v>142.65606905872988</v>
      </c>
      <c r="AV212" s="9">
        <v>142.53018709935841</v>
      </c>
      <c r="AW212" s="9">
        <v>143.0038271642255</v>
      </c>
      <c r="AX212" s="9">
        <v>142.7481289730907</v>
      </c>
      <c r="AY212" s="9">
        <v>144.75034262335785</v>
      </c>
      <c r="AZ212" s="9">
        <v>148.26529522783295</v>
      </c>
      <c r="BA212" s="9">
        <v>150.27759998676828</v>
      </c>
      <c r="BB212" s="9">
        <v>153.71067155533348</v>
      </c>
      <c r="BC212" s="9">
        <v>156.23668368100553</v>
      </c>
      <c r="BD212" s="9">
        <v>157.90694143782906</v>
      </c>
      <c r="BE212" s="9">
        <v>168.16694316660511</v>
      </c>
      <c r="BF212" s="9">
        <v>171.84997150777278</v>
      </c>
      <c r="BG212" s="9">
        <v>170.98460215080954</v>
      </c>
      <c r="BH212" s="9">
        <v>173.7658977889009</v>
      </c>
      <c r="BI212" s="9">
        <v>176.14628366005348</v>
      </c>
      <c r="BJ212" s="9">
        <v>181.36431988966848</v>
      </c>
      <c r="BK212" s="9">
        <v>177.88330196837126</v>
      </c>
      <c r="BL212" s="9">
        <v>179.82208609437401</v>
      </c>
      <c r="BM212" s="21">
        <v>177.14536529973623</v>
      </c>
      <c r="BN212" s="21">
        <v>177.5156361907205</v>
      </c>
      <c r="BO212" s="21">
        <v>179.89870971894982</v>
      </c>
      <c r="BP212" s="21">
        <v>181.07333543791287</v>
      </c>
      <c r="BQ212" s="21">
        <v>181.72576219042048</v>
      </c>
      <c r="BR212" s="21">
        <v>183.17474141331718</v>
      </c>
      <c r="BS212" s="21">
        <v>180.22105666121016</v>
      </c>
      <c r="BT212" s="21">
        <v>176.50234923464836</v>
      </c>
      <c r="BU212" s="21">
        <v>171.97922077115442</v>
      </c>
      <c r="BV212" s="21">
        <v>175.23596825952467</v>
      </c>
      <c r="BW212" s="21">
        <v>179.80700151175071</v>
      </c>
      <c r="BX212" s="21">
        <v>178.82494029132909</v>
      </c>
      <c r="BY212" s="21">
        <v>181.38117280289921</v>
      </c>
      <c r="BZ212" s="21">
        <v>177.824111682309</v>
      </c>
      <c r="CA212" s="21">
        <v>181.16079981346402</v>
      </c>
      <c r="CB212" s="21">
        <v>184.11558645147213</v>
      </c>
      <c r="CC212" s="21">
        <v>183.93078135285944</v>
      </c>
      <c r="CD212" s="21">
        <v>187.58702159766713</v>
      </c>
      <c r="CE212" s="21">
        <v>188.97303327831534</v>
      </c>
      <c r="CF212" s="197">
        <v>191.53758008116409</v>
      </c>
      <c r="CG212" s="197">
        <v>200.50324651293013</v>
      </c>
      <c r="CH212" s="197">
        <v>200.43003457813836</v>
      </c>
      <c r="CI212" s="21"/>
      <c r="CJ212" s="21"/>
      <c r="CK212" s="21"/>
      <c r="CL212" s="21"/>
      <c r="CM212" s="21"/>
      <c r="CN212" s="21"/>
    </row>
    <row r="213" spans="1:92" x14ac:dyDescent="0.2">
      <c r="A213" s="8" t="str">
        <f t="shared" si="3"/>
        <v>EIG_QU_4</v>
      </c>
      <c r="B213" s="7" t="s">
        <v>3661</v>
      </c>
      <c r="C213" s="7" t="s">
        <v>654</v>
      </c>
      <c r="D213" s="7">
        <v>4</v>
      </c>
      <c r="E213" s="7">
        <v>100</v>
      </c>
      <c r="F213" s="9">
        <v>99.157309705730185</v>
      </c>
      <c r="G213" s="9">
        <v>99.368966443181691</v>
      </c>
      <c r="H213" s="9">
        <v>97.630405585364244</v>
      </c>
      <c r="I213" s="9">
        <v>100.83379629492069</v>
      </c>
      <c r="J213" s="9">
        <v>100.19672169635237</v>
      </c>
      <c r="K213" s="9">
        <v>101.07492374788669</v>
      </c>
      <c r="L213" s="9">
        <v>102.77207920025377</v>
      </c>
      <c r="M213" s="9">
        <v>103.67223338051612</v>
      </c>
      <c r="N213" s="9">
        <v>103.18547890818601</v>
      </c>
      <c r="O213" s="9">
        <v>103.09563976290129</v>
      </c>
      <c r="P213" s="9">
        <v>102.25012035843794</v>
      </c>
      <c r="Q213" s="9">
        <v>104.61466240544446</v>
      </c>
      <c r="R213" s="9">
        <v>105.24094923357082</v>
      </c>
      <c r="S213" s="9">
        <v>106.78575827211311</v>
      </c>
      <c r="T213" s="9">
        <v>106.11416873218556</v>
      </c>
      <c r="U213" s="9">
        <v>108.00771959118858</v>
      </c>
      <c r="V213" s="9">
        <v>108.72118195338776</v>
      </c>
      <c r="W213" s="9">
        <v>110.8421646185482</v>
      </c>
      <c r="X213" s="9">
        <v>111.99802757147677</v>
      </c>
      <c r="Y213" s="9">
        <v>113.90029730083472</v>
      </c>
      <c r="Z213" s="9">
        <v>116.73197760861814</v>
      </c>
      <c r="AA213" s="9">
        <v>119.50746199611389</v>
      </c>
      <c r="AB213" s="9">
        <v>121.53290111730395</v>
      </c>
      <c r="AC213" s="9">
        <v>120.06477989470483</v>
      </c>
      <c r="AD213" s="9">
        <v>121.19563491450582</v>
      </c>
      <c r="AE213" s="9">
        <v>122.92449612521945</v>
      </c>
      <c r="AF213" s="9">
        <v>118.43338425017582</v>
      </c>
      <c r="AG213" s="9">
        <v>122.18189212268859</v>
      </c>
      <c r="AH213" s="9">
        <v>125.01209184892654</v>
      </c>
      <c r="AI213" s="9">
        <v>125.7979538924348</v>
      </c>
      <c r="AJ213" s="9">
        <v>127.13111133578975</v>
      </c>
      <c r="AK213" s="9">
        <v>127.2434854543731</v>
      </c>
      <c r="AL213" s="9">
        <v>123.91678959381571</v>
      </c>
      <c r="AM213" s="9">
        <v>126.5492034896931</v>
      </c>
      <c r="AN213" s="9">
        <v>120.13996024304309</v>
      </c>
      <c r="AO213" s="9">
        <v>120.1026709327121</v>
      </c>
      <c r="AP213" s="9">
        <v>119.96419659524629</v>
      </c>
      <c r="AQ213" s="9">
        <v>119.28925127882289</v>
      </c>
      <c r="AR213" s="9">
        <v>119.64752210562482</v>
      </c>
      <c r="AS213" s="9">
        <v>124.07556110485194</v>
      </c>
      <c r="AT213" s="9">
        <v>129.17164840638753</v>
      </c>
      <c r="AU213" s="9">
        <v>134.75445470132308</v>
      </c>
      <c r="AV213" s="9">
        <v>133.61728836141026</v>
      </c>
      <c r="AW213" s="9">
        <v>138.24634316682454</v>
      </c>
      <c r="AX213" s="9">
        <v>134.46641556561383</v>
      </c>
      <c r="AY213" s="9">
        <v>128.44733932938306</v>
      </c>
      <c r="AZ213" s="9">
        <v>125.64232739633046</v>
      </c>
      <c r="BA213" s="9">
        <v>129.82826161549767</v>
      </c>
      <c r="BB213" s="9">
        <v>134.75198843782954</v>
      </c>
      <c r="BC213" s="9">
        <v>136.16984104183209</v>
      </c>
      <c r="BD213" s="9">
        <v>135.13934505590757</v>
      </c>
      <c r="BE213" s="9">
        <v>145.12564016891773</v>
      </c>
      <c r="BF213" s="9">
        <v>147.4534246433189</v>
      </c>
      <c r="BG213" s="9">
        <v>153.63847277829967</v>
      </c>
      <c r="BH213" s="9">
        <v>156.3245376585138</v>
      </c>
      <c r="BI213" s="9">
        <v>157.06814542582615</v>
      </c>
      <c r="BJ213" s="9">
        <v>163.99510170252717</v>
      </c>
      <c r="BK213" s="9">
        <v>161.23812990318703</v>
      </c>
      <c r="BL213" s="9">
        <v>165.16343854116394</v>
      </c>
      <c r="BM213" s="21">
        <v>162.55720982987106</v>
      </c>
      <c r="BN213" s="21">
        <v>162.07639753572144</v>
      </c>
      <c r="BO213" s="21">
        <v>162.5982490737542</v>
      </c>
      <c r="BP213" s="21">
        <v>163.91921110299936</v>
      </c>
      <c r="BQ213" s="21">
        <v>168.98489380326188</v>
      </c>
      <c r="BR213" s="21">
        <v>166.75460230352442</v>
      </c>
      <c r="BS213" s="21">
        <v>164.41709995173662</v>
      </c>
      <c r="BT213" s="21">
        <v>165.60455027566877</v>
      </c>
      <c r="BU213" s="21">
        <v>157.89064337929045</v>
      </c>
      <c r="BV213" s="21">
        <v>156.32207028176256</v>
      </c>
      <c r="BW213" s="21">
        <v>159.51055819417334</v>
      </c>
      <c r="BX213" s="21">
        <v>159.87467311602501</v>
      </c>
      <c r="BY213" s="21">
        <v>157.84916111224118</v>
      </c>
      <c r="BZ213" s="21">
        <v>156.04062440090834</v>
      </c>
      <c r="CA213" s="21">
        <v>158.41071006892773</v>
      </c>
      <c r="CB213" s="21">
        <v>160.05447829392764</v>
      </c>
      <c r="CC213" s="21">
        <v>164.52208071713841</v>
      </c>
      <c r="CD213" s="21">
        <v>167.26101702684016</v>
      </c>
      <c r="CE213" s="21">
        <v>170.76340740818094</v>
      </c>
      <c r="CF213" s="197">
        <v>173.28768912789849</v>
      </c>
      <c r="CG213" s="197">
        <v>177.22800624326266</v>
      </c>
      <c r="CH213" s="197">
        <v>177.40767667360356</v>
      </c>
      <c r="CI213" s="21"/>
      <c r="CJ213" s="21"/>
      <c r="CK213" s="21"/>
      <c r="CL213" s="21"/>
      <c r="CM213" s="21"/>
      <c r="CN213" s="21"/>
    </row>
    <row r="214" spans="1:92" x14ac:dyDescent="0.2">
      <c r="A214" s="8" t="str">
        <f t="shared" si="3"/>
        <v>EIG_QU_5</v>
      </c>
      <c r="B214" s="7" t="s">
        <v>3661</v>
      </c>
      <c r="C214" s="7" t="s">
        <v>654</v>
      </c>
      <c r="D214" s="7">
        <v>5</v>
      </c>
      <c r="E214" s="7">
        <v>100</v>
      </c>
      <c r="F214" s="9">
        <v>100.19920483842843</v>
      </c>
      <c r="G214" s="9">
        <v>100.73317310660215</v>
      </c>
      <c r="H214" s="9">
        <v>99.340709987829854</v>
      </c>
      <c r="I214" s="9">
        <v>101.49413279492619</v>
      </c>
      <c r="J214" s="9">
        <v>101.71996441409001</v>
      </c>
      <c r="K214" s="9">
        <v>103.44207129249929</v>
      </c>
      <c r="L214" s="9">
        <v>105.15495945708835</v>
      </c>
      <c r="M214" s="9">
        <v>105.55551166437478</v>
      </c>
      <c r="N214" s="9">
        <v>104.57702340423376</v>
      </c>
      <c r="O214" s="9">
        <v>104.09812739913068</v>
      </c>
      <c r="P214" s="9">
        <v>103.38942328983769</v>
      </c>
      <c r="Q214" s="9">
        <v>105.2089156824767</v>
      </c>
      <c r="R214" s="9">
        <v>105.92503639243202</v>
      </c>
      <c r="S214" s="9">
        <v>107.12671925912684</v>
      </c>
      <c r="T214" s="9">
        <v>105.61463568832623</v>
      </c>
      <c r="U214" s="9">
        <v>107.8681722983593</v>
      </c>
      <c r="V214" s="9">
        <v>108.40011944232093</v>
      </c>
      <c r="W214" s="9">
        <v>110.59429955775852</v>
      </c>
      <c r="X214" s="9">
        <v>112.12784174034691</v>
      </c>
      <c r="Y214" s="9">
        <v>116.13700262150577</v>
      </c>
      <c r="Z214" s="9">
        <v>119.46820066047626</v>
      </c>
      <c r="AA214" s="9">
        <v>122.35935943679314</v>
      </c>
      <c r="AB214" s="9">
        <v>124.05642929340405</v>
      </c>
      <c r="AC214" s="9">
        <v>125.03222048228054</v>
      </c>
      <c r="AD214" s="9">
        <v>128.48354251476246</v>
      </c>
      <c r="AE214" s="9">
        <v>129.60096438939624</v>
      </c>
      <c r="AF214" s="9">
        <v>133.69296200557784</v>
      </c>
      <c r="AG214" s="9">
        <v>136.13396528850348</v>
      </c>
      <c r="AH214" s="9">
        <v>137.0883445684523</v>
      </c>
      <c r="AI214" s="9">
        <v>136.29013797915218</v>
      </c>
      <c r="AJ214" s="9">
        <v>137.97592801352272</v>
      </c>
      <c r="AK214" s="9">
        <v>140.62473661293205</v>
      </c>
      <c r="AL214" s="9">
        <v>140.12975185482489</v>
      </c>
      <c r="AM214" s="9">
        <v>142.88116733600799</v>
      </c>
      <c r="AN214" s="9">
        <v>143.77568958422705</v>
      </c>
      <c r="AO214" s="9">
        <v>149.68816240635408</v>
      </c>
      <c r="AP214" s="9">
        <v>148.15236561985321</v>
      </c>
      <c r="AQ214" s="9">
        <v>148.40644552394059</v>
      </c>
      <c r="AR214" s="9">
        <v>150.15585199626364</v>
      </c>
      <c r="AS214" s="9">
        <v>154.97351625505883</v>
      </c>
      <c r="AT214" s="9">
        <v>167.87193418994218</v>
      </c>
      <c r="AU214" s="9">
        <v>172.31391332681432</v>
      </c>
      <c r="AV214" s="9">
        <v>171.87254211461885</v>
      </c>
      <c r="AW214" s="9">
        <v>172.91801730059422</v>
      </c>
      <c r="AX214" s="9">
        <v>172.5164180300296</v>
      </c>
      <c r="AY214" s="9">
        <v>174.1903578550949</v>
      </c>
      <c r="AZ214" s="9">
        <v>176.08291527300256</v>
      </c>
      <c r="BA214" s="9">
        <v>184.34462632903251</v>
      </c>
      <c r="BB214" s="9">
        <v>187.53066777290044</v>
      </c>
      <c r="BC214" s="9">
        <v>195.62450520400202</v>
      </c>
      <c r="BD214" s="9">
        <v>193.10107786848036</v>
      </c>
      <c r="BE214" s="9">
        <v>207.2109203005318</v>
      </c>
      <c r="BF214" s="9">
        <v>208.92947775941303</v>
      </c>
      <c r="BG214" s="9">
        <v>209.63344669557625</v>
      </c>
      <c r="BH214" s="9">
        <v>213.54546101323604</v>
      </c>
      <c r="BI214" s="9">
        <v>213.65752053606909</v>
      </c>
      <c r="BJ214" s="9">
        <v>213.09692989129539</v>
      </c>
      <c r="BK214" s="9">
        <v>207.35959552907693</v>
      </c>
      <c r="BL214" s="9">
        <v>208.1740084191984</v>
      </c>
      <c r="BM214" s="21">
        <v>208.32015928761285</v>
      </c>
      <c r="BN214" s="21">
        <v>204.72436149068037</v>
      </c>
      <c r="BO214" s="21">
        <v>208.52149164668407</v>
      </c>
      <c r="BP214" s="21">
        <v>206.94289677421668</v>
      </c>
      <c r="BQ214" s="21">
        <v>209.62454567836747</v>
      </c>
      <c r="BR214" s="21">
        <v>205.87553200049507</v>
      </c>
      <c r="BS214" s="21">
        <v>202.54621520261099</v>
      </c>
      <c r="BT214" s="21">
        <v>200.77208515529438</v>
      </c>
      <c r="BU214" s="21">
        <v>193.58030731973773</v>
      </c>
      <c r="BV214" s="21">
        <v>191.25525262048788</v>
      </c>
      <c r="BW214" s="21">
        <v>193.77193324847894</v>
      </c>
      <c r="BX214" s="21">
        <v>193.03811779906513</v>
      </c>
      <c r="BY214" s="21">
        <v>197.26784165705175</v>
      </c>
      <c r="BZ214" s="21">
        <v>193.11358813277707</v>
      </c>
      <c r="CA214" s="21">
        <v>200.24733542788434</v>
      </c>
      <c r="CB214" s="21">
        <v>203.42127076143274</v>
      </c>
      <c r="CC214" s="21">
        <v>207.08042280713693</v>
      </c>
      <c r="CD214" s="21">
        <v>213.4619911840372</v>
      </c>
      <c r="CE214" s="21">
        <v>209.649198578267</v>
      </c>
      <c r="CF214" s="197">
        <v>213.42510518453332</v>
      </c>
      <c r="CG214" s="197">
        <v>222.19198574654095</v>
      </c>
      <c r="CH214" s="197">
        <v>225.51320487203515</v>
      </c>
      <c r="CI214" s="21"/>
      <c r="CJ214" s="21"/>
      <c r="CK214" s="21"/>
      <c r="CL214" s="21"/>
      <c r="CM214" s="21"/>
      <c r="CN214" s="21"/>
    </row>
    <row r="215" spans="1:92" x14ac:dyDescent="0.2">
      <c r="A215" s="8" t="str">
        <f t="shared" si="3"/>
        <v>EIG_QU_6</v>
      </c>
      <c r="B215" s="7" t="s">
        <v>3661</v>
      </c>
      <c r="C215" s="7" t="s">
        <v>654</v>
      </c>
      <c r="D215" s="7">
        <v>6</v>
      </c>
      <c r="E215" s="7">
        <v>100</v>
      </c>
      <c r="F215" s="9">
        <v>99.912407160893451</v>
      </c>
      <c r="G215" s="9">
        <v>99.778406306880484</v>
      </c>
      <c r="H215" s="9">
        <v>97.563950830861543</v>
      </c>
      <c r="I215" s="9">
        <v>100.10967441687934</v>
      </c>
      <c r="J215" s="9">
        <v>99.909081288001431</v>
      </c>
      <c r="K215" s="9">
        <v>100.90622695748941</v>
      </c>
      <c r="L215" s="9">
        <v>102.45606355492558</v>
      </c>
      <c r="M215" s="9">
        <v>103.4552650239706</v>
      </c>
      <c r="N215" s="9">
        <v>102.92358244894002</v>
      </c>
      <c r="O215" s="9">
        <v>103.01255188096104</v>
      </c>
      <c r="P215" s="9">
        <v>102.75355106986098</v>
      </c>
      <c r="Q215" s="9">
        <v>105.81679925320154</v>
      </c>
      <c r="R215" s="9">
        <v>106.4249023465607</v>
      </c>
      <c r="S215" s="9">
        <v>107.88422039386489</v>
      </c>
      <c r="T215" s="9">
        <v>106.63058880359659</v>
      </c>
      <c r="U215" s="9">
        <v>107.36968926599222</v>
      </c>
      <c r="V215" s="9">
        <v>106.85740954222582</v>
      </c>
      <c r="W215" s="9">
        <v>108.27198489805443</v>
      </c>
      <c r="X215" s="9">
        <v>109.40877402622036</v>
      </c>
      <c r="Y215" s="9">
        <v>112.47196797135517</v>
      </c>
      <c r="Z215" s="9">
        <v>115.28017267492633</v>
      </c>
      <c r="AA215" s="9">
        <v>117.9979216437554</v>
      </c>
      <c r="AB215" s="9">
        <v>119.98267358285916</v>
      </c>
      <c r="AC215" s="9">
        <v>124.79753710899682</v>
      </c>
      <c r="AD215" s="9">
        <v>124.64483591853003</v>
      </c>
      <c r="AE215" s="9">
        <v>125.50327636930949</v>
      </c>
      <c r="AF215" s="9">
        <v>122.74453927668468</v>
      </c>
      <c r="AG215" s="9">
        <v>127.86288691851462</v>
      </c>
      <c r="AH215" s="9">
        <v>128.42942658876589</v>
      </c>
      <c r="AI215" s="9">
        <v>126.65775079981285</v>
      </c>
      <c r="AJ215" s="9">
        <v>127.32601613592811</v>
      </c>
      <c r="AK215" s="9">
        <v>129.39529676797531</v>
      </c>
      <c r="AL215" s="9">
        <v>128.62256027827931</v>
      </c>
      <c r="AM215" s="9">
        <v>130.08825265630938</v>
      </c>
      <c r="AN215" s="9">
        <v>132.24985532483271</v>
      </c>
      <c r="AO215" s="9">
        <v>131.90901282074182</v>
      </c>
      <c r="AP215" s="9">
        <v>131.96887074561155</v>
      </c>
      <c r="AQ215" s="9">
        <v>129.86752031091424</v>
      </c>
      <c r="AR215" s="9">
        <v>133.93846431657911</v>
      </c>
      <c r="AS215" s="9">
        <v>138.65179941267155</v>
      </c>
      <c r="AT215" s="9">
        <v>146.36571998324823</v>
      </c>
      <c r="AU215" s="9">
        <v>150.16071903133138</v>
      </c>
      <c r="AV215" s="9">
        <v>148.67224493082</v>
      </c>
      <c r="AW215" s="9">
        <v>153.36408240486213</v>
      </c>
      <c r="AX215" s="9">
        <v>154.64749507980241</v>
      </c>
      <c r="AY215" s="9">
        <v>156.11866754346633</v>
      </c>
      <c r="AZ215" s="9">
        <v>158.48778099367283</v>
      </c>
      <c r="BA215" s="9">
        <v>159.96162371443341</v>
      </c>
      <c r="BB215" s="9">
        <v>164.42256164006545</v>
      </c>
      <c r="BC215" s="9">
        <v>167.54668381295664</v>
      </c>
      <c r="BD215" s="9">
        <v>170.24545385919083</v>
      </c>
      <c r="BE215" s="9">
        <v>177.93669887356015</v>
      </c>
      <c r="BF215" s="9">
        <v>179.82711375400055</v>
      </c>
      <c r="BG215" s="9">
        <v>180.02089972428399</v>
      </c>
      <c r="BH215" s="9">
        <v>181.0479319456341</v>
      </c>
      <c r="BI215" s="9">
        <v>182.93467453003385</v>
      </c>
      <c r="BJ215" s="9">
        <v>186.39868386343593</v>
      </c>
      <c r="BK215" s="9">
        <v>185.6996970542875</v>
      </c>
      <c r="BL215" s="9">
        <v>186.03679386114115</v>
      </c>
      <c r="BM215" s="21">
        <v>185.32924203429263</v>
      </c>
      <c r="BN215" s="21">
        <v>184.59192682088027</v>
      </c>
      <c r="BO215" s="21">
        <v>190.69212934984245</v>
      </c>
      <c r="BP215" s="21">
        <v>192.93479786707817</v>
      </c>
      <c r="BQ215" s="21">
        <v>194.4315765658564</v>
      </c>
      <c r="BR215" s="21">
        <v>190.10743002951051</v>
      </c>
      <c r="BS215" s="21">
        <v>189.62961889171842</v>
      </c>
      <c r="BT215" s="21">
        <v>191.12880025782147</v>
      </c>
      <c r="BU215" s="21">
        <v>184.03581982379288</v>
      </c>
      <c r="BV215" s="21">
        <v>185.17774630177018</v>
      </c>
      <c r="BW215" s="21">
        <v>185.00478401383506</v>
      </c>
      <c r="BX215" s="21">
        <v>186.34138012063289</v>
      </c>
      <c r="BY215" s="21">
        <v>187.7141446922316</v>
      </c>
      <c r="BZ215" s="21">
        <v>184.79439628380541</v>
      </c>
      <c r="CA215" s="21">
        <v>190.68633283338451</v>
      </c>
      <c r="CB215" s="21">
        <v>190.97469494228747</v>
      </c>
      <c r="CC215" s="21">
        <v>196.6317714746458</v>
      </c>
      <c r="CD215" s="21">
        <v>200.39858407269696</v>
      </c>
      <c r="CE215" s="21">
        <v>201.29331947194888</v>
      </c>
      <c r="CF215" s="197">
        <v>201.27005168560405</v>
      </c>
      <c r="CG215" s="197">
        <v>211.28577686428557</v>
      </c>
      <c r="CH215" s="197">
        <v>207.19535852428228</v>
      </c>
      <c r="CI215" s="21"/>
      <c r="CJ215" s="21"/>
      <c r="CK215" s="21"/>
      <c r="CL215" s="21"/>
      <c r="CM215" s="21"/>
      <c r="CN215" s="21"/>
    </row>
    <row r="216" spans="1:92" x14ac:dyDescent="0.2">
      <c r="A216" s="8" t="str">
        <f t="shared" si="3"/>
        <v>EIG_QU_7</v>
      </c>
      <c r="B216" s="7" t="s">
        <v>3661</v>
      </c>
      <c r="C216" s="7" t="s">
        <v>654</v>
      </c>
      <c r="D216" s="7">
        <v>7</v>
      </c>
      <c r="E216" s="7">
        <v>100</v>
      </c>
      <c r="F216" s="9">
        <v>100.14052879160731</v>
      </c>
      <c r="G216" s="9">
        <v>100.28327836324793</v>
      </c>
      <c r="H216" s="9">
        <v>98.400390394385013</v>
      </c>
      <c r="I216" s="9">
        <v>102.15226931821707</v>
      </c>
      <c r="J216" s="9">
        <v>102.66761664327717</v>
      </c>
      <c r="K216" s="9">
        <v>104.41622525705145</v>
      </c>
      <c r="L216" s="9">
        <v>106.53923980594871</v>
      </c>
      <c r="M216" s="9">
        <v>108.84053163944209</v>
      </c>
      <c r="N216" s="9">
        <v>108.12189607162033</v>
      </c>
      <c r="O216" s="9">
        <v>107.15972516994294</v>
      </c>
      <c r="P216" s="9">
        <v>106.19604061053695</v>
      </c>
      <c r="Q216" s="9">
        <v>106.7056662776311</v>
      </c>
      <c r="R216" s="9">
        <v>107.22136771744653</v>
      </c>
      <c r="S216" s="9">
        <v>108.60022158211238</v>
      </c>
      <c r="T216" s="9">
        <v>107.51400784823339</v>
      </c>
      <c r="U216" s="9">
        <v>108.60914596728797</v>
      </c>
      <c r="V216" s="9">
        <v>108.58559531653552</v>
      </c>
      <c r="W216" s="9">
        <v>109.32110301425281</v>
      </c>
      <c r="X216" s="9">
        <v>111.76436779525221</v>
      </c>
      <c r="Y216" s="9">
        <v>114.55106858022424</v>
      </c>
      <c r="Z216" s="9">
        <v>117.64097582019299</v>
      </c>
      <c r="AA216" s="9">
        <v>119.94885602087393</v>
      </c>
      <c r="AB216" s="9">
        <v>123.32693716862642</v>
      </c>
      <c r="AC216" s="9">
        <v>126.27135444372426</v>
      </c>
      <c r="AD216" s="9">
        <v>126.80610784700393</v>
      </c>
      <c r="AE216" s="9">
        <v>129.17507444561477</v>
      </c>
      <c r="AF216" s="9">
        <v>130.7100643700052</v>
      </c>
      <c r="AG216" s="9">
        <v>140.47002874863077</v>
      </c>
      <c r="AH216" s="9">
        <v>133.95458148593983</v>
      </c>
      <c r="AI216" s="9">
        <v>136.12756658688309</v>
      </c>
      <c r="AJ216" s="9">
        <v>136.31026396658655</v>
      </c>
      <c r="AK216" s="9">
        <v>137.69263604192167</v>
      </c>
      <c r="AL216" s="9">
        <v>137.39292748599931</v>
      </c>
      <c r="AM216" s="9">
        <v>137.71856703161868</v>
      </c>
      <c r="AN216" s="9">
        <v>140.09765532221402</v>
      </c>
      <c r="AO216" s="9">
        <v>139.74520236125542</v>
      </c>
      <c r="AP216" s="9">
        <v>142.39131853257351</v>
      </c>
      <c r="AQ216" s="9">
        <v>139.58046981015849</v>
      </c>
      <c r="AR216" s="9">
        <v>143.66581601869643</v>
      </c>
      <c r="AS216" s="9">
        <v>148.2793171254599</v>
      </c>
      <c r="AT216" s="9">
        <v>152.30460607128035</v>
      </c>
      <c r="AU216" s="9">
        <v>158.90100690575593</v>
      </c>
      <c r="AV216" s="9">
        <v>154.45835681695064</v>
      </c>
      <c r="AW216" s="9">
        <v>159.89408824463683</v>
      </c>
      <c r="AX216" s="9">
        <v>156.33382852414738</v>
      </c>
      <c r="AY216" s="9">
        <v>157.30709692404727</v>
      </c>
      <c r="AZ216" s="9">
        <v>161.75197029273122</v>
      </c>
      <c r="BA216" s="9">
        <v>167.55615521592742</v>
      </c>
      <c r="BB216" s="9">
        <v>168.29323879530193</v>
      </c>
      <c r="BC216" s="9">
        <v>170.70795348601837</v>
      </c>
      <c r="BD216" s="9">
        <v>171.33980587227103</v>
      </c>
      <c r="BE216" s="9">
        <v>185.23692739249006</v>
      </c>
      <c r="BF216" s="9">
        <v>186.40121527747155</v>
      </c>
      <c r="BG216" s="9">
        <v>188.8694169313971</v>
      </c>
      <c r="BH216" s="9">
        <v>192.01422419270111</v>
      </c>
      <c r="BI216" s="9">
        <v>195.17986549849689</v>
      </c>
      <c r="BJ216" s="9">
        <v>198.9621321999137</v>
      </c>
      <c r="BK216" s="9">
        <v>193.34162180465856</v>
      </c>
      <c r="BL216" s="9">
        <v>193.0923635320778</v>
      </c>
      <c r="BM216" s="21">
        <v>195.52079478650461</v>
      </c>
      <c r="BN216" s="21">
        <v>193.64687316814323</v>
      </c>
      <c r="BO216" s="21">
        <v>191.96304130034122</v>
      </c>
      <c r="BP216" s="21">
        <v>191.72233527867857</v>
      </c>
      <c r="BQ216" s="21">
        <v>197.45271780458643</v>
      </c>
      <c r="BR216" s="21">
        <v>193.42713966625166</v>
      </c>
      <c r="BS216" s="21">
        <v>192.13088591172777</v>
      </c>
      <c r="BT216" s="21">
        <v>193.97408761665002</v>
      </c>
      <c r="BU216" s="21">
        <v>185.88364303532938</v>
      </c>
      <c r="BV216" s="21">
        <v>191.2100263066902</v>
      </c>
      <c r="BW216" s="21">
        <v>195.70792737817106</v>
      </c>
      <c r="BX216" s="21">
        <v>197.87606049972831</v>
      </c>
      <c r="BY216" s="21">
        <v>196.90410108176408</v>
      </c>
      <c r="BZ216" s="21">
        <v>189.75906188323566</v>
      </c>
      <c r="CA216" s="21">
        <v>196.33549962882367</v>
      </c>
      <c r="CB216" s="21">
        <v>201.03868675689452</v>
      </c>
      <c r="CC216" s="21">
        <v>211.93011296462166</v>
      </c>
      <c r="CD216" s="21">
        <v>216.80896387956196</v>
      </c>
      <c r="CE216" s="21">
        <v>212.24779319401367</v>
      </c>
      <c r="CF216" s="197">
        <v>215.90426521062486</v>
      </c>
      <c r="CG216" s="197">
        <v>220.02906201497919</v>
      </c>
      <c r="CH216" s="197">
        <v>223.96715752068391</v>
      </c>
      <c r="CI216" s="21"/>
      <c r="CJ216" s="21"/>
      <c r="CK216" s="21"/>
      <c r="CL216" s="21"/>
      <c r="CM216" s="21"/>
      <c r="CN216" s="21"/>
    </row>
    <row r="217" spans="1:92" x14ac:dyDescent="0.2">
      <c r="A217" s="8" t="str">
        <f t="shared" si="3"/>
        <v>EIG_QU_8</v>
      </c>
      <c r="B217" s="7" t="s">
        <v>3661</v>
      </c>
      <c r="C217" s="7" t="s">
        <v>654</v>
      </c>
      <c r="D217" s="7">
        <v>8</v>
      </c>
      <c r="E217" s="7">
        <v>100</v>
      </c>
      <c r="F217" s="9">
        <v>100.75609214421047</v>
      </c>
      <c r="G217" s="9">
        <v>102.47411572908398</v>
      </c>
      <c r="H217" s="9">
        <v>101.98609222918182</v>
      </c>
      <c r="I217" s="9">
        <v>104.590485258402</v>
      </c>
      <c r="J217" s="9">
        <v>102.7983272803414</v>
      </c>
      <c r="K217" s="9">
        <v>103.51599088700603</v>
      </c>
      <c r="L217" s="9">
        <v>103.845105746458</v>
      </c>
      <c r="M217" s="9">
        <v>102.96458483823727</v>
      </c>
      <c r="N217" s="9">
        <v>100.69584147804879</v>
      </c>
      <c r="O217" s="9">
        <v>100.8481885512536</v>
      </c>
      <c r="P217" s="9">
        <v>100.27859683658194</v>
      </c>
      <c r="Q217" s="9">
        <v>100.98875531808812</v>
      </c>
      <c r="R217" s="9">
        <v>101.70473912587627</v>
      </c>
      <c r="S217" s="9">
        <v>101.60446900063445</v>
      </c>
      <c r="T217" s="9">
        <v>100.37297469267538</v>
      </c>
      <c r="U217" s="9">
        <v>100.52222063474525</v>
      </c>
      <c r="V217" s="9">
        <v>100.89752215398524</v>
      </c>
      <c r="W217" s="9">
        <v>101.90867708730873</v>
      </c>
      <c r="X217" s="9">
        <v>102.87211852307709</v>
      </c>
      <c r="Y217" s="9">
        <v>104.25556758291341</v>
      </c>
      <c r="Z217" s="9">
        <v>106.8857889232517</v>
      </c>
      <c r="AA217" s="9">
        <v>110.05046532294318</v>
      </c>
      <c r="AB217" s="9">
        <v>110.89693915619267</v>
      </c>
      <c r="AC217" s="9">
        <v>114.59352678111136</v>
      </c>
      <c r="AD217" s="9">
        <v>115.1896574918817</v>
      </c>
      <c r="AE217" s="9">
        <v>116.28201662431456</v>
      </c>
      <c r="AF217" s="9">
        <v>120.32639593584989</v>
      </c>
      <c r="AG217" s="9">
        <v>119.49069585049695</v>
      </c>
      <c r="AH217" s="9">
        <v>115.90564503470276</v>
      </c>
      <c r="AI217" s="9">
        <v>114.38509107906549</v>
      </c>
      <c r="AJ217" s="9">
        <v>113.95167812210036</v>
      </c>
      <c r="AK217" s="9">
        <v>113.69612624945486</v>
      </c>
      <c r="AL217" s="9">
        <v>111.15102574947365</v>
      </c>
      <c r="AM217" s="9">
        <v>112.4324686169324</v>
      </c>
      <c r="AN217" s="9">
        <v>114.58929299666841</v>
      </c>
      <c r="AO217" s="9">
        <v>115.39366102703805</v>
      </c>
      <c r="AP217" s="9">
        <v>114.81315132049362</v>
      </c>
      <c r="AQ217" s="9">
        <v>112.37540996316729</v>
      </c>
      <c r="AR217" s="9">
        <v>112.78544915179486</v>
      </c>
      <c r="AS217" s="9">
        <v>117.80181626492426</v>
      </c>
      <c r="AT217" s="9">
        <v>120.28515026695803</v>
      </c>
      <c r="AU217" s="9">
        <v>124.73761458011363</v>
      </c>
      <c r="AV217" s="9">
        <v>120.59489484264465</v>
      </c>
      <c r="AW217" s="9">
        <v>123.82337964752435</v>
      </c>
      <c r="AX217" s="9">
        <v>121.30218321907296</v>
      </c>
      <c r="AY217" s="9">
        <v>120.29076855867586</v>
      </c>
      <c r="AZ217" s="9">
        <v>123.80848487671234</v>
      </c>
      <c r="BA217" s="9">
        <v>124.73464867121898</v>
      </c>
      <c r="BB217" s="9">
        <v>131.51560717028269</v>
      </c>
      <c r="BC217" s="9">
        <v>132.9110196975623</v>
      </c>
      <c r="BD217" s="9">
        <v>129.84317454247457</v>
      </c>
      <c r="BE217" s="9">
        <v>138.19287911826578</v>
      </c>
      <c r="BF217" s="9">
        <v>135.48690758662264</v>
      </c>
      <c r="BG217" s="9">
        <v>134.99704794151779</v>
      </c>
      <c r="BH217" s="9">
        <v>136.23525110304965</v>
      </c>
      <c r="BI217" s="9">
        <v>134.85701257540742</v>
      </c>
      <c r="BJ217" s="9">
        <v>139.42147712672218</v>
      </c>
      <c r="BK217" s="9">
        <v>135.28781224046796</v>
      </c>
      <c r="BL217" s="9">
        <v>139.0505753001608</v>
      </c>
      <c r="BM217" s="21">
        <v>140.447863571504</v>
      </c>
      <c r="BN217" s="21">
        <v>142.17616502508116</v>
      </c>
      <c r="BO217" s="21">
        <v>142.00958097885922</v>
      </c>
      <c r="BP217" s="21">
        <v>140.96442390199593</v>
      </c>
      <c r="BQ217" s="21">
        <v>146.08941884369776</v>
      </c>
      <c r="BR217" s="21">
        <v>145.00661846803925</v>
      </c>
      <c r="BS217" s="21">
        <v>141.0754966348284</v>
      </c>
      <c r="BT217" s="21">
        <v>140.12030402167244</v>
      </c>
      <c r="BU217" s="21">
        <v>134.84954729638997</v>
      </c>
      <c r="BV217" s="21">
        <v>138.47836319422203</v>
      </c>
      <c r="BW217" s="21">
        <v>142.39761026541112</v>
      </c>
      <c r="BX217" s="21">
        <v>138.68308528060911</v>
      </c>
      <c r="BY217" s="21">
        <v>137.894419131018</v>
      </c>
      <c r="BZ217" s="21">
        <v>137.16630944413916</v>
      </c>
      <c r="CA217" s="21">
        <v>142.04262528400687</v>
      </c>
      <c r="CB217" s="21">
        <v>147.19950622180738</v>
      </c>
      <c r="CC217" s="21">
        <v>149.61118565232422</v>
      </c>
      <c r="CD217" s="21">
        <v>152.97372306322953</v>
      </c>
      <c r="CE217" s="21">
        <v>149.42950894260812</v>
      </c>
      <c r="CF217" s="197">
        <v>151.89453885717154</v>
      </c>
      <c r="CG217" s="197">
        <v>156.64340521121954</v>
      </c>
      <c r="CH217" s="197">
        <v>154.44481321929794</v>
      </c>
      <c r="CI217" s="21"/>
      <c r="CJ217" s="21"/>
      <c r="CK217" s="21"/>
      <c r="CL217" s="21"/>
      <c r="CM217" s="21"/>
      <c r="CN217" s="21"/>
    </row>
    <row r="218" spans="1:92" x14ac:dyDescent="0.2">
      <c r="A218" s="8" t="str">
        <f t="shared" si="3"/>
        <v>EIG_QU_9</v>
      </c>
      <c r="B218" s="7" t="s">
        <v>3661</v>
      </c>
      <c r="C218" s="7" t="s">
        <v>654</v>
      </c>
      <c r="D218" s="7">
        <v>9</v>
      </c>
      <c r="E218" s="7">
        <v>100</v>
      </c>
      <c r="F218" s="9">
        <v>100.69157964360984</v>
      </c>
      <c r="G218" s="9">
        <v>101.37733588186315</v>
      </c>
      <c r="H218" s="9">
        <v>101.05883893823982</v>
      </c>
      <c r="I218" s="9">
        <v>104.2171893619205</v>
      </c>
      <c r="J218" s="9">
        <v>106.21688743622164</v>
      </c>
      <c r="K218" s="9">
        <v>106.38306750387443</v>
      </c>
      <c r="L218" s="9">
        <v>108.83203503520986</v>
      </c>
      <c r="M218" s="9">
        <v>110.05850426627771</v>
      </c>
      <c r="N218" s="9">
        <v>109.04058523916007</v>
      </c>
      <c r="O218" s="9">
        <v>112.53461143594292</v>
      </c>
      <c r="P218" s="9">
        <v>109.47341788796369</v>
      </c>
      <c r="Q218" s="9">
        <v>114.06581825691869</v>
      </c>
      <c r="R218" s="9">
        <v>114.55079952932256</v>
      </c>
      <c r="S218" s="9">
        <v>118.91327039791784</v>
      </c>
      <c r="T218" s="9">
        <v>116.84853887872487</v>
      </c>
      <c r="U218" s="9">
        <v>113.79616487288864</v>
      </c>
      <c r="V218" s="9">
        <v>114.58330284755678</v>
      </c>
      <c r="W218" s="9">
        <v>116.93326239885565</v>
      </c>
      <c r="X218" s="9">
        <v>116.87044868534066</v>
      </c>
      <c r="Y218" s="9">
        <v>120.67377682829463</v>
      </c>
      <c r="Z218" s="9">
        <v>123.63146396214459</v>
      </c>
      <c r="AA218" s="9">
        <v>126.54482863744441</v>
      </c>
      <c r="AB218" s="9">
        <v>127.20128523321186</v>
      </c>
      <c r="AC218" s="9">
        <v>131.93758030591457</v>
      </c>
      <c r="AD218" s="9">
        <v>135.13659359248592</v>
      </c>
      <c r="AE218" s="9">
        <v>137.94126947084533</v>
      </c>
      <c r="AF218" s="9">
        <v>138.46370161644197</v>
      </c>
      <c r="AG218" s="9">
        <v>146.49585371408986</v>
      </c>
      <c r="AH218" s="9">
        <v>146.77136578908801</v>
      </c>
      <c r="AI218" s="9">
        <v>146.18489948045766</v>
      </c>
      <c r="AJ218" s="9">
        <v>148.67225988976145</v>
      </c>
      <c r="AK218" s="9">
        <v>152.86923889866125</v>
      </c>
      <c r="AL218" s="9">
        <v>157.09375499685862</v>
      </c>
      <c r="AM218" s="9">
        <v>159.92408406053224</v>
      </c>
      <c r="AN218" s="9">
        <v>164.16894574151632</v>
      </c>
      <c r="AO218" s="9">
        <v>165.54831920943664</v>
      </c>
      <c r="AP218" s="9">
        <v>162.13255622542667</v>
      </c>
      <c r="AQ218" s="9">
        <v>161.87265898948556</v>
      </c>
      <c r="AR218" s="9">
        <v>164.51965324154691</v>
      </c>
      <c r="AS218" s="9">
        <v>168.20675385010796</v>
      </c>
      <c r="AT218" s="9">
        <v>183.46926131659254</v>
      </c>
      <c r="AU218" s="9">
        <v>187.61051540403477</v>
      </c>
      <c r="AV218" s="9">
        <v>177.80006937532175</v>
      </c>
      <c r="AW218" s="9">
        <v>184.2253457051512</v>
      </c>
      <c r="AX218" s="9">
        <v>184.32462701413669</v>
      </c>
      <c r="AY218" s="9">
        <v>191.0335329861721</v>
      </c>
      <c r="AZ218" s="9">
        <v>192.54312737439088</v>
      </c>
      <c r="BA218" s="9">
        <v>197.07378412167239</v>
      </c>
      <c r="BB218" s="9">
        <v>204.318188738826</v>
      </c>
      <c r="BC218" s="9">
        <v>207.74613681931294</v>
      </c>
      <c r="BD218" s="9">
        <v>211.00184579565715</v>
      </c>
      <c r="BE218" s="9">
        <v>221.03008673163723</v>
      </c>
      <c r="BF218" s="9">
        <v>220.66451694812153</v>
      </c>
      <c r="BG218" s="9">
        <v>224.70596166591326</v>
      </c>
      <c r="BH218" s="9">
        <v>226.68604790285988</v>
      </c>
      <c r="BI218" s="9">
        <v>223.81047081375516</v>
      </c>
      <c r="BJ218" s="9">
        <v>221.4027009652431</v>
      </c>
      <c r="BK218" s="9">
        <v>218.79712311593397</v>
      </c>
      <c r="BL218" s="9">
        <v>221.45713245719193</v>
      </c>
      <c r="BM218" s="21">
        <v>221.1973370162338</v>
      </c>
      <c r="BN218" s="21">
        <v>224.67143107357032</v>
      </c>
      <c r="BO218" s="21">
        <v>227.0242761287594</v>
      </c>
      <c r="BP218" s="21">
        <v>228.79116275643284</v>
      </c>
      <c r="BQ218" s="21">
        <v>234.71234035529508</v>
      </c>
      <c r="BR218" s="21">
        <v>231.45307937560835</v>
      </c>
      <c r="BS218" s="21">
        <v>229.45025980729406</v>
      </c>
      <c r="BT218" s="21">
        <v>234.03505001312666</v>
      </c>
      <c r="BU218" s="21">
        <v>225.43525389357862</v>
      </c>
      <c r="BV218" s="21">
        <v>227.87636051106043</v>
      </c>
      <c r="BW218" s="21">
        <v>230.5837970414419</v>
      </c>
      <c r="BX218" s="21">
        <v>228.13318366431847</v>
      </c>
      <c r="BY218" s="21">
        <v>233.74983751740635</v>
      </c>
      <c r="BZ218" s="21">
        <v>226.68955843808294</v>
      </c>
      <c r="CA218" s="21">
        <v>235.92958252548297</v>
      </c>
      <c r="CB218" s="21">
        <v>243.83059928505145</v>
      </c>
      <c r="CC218" s="21">
        <v>242.13695428933534</v>
      </c>
      <c r="CD218" s="21">
        <v>248.10271892454057</v>
      </c>
      <c r="CE218" s="21">
        <v>252.19631043850688</v>
      </c>
      <c r="CF218" s="197">
        <v>267.82096894576824</v>
      </c>
      <c r="CG218" s="197">
        <v>273.51474125140129</v>
      </c>
      <c r="CH218" s="197">
        <v>278.30565479547727</v>
      </c>
      <c r="CI218" s="21"/>
      <c r="CJ218" s="21"/>
      <c r="CK218" s="21"/>
      <c r="CL218" s="21"/>
      <c r="CM218" s="21"/>
      <c r="CN218" s="21"/>
    </row>
    <row r="219" spans="1:92" x14ac:dyDescent="0.2">
      <c r="A219" s="8" t="str">
        <f t="shared" si="3"/>
        <v>EIG_QU_10</v>
      </c>
      <c r="B219" s="7" t="s">
        <v>3661</v>
      </c>
      <c r="C219" s="7" t="s">
        <v>654</v>
      </c>
      <c r="D219" s="7">
        <v>10</v>
      </c>
      <c r="E219" s="7">
        <v>100</v>
      </c>
      <c r="F219" s="9">
        <v>101.34330902253869</v>
      </c>
      <c r="G219" s="9">
        <v>103.59449728116479</v>
      </c>
      <c r="H219" s="9">
        <v>104.16977134551517</v>
      </c>
      <c r="I219" s="9">
        <v>106.41996828603111</v>
      </c>
      <c r="J219" s="9">
        <v>106.06332873544675</v>
      </c>
      <c r="K219" s="9">
        <v>106.76354905871111</v>
      </c>
      <c r="L219" s="9">
        <v>107.00296974371865</v>
      </c>
      <c r="M219" s="9">
        <v>104.95543331787233</v>
      </c>
      <c r="N219" s="9">
        <v>102.83819348204241</v>
      </c>
      <c r="O219" s="9">
        <v>103.05188896844</v>
      </c>
      <c r="P219" s="9">
        <v>102.7284634944905</v>
      </c>
      <c r="Q219" s="9">
        <v>104.54634243987178</v>
      </c>
      <c r="R219" s="9">
        <v>104.9830540700373</v>
      </c>
      <c r="S219" s="9">
        <v>105.42258786169991</v>
      </c>
      <c r="T219" s="9">
        <v>104.01501614829954</v>
      </c>
      <c r="U219" s="9">
        <v>105.29059477009572</v>
      </c>
      <c r="V219" s="9">
        <v>106.4037882442731</v>
      </c>
      <c r="W219" s="9">
        <v>108.83538414860188</v>
      </c>
      <c r="X219" s="9">
        <v>111.09014107538783</v>
      </c>
      <c r="Y219" s="9">
        <v>114.29549686501824</v>
      </c>
      <c r="Z219" s="9">
        <v>117.61211603351221</v>
      </c>
      <c r="AA219" s="9">
        <v>121.23225358385103</v>
      </c>
      <c r="AB219" s="9">
        <v>122.5167784738596</v>
      </c>
      <c r="AC219" s="9">
        <v>125.48273614512036</v>
      </c>
      <c r="AD219" s="9">
        <v>126.37519201246758</v>
      </c>
      <c r="AE219" s="9">
        <v>127.94127545143843</v>
      </c>
      <c r="AF219" s="9">
        <v>129.16966020341704</v>
      </c>
      <c r="AG219" s="9">
        <v>130.50417907146152</v>
      </c>
      <c r="AH219" s="9">
        <v>131.74048861242414</v>
      </c>
      <c r="AI219" s="9">
        <v>130.11401316065553</v>
      </c>
      <c r="AJ219" s="9">
        <v>129.81506297989745</v>
      </c>
      <c r="AK219" s="9">
        <v>131.34312123933759</v>
      </c>
      <c r="AL219" s="9">
        <v>133.60815279919441</v>
      </c>
      <c r="AM219" s="9">
        <v>136.07540385291279</v>
      </c>
      <c r="AN219" s="9">
        <v>137.3793999940651</v>
      </c>
      <c r="AO219" s="9">
        <v>139.57676912073401</v>
      </c>
      <c r="AP219" s="9">
        <v>138.96042907207774</v>
      </c>
      <c r="AQ219" s="9">
        <v>137.80597461087515</v>
      </c>
      <c r="AR219" s="9">
        <v>141.46486312984729</v>
      </c>
      <c r="AS219" s="9">
        <v>143.77285529360512</v>
      </c>
      <c r="AT219" s="9">
        <v>147.29148185797288</v>
      </c>
      <c r="AU219" s="9">
        <v>153.90015262309171</v>
      </c>
      <c r="AV219" s="9">
        <v>151.47961564037155</v>
      </c>
      <c r="AW219" s="9">
        <v>154.55746264401566</v>
      </c>
      <c r="AX219" s="9">
        <v>153.43454498198315</v>
      </c>
      <c r="AY219" s="9">
        <v>155.46927510481058</v>
      </c>
      <c r="AZ219" s="9">
        <v>155.89182384839327</v>
      </c>
      <c r="BA219" s="9">
        <v>159.99306170129287</v>
      </c>
      <c r="BB219" s="9">
        <v>163.43954041848107</v>
      </c>
      <c r="BC219" s="9">
        <v>166.21079242638345</v>
      </c>
      <c r="BD219" s="9">
        <v>169.03133872307373</v>
      </c>
      <c r="BE219" s="9">
        <v>178.04027911300156</v>
      </c>
      <c r="BF219" s="9">
        <v>179.19737703712207</v>
      </c>
      <c r="BG219" s="9">
        <v>180.84347413481271</v>
      </c>
      <c r="BH219" s="9">
        <v>185.08261126335256</v>
      </c>
      <c r="BI219" s="9">
        <v>184.00452986300257</v>
      </c>
      <c r="BJ219" s="9">
        <v>188.76148347575563</v>
      </c>
      <c r="BK219" s="9">
        <v>185.10721967190636</v>
      </c>
      <c r="BL219" s="9">
        <v>188.48070220456995</v>
      </c>
      <c r="BM219" s="21">
        <v>183.90158000159394</v>
      </c>
      <c r="BN219" s="21">
        <v>185.34044642518407</v>
      </c>
      <c r="BO219" s="21">
        <v>186.89445356448689</v>
      </c>
      <c r="BP219" s="21">
        <v>188.40832348192922</v>
      </c>
      <c r="BQ219" s="21">
        <v>188.95496492387153</v>
      </c>
      <c r="BR219" s="21">
        <v>187.98094844994145</v>
      </c>
      <c r="BS219" s="21">
        <v>184.35345005281104</v>
      </c>
      <c r="BT219" s="21">
        <v>185.16173206020002</v>
      </c>
      <c r="BU219" s="21">
        <v>178.60035324189323</v>
      </c>
      <c r="BV219" s="21">
        <v>181.32400601467276</v>
      </c>
      <c r="BW219" s="21">
        <v>184.26879203399363</v>
      </c>
      <c r="BX219" s="21">
        <v>180.41372787179461</v>
      </c>
      <c r="BY219" s="21">
        <v>183.83282091760483</v>
      </c>
      <c r="BZ219" s="21">
        <v>177.06361689242527</v>
      </c>
      <c r="CA219" s="21">
        <v>181.1691219084623</v>
      </c>
      <c r="CB219" s="21">
        <v>184.30011179803935</v>
      </c>
      <c r="CC219" s="21">
        <v>189.8279481160838</v>
      </c>
      <c r="CD219" s="21">
        <v>191.06249520068422</v>
      </c>
      <c r="CE219" s="21">
        <v>191.65565699116775</v>
      </c>
      <c r="CF219" s="197">
        <v>192.56612753361239</v>
      </c>
      <c r="CG219" s="197">
        <v>196.12027679479729</v>
      </c>
      <c r="CH219" s="197">
        <v>196.4133558288232</v>
      </c>
      <c r="CI219" s="21"/>
      <c r="CJ219" s="21"/>
      <c r="CK219" s="21"/>
      <c r="CL219" s="21"/>
      <c r="CM219" s="21"/>
      <c r="CN219" s="21"/>
    </row>
    <row r="220" spans="1:92" x14ac:dyDescent="0.2">
      <c r="A220" s="8" t="str">
        <f t="shared" si="3"/>
        <v>EIG_QU_11</v>
      </c>
      <c r="B220" s="7" t="s">
        <v>3661</v>
      </c>
      <c r="C220" s="7" t="s">
        <v>654</v>
      </c>
      <c r="D220" s="7">
        <v>11</v>
      </c>
      <c r="E220" s="7">
        <v>100</v>
      </c>
      <c r="F220" s="9">
        <v>100.30847998098164</v>
      </c>
      <c r="G220" s="9">
        <v>101.51470499005728</v>
      </c>
      <c r="H220" s="9">
        <v>100.88744570960229</v>
      </c>
      <c r="I220" s="9">
        <v>102.70515455808606</v>
      </c>
      <c r="J220" s="9">
        <v>101.83192864529464</v>
      </c>
      <c r="K220" s="9">
        <v>102.67761130716477</v>
      </c>
      <c r="L220" s="9">
        <v>102.98726484917424</v>
      </c>
      <c r="M220" s="9">
        <v>102.00825280620755</v>
      </c>
      <c r="N220" s="9">
        <v>100.12479679825117</v>
      </c>
      <c r="O220" s="9">
        <v>100.00453679634211</v>
      </c>
      <c r="P220" s="9">
        <v>99.225069450965336</v>
      </c>
      <c r="Q220" s="9">
        <v>100.63566344031291</v>
      </c>
      <c r="R220" s="9">
        <v>100.81367373906069</v>
      </c>
      <c r="S220" s="9">
        <v>101.74205432328975</v>
      </c>
      <c r="T220" s="9">
        <v>100.1813995767746</v>
      </c>
      <c r="U220" s="9">
        <v>100.12085869351877</v>
      </c>
      <c r="V220" s="9">
        <v>100.57782084457818</v>
      </c>
      <c r="W220" s="9">
        <v>102.71271837288714</v>
      </c>
      <c r="X220" s="9">
        <v>103.07420938403011</v>
      </c>
      <c r="Y220" s="9">
        <v>106.60433577561064</v>
      </c>
      <c r="Z220" s="9">
        <v>110.00267233407526</v>
      </c>
      <c r="AA220" s="9">
        <v>111.16812646014979</v>
      </c>
      <c r="AB220" s="9">
        <v>112.10516220843817</v>
      </c>
      <c r="AC220" s="9">
        <v>114.65136920756538</v>
      </c>
      <c r="AD220" s="9">
        <v>114.53984402770405</v>
      </c>
      <c r="AE220" s="9">
        <v>115.52827766069373</v>
      </c>
      <c r="AF220" s="9">
        <v>117.80747322187328</v>
      </c>
      <c r="AG220" s="9">
        <v>117.86262613003038</v>
      </c>
      <c r="AH220" s="9">
        <v>117.87366954324807</v>
      </c>
      <c r="AI220" s="9">
        <v>115.76451878461893</v>
      </c>
      <c r="AJ220" s="9">
        <v>115.4889443671574</v>
      </c>
      <c r="AK220" s="9">
        <v>116.34576593750545</v>
      </c>
      <c r="AL220" s="9">
        <v>117.14079261520926</v>
      </c>
      <c r="AM220" s="9">
        <v>118.50922198821559</v>
      </c>
      <c r="AN220" s="9">
        <v>121.27511750401186</v>
      </c>
      <c r="AO220" s="9">
        <v>121.58786017821129</v>
      </c>
      <c r="AP220" s="9">
        <v>121.86668058438643</v>
      </c>
      <c r="AQ220" s="9">
        <v>120.33017124934531</v>
      </c>
      <c r="AR220" s="9">
        <v>120.04071271984333</v>
      </c>
      <c r="AS220" s="9">
        <v>124.76834457627919</v>
      </c>
      <c r="AT220" s="9">
        <v>127.23719610991569</v>
      </c>
      <c r="AU220" s="9">
        <v>129.8402156077324</v>
      </c>
      <c r="AV220" s="9">
        <v>127.56027230549194</v>
      </c>
      <c r="AW220" s="9">
        <v>130.80551440865199</v>
      </c>
      <c r="AX220" s="9">
        <v>131.10650067475723</v>
      </c>
      <c r="AY220" s="9">
        <v>130.14995960999374</v>
      </c>
      <c r="AZ220" s="9">
        <v>131.56580391184576</v>
      </c>
      <c r="BA220" s="9">
        <v>133.70076283979486</v>
      </c>
      <c r="BB220" s="9">
        <v>134.55053620820308</v>
      </c>
      <c r="BC220" s="9">
        <v>137.84328418496051</v>
      </c>
      <c r="BD220" s="9">
        <v>137.48237317710348</v>
      </c>
      <c r="BE220" s="9">
        <v>146.91715647028238</v>
      </c>
      <c r="BF220" s="9">
        <v>145.02551967785141</v>
      </c>
      <c r="BG220" s="9">
        <v>148.51513559208416</v>
      </c>
      <c r="BH220" s="9">
        <v>152.76186304784102</v>
      </c>
      <c r="BI220" s="9">
        <v>148.8158115893886</v>
      </c>
      <c r="BJ220" s="9">
        <v>153.61248543907664</v>
      </c>
      <c r="BK220" s="9">
        <v>150.38400302120044</v>
      </c>
      <c r="BL220" s="9">
        <v>150.53566580432934</v>
      </c>
      <c r="BM220" s="21">
        <v>146.77798090464188</v>
      </c>
      <c r="BN220" s="21">
        <v>147.59292409051113</v>
      </c>
      <c r="BO220" s="21">
        <v>149.55980203494556</v>
      </c>
      <c r="BP220" s="21">
        <v>149.73813132500803</v>
      </c>
      <c r="BQ220" s="21">
        <v>150.94678852233207</v>
      </c>
      <c r="BR220" s="21">
        <v>152.58053840112453</v>
      </c>
      <c r="BS220" s="21">
        <v>150.66711685382904</v>
      </c>
      <c r="BT220" s="21">
        <v>151.31837321778201</v>
      </c>
      <c r="BU220" s="21">
        <v>144.8304140441175</v>
      </c>
      <c r="BV220" s="21">
        <v>146.06479600938582</v>
      </c>
      <c r="BW220" s="21">
        <v>147.12944200454342</v>
      </c>
      <c r="BX220" s="21">
        <v>146.31713459544616</v>
      </c>
      <c r="BY220" s="21">
        <v>145.96930802476206</v>
      </c>
      <c r="BZ220" s="21">
        <v>142.33937948348969</v>
      </c>
      <c r="CA220" s="21">
        <v>146.72587802884385</v>
      </c>
      <c r="CB220" s="21">
        <v>150.36436135982552</v>
      </c>
      <c r="CC220" s="21">
        <v>152.66341187728952</v>
      </c>
      <c r="CD220" s="21">
        <v>151.26212071174757</v>
      </c>
      <c r="CE220" s="21">
        <v>151.36555948201297</v>
      </c>
      <c r="CF220" s="197">
        <v>151.92740025202843</v>
      </c>
      <c r="CG220" s="197">
        <v>157.61865056768471</v>
      </c>
      <c r="CH220" s="197">
        <v>157.8952474147049</v>
      </c>
      <c r="CI220" s="21"/>
      <c r="CJ220" s="21"/>
      <c r="CK220" s="21"/>
      <c r="CL220" s="21"/>
      <c r="CM220" s="21"/>
      <c r="CN220" s="21"/>
    </row>
    <row r="221" spans="1:92" x14ac:dyDescent="0.2">
      <c r="A221" s="8" t="str">
        <f t="shared" si="3"/>
        <v>EIG_QU_12</v>
      </c>
      <c r="B221" s="7" t="s">
        <v>3661</v>
      </c>
      <c r="C221" s="7" t="s">
        <v>654</v>
      </c>
      <c r="D221" s="7">
        <v>12</v>
      </c>
      <c r="E221" s="7">
        <v>100</v>
      </c>
      <c r="F221" s="9">
        <v>100.06206302825886</v>
      </c>
      <c r="G221" s="9">
        <v>100.92694168221534</v>
      </c>
      <c r="H221" s="9">
        <v>100.09676500414972</v>
      </c>
      <c r="I221" s="9">
        <v>102.66996288381533</v>
      </c>
      <c r="J221" s="9">
        <v>102.04355440550128</v>
      </c>
      <c r="K221" s="9">
        <v>103.49033265035543</v>
      </c>
      <c r="L221" s="9">
        <v>104.29438598339907</v>
      </c>
      <c r="M221" s="9">
        <v>105.02694694867949</v>
      </c>
      <c r="N221" s="9">
        <v>104.28505896851168</v>
      </c>
      <c r="O221" s="9">
        <v>104.64375784821563</v>
      </c>
      <c r="P221" s="9">
        <v>104.0358190437013</v>
      </c>
      <c r="Q221" s="9">
        <v>107.54226004044425</v>
      </c>
      <c r="R221" s="9">
        <v>107.97574505917709</v>
      </c>
      <c r="S221" s="9">
        <v>109.35272285340545</v>
      </c>
      <c r="T221" s="9">
        <v>108.40309532714245</v>
      </c>
      <c r="U221" s="9">
        <v>110.77790823435501</v>
      </c>
      <c r="V221" s="9">
        <v>113.76352434793154</v>
      </c>
      <c r="W221" s="9">
        <v>114.81699643065453</v>
      </c>
      <c r="X221" s="9">
        <v>112.3307333815083</v>
      </c>
      <c r="Y221" s="9">
        <v>117.2095411342154</v>
      </c>
      <c r="Z221" s="9">
        <v>122.07821861723278</v>
      </c>
      <c r="AA221" s="9">
        <v>122.727577011566</v>
      </c>
      <c r="AB221" s="9">
        <v>124.77575832688723</v>
      </c>
      <c r="AC221" s="9">
        <v>130.81878888052464</v>
      </c>
      <c r="AD221" s="9">
        <v>134.08632749976098</v>
      </c>
      <c r="AE221" s="9">
        <v>133.09827480508204</v>
      </c>
      <c r="AF221" s="9">
        <v>132.42213758303041</v>
      </c>
      <c r="AG221" s="9">
        <v>135.75768632468083</v>
      </c>
      <c r="AH221" s="9">
        <v>138.4265967562898</v>
      </c>
      <c r="AI221" s="9">
        <v>138.257674428472</v>
      </c>
      <c r="AJ221" s="9">
        <v>138.22633021155255</v>
      </c>
      <c r="AK221" s="9">
        <v>140.58692114595564</v>
      </c>
      <c r="AL221" s="9">
        <v>142.82509061378227</v>
      </c>
      <c r="AM221" s="9">
        <v>145.60257010139193</v>
      </c>
      <c r="AN221" s="9">
        <v>149.65949835488493</v>
      </c>
      <c r="AO221" s="9">
        <v>148.57398040623718</v>
      </c>
      <c r="AP221" s="9">
        <v>147.12817920775774</v>
      </c>
      <c r="AQ221" s="9">
        <v>146.59070001238192</v>
      </c>
      <c r="AR221" s="9">
        <v>147.31168731894496</v>
      </c>
      <c r="AS221" s="9">
        <v>158.3087051206673</v>
      </c>
      <c r="AT221" s="9">
        <v>159.95528902055102</v>
      </c>
      <c r="AU221" s="9">
        <v>166.75228274203272</v>
      </c>
      <c r="AV221" s="9">
        <v>164.35741243135703</v>
      </c>
      <c r="AW221" s="9">
        <v>167.99583700579899</v>
      </c>
      <c r="AX221" s="9">
        <v>168.39790264768754</v>
      </c>
      <c r="AY221" s="9">
        <v>168.24663109482498</v>
      </c>
      <c r="AZ221" s="9">
        <v>173.68024119538799</v>
      </c>
      <c r="BA221" s="9">
        <v>173.77463074655651</v>
      </c>
      <c r="BB221" s="9">
        <v>179.83398294339028</v>
      </c>
      <c r="BC221" s="9">
        <v>182.55540006130312</v>
      </c>
      <c r="BD221" s="9">
        <v>182.33705233261867</v>
      </c>
      <c r="BE221" s="9">
        <v>183.78657757497319</v>
      </c>
      <c r="BF221" s="9">
        <v>178.45598280205948</v>
      </c>
      <c r="BG221" s="9">
        <v>181.17585327274017</v>
      </c>
      <c r="BH221" s="9">
        <v>189.72789889416143</v>
      </c>
      <c r="BI221" s="9">
        <v>195.72074536418828</v>
      </c>
      <c r="BJ221" s="9">
        <v>199.47752726425324</v>
      </c>
      <c r="BK221" s="9">
        <v>193.62341506855313</v>
      </c>
      <c r="BL221" s="9">
        <v>199.29490089302683</v>
      </c>
      <c r="BM221" s="21">
        <v>200.84019491591337</v>
      </c>
      <c r="BN221" s="21">
        <v>203.55036227078566</v>
      </c>
      <c r="BO221" s="21">
        <v>208.84845148355149</v>
      </c>
      <c r="BP221" s="21">
        <v>202.84681286390258</v>
      </c>
      <c r="BQ221" s="21">
        <v>198.77769081747556</v>
      </c>
      <c r="BR221" s="21">
        <v>198.92962769684303</v>
      </c>
      <c r="BS221" s="21">
        <v>197.60333340193807</v>
      </c>
      <c r="BT221" s="21">
        <v>196.84400621418948</v>
      </c>
      <c r="BU221" s="21">
        <v>187.9684577514208</v>
      </c>
      <c r="BV221" s="21">
        <v>190.00501032177817</v>
      </c>
      <c r="BW221" s="21">
        <v>189.21292449172461</v>
      </c>
      <c r="BX221" s="21">
        <v>190.7959889290978</v>
      </c>
      <c r="BY221" s="21">
        <v>192.86893576808805</v>
      </c>
      <c r="BZ221" s="21">
        <v>188.46468457933062</v>
      </c>
      <c r="CA221" s="21">
        <v>195.0746563565379</v>
      </c>
      <c r="CB221" s="21">
        <v>202.88044553864273</v>
      </c>
      <c r="CC221" s="21">
        <v>203.96922523579372</v>
      </c>
      <c r="CD221" s="21">
        <v>212.5586598405871</v>
      </c>
      <c r="CE221" s="21">
        <v>217.11278257753978</v>
      </c>
      <c r="CF221" s="197">
        <v>224.90965240440605</v>
      </c>
      <c r="CG221" s="197">
        <v>224.80416763801503</v>
      </c>
      <c r="CH221" s="197">
        <v>226.07855086436871</v>
      </c>
      <c r="CI221" s="21"/>
      <c r="CJ221" s="21"/>
      <c r="CK221" s="21"/>
      <c r="CL221" s="21"/>
      <c r="CM221" s="21"/>
      <c r="CN221" s="21"/>
    </row>
    <row r="222" spans="1:92" x14ac:dyDescent="0.2">
      <c r="A222" s="8" t="str">
        <f t="shared" si="3"/>
        <v>EIG_QU_13</v>
      </c>
      <c r="B222" s="7" t="s">
        <v>3661</v>
      </c>
      <c r="C222" s="7" t="s">
        <v>654</v>
      </c>
      <c r="D222" s="7">
        <v>13</v>
      </c>
      <c r="E222" s="7">
        <v>100</v>
      </c>
      <c r="F222" s="9">
        <v>99.932865212524817</v>
      </c>
      <c r="G222" s="9">
        <v>101.17329180447021</v>
      </c>
      <c r="H222" s="9">
        <v>100.39041167849783</v>
      </c>
      <c r="I222" s="9">
        <v>102.34738163431285</v>
      </c>
      <c r="J222" s="9">
        <v>102.0634774071542</v>
      </c>
      <c r="K222" s="9">
        <v>104.10345557025235</v>
      </c>
      <c r="L222" s="9">
        <v>105.42133627022491</v>
      </c>
      <c r="M222" s="9">
        <v>103.14201481015886</v>
      </c>
      <c r="N222" s="9">
        <v>101.28539495749797</v>
      </c>
      <c r="O222" s="9">
        <v>101.47915395909098</v>
      </c>
      <c r="P222" s="9">
        <v>100.99312916658489</v>
      </c>
      <c r="Q222" s="9">
        <v>100.62248825169374</v>
      </c>
      <c r="R222" s="9">
        <v>104.58376259651428</v>
      </c>
      <c r="S222" s="9">
        <v>105.16530887538862</v>
      </c>
      <c r="T222" s="9">
        <v>103.5420189011042</v>
      </c>
      <c r="U222" s="9">
        <v>106.04898457937446</v>
      </c>
      <c r="V222" s="9">
        <v>103.27972909264925</v>
      </c>
      <c r="W222" s="9">
        <v>106.4109481546119</v>
      </c>
      <c r="X222" s="9">
        <v>107.49908876942287</v>
      </c>
      <c r="Y222" s="9">
        <v>109.47288047966326</v>
      </c>
      <c r="Z222" s="9">
        <v>112.1663228954979</v>
      </c>
      <c r="AA222" s="9">
        <v>116.57445030817301</v>
      </c>
      <c r="AB222" s="9">
        <v>117.49633148684859</v>
      </c>
      <c r="AC222" s="9">
        <v>119.95448986594522</v>
      </c>
      <c r="AD222" s="9">
        <v>119.20237291392924</v>
      </c>
      <c r="AE222" s="9">
        <v>120.97902401446797</v>
      </c>
      <c r="AF222" s="9">
        <v>122.81745087499448</v>
      </c>
      <c r="AG222" s="9">
        <v>126.88703210967127</v>
      </c>
      <c r="AH222" s="9">
        <v>128.98681588670948</v>
      </c>
      <c r="AI222" s="9">
        <v>126.63000734431631</v>
      </c>
      <c r="AJ222" s="9">
        <v>127.62478828463706</v>
      </c>
      <c r="AK222" s="9">
        <v>130.06513498006666</v>
      </c>
      <c r="AL222" s="9">
        <v>127.53068729877306</v>
      </c>
      <c r="AM222" s="9">
        <v>128.79889551393541</v>
      </c>
      <c r="AN222" s="9">
        <v>130.02845638840404</v>
      </c>
      <c r="AO222" s="9">
        <v>128.78881318576677</v>
      </c>
      <c r="AP222" s="9">
        <v>131.22910501341764</v>
      </c>
      <c r="AQ222" s="9">
        <v>128.84954463393638</v>
      </c>
      <c r="AR222" s="9">
        <v>131.30080050298093</v>
      </c>
      <c r="AS222" s="9">
        <v>135.32506763613065</v>
      </c>
      <c r="AT222" s="9">
        <v>139.36817454101666</v>
      </c>
      <c r="AU222" s="9">
        <v>141.13535181579346</v>
      </c>
      <c r="AV222" s="9">
        <v>136.68037701453011</v>
      </c>
      <c r="AW222" s="9">
        <v>143.0748739273451</v>
      </c>
      <c r="AX222" s="9">
        <v>141.45196986481278</v>
      </c>
      <c r="AY222" s="9">
        <v>143.46727680838291</v>
      </c>
      <c r="AZ222" s="9">
        <v>142.31816630313728</v>
      </c>
      <c r="BA222" s="9">
        <v>144.73344513223898</v>
      </c>
      <c r="BB222" s="9">
        <v>149.33877045696909</v>
      </c>
      <c r="BC222" s="9">
        <v>150.83160390522048</v>
      </c>
      <c r="BD222" s="9">
        <v>149.59280921774436</v>
      </c>
      <c r="BE222" s="9">
        <v>156.14497574514141</v>
      </c>
      <c r="BF222" s="9">
        <v>154.00353631815469</v>
      </c>
      <c r="BG222" s="9">
        <v>159.30777325155364</v>
      </c>
      <c r="BH222" s="9">
        <v>158.91447392083214</v>
      </c>
      <c r="BI222" s="9">
        <v>158.70373196930225</v>
      </c>
      <c r="BJ222" s="9">
        <v>160.37406995043065</v>
      </c>
      <c r="BK222" s="9">
        <v>160.62803156927703</v>
      </c>
      <c r="BL222" s="9">
        <v>163.38224103741018</v>
      </c>
      <c r="BM222" s="21">
        <v>161.35793917077379</v>
      </c>
      <c r="BN222" s="21">
        <v>161.00535728484741</v>
      </c>
      <c r="BO222" s="21">
        <v>161.66356623276366</v>
      </c>
      <c r="BP222" s="21">
        <v>160.02801449473864</v>
      </c>
      <c r="BQ222" s="21">
        <v>161.49945339249464</v>
      </c>
      <c r="BR222" s="21">
        <v>164.15017891665462</v>
      </c>
      <c r="BS222" s="21">
        <v>160.55141032819654</v>
      </c>
      <c r="BT222" s="21">
        <v>164.01815504436641</v>
      </c>
      <c r="BU222" s="21">
        <v>159.11635274935082</v>
      </c>
      <c r="BV222" s="21">
        <v>160.20279199602572</v>
      </c>
      <c r="BW222" s="21">
        <v>161.88367523085788</v>
      </c>
      <c r="BX222" s="21">
        <v>160.98266288306598</v>
      </c>
      <c r="BY222" s="21">
        <v>162.56674988158738</v>
      </c>
      <c r="BZ222" s="21">
        <v>161.29213974034542</v>
      </c>
      <c r="CA222" s="21">
        <v>164.97531311322112</v>
      </c>
      <c r="CB222" s="21">
        <v>166.79426160507117</v>
      </c>
      <c r="CC222" s="21">
        <v>169.98584421430144</v>
      </c>
      <c r="CD222" s="21">
        <v>170.44707617448489</v>
      </c>
      <c r="CE222" s="21">
        <v>168.52086666011044</v>
      </c>
      <c r="CF222" s="197">
        <v>169.3741819586221</v>
      </c>
      <c r="CG222" s="197">
        <v>170.96940875762348</v>
      </c>
      <c r="CH222" s="197">
        <v>171.99486185205251</v>
      </c>
      <c r="CI222" s="21"/>
      <c r="CJ222" s="21"/>
      <c r="CK222" s="21"/>
      <c r="CL222" s="21"/>
      <c r="CM222" s="21"/>
      <c r="CN222" s="21"/>
    </row>
    <row r="223" spans="1:92" x14ac:dyDescent="0.2">
      <c r="A223" s="8" t="str">
        <f t="shared" si="3"/>
        <v>EIG_QU_14</v>
      </c>
      <c r="B223" s="7" t="s">
        <v>3661</v>
      </c>
      <c r="C223" s="7" t="s">
        <v>654</v>
      </c>
      <c r="D223" s="7">
        <v>14</v>
      </c>
      <c r="E223" s="7">
        <v>100</v>
      </c>
      <c r="F223" s="9">
        <v>100.85945270499633</v>
      </c>
      <c r="G223" s="9">
        <v>102.13296042589326</v>
      </c>
      <c r="H223" s="9">
        <v>101.0511578924247</v>
      </c>
      <c r="I223" s="9">
        <v>102.09129686974761</v>
      </c>
      <c r="J223" s="9">
        <v>100.84536606005135</v>
      </c>
      <c r="K223" s="9">
        <v>100.78745245578831</v>
      </c>
      <c r="L223" s="9">
        <v>102.18421030214964</v>
      </c>
      <c r="M223" s="9">
        <v>99.179868338804994</v>
      </c>
      <c r="N223" s="9">
        <v>97.690035447265203</v>
      </c>
      <c r="O223" s="9">
        <v>97.707593864445329</v>
      </c>
      <c r="P223" s="9">
        <v>97.607770925996533</v>
      </c>
      <c r="Q223" s="9">
        <v>100.63219463222764</v>
      </c>
      <c r="R223" s="9">
        <v>101.62045332542642</v>
      </c>
      <c r="S223" s="9">
        <v>102.69563619646087</v>
      </c>
      <c r="T223" s="9">
        <v>101.89680186115649</v>
      </c>
      <c r="U223" s="9">
        <v>103.8290569918769</v>
      </c>
      <c r="V223" s="9">
        <v>104.01457906736712</v>
      </c>
      <c r="W223" s="9">
        <v>107.05251575836606</v>
      </c>
      <c r="X223" s="9">
        <v>106.10899499403862</v>
      </c>
      <c r="Y223" s="9">
        <v>109.57580795041358</v>
      </c>
      <c r="Z223" s="9">
        <v>109.41054546705971</v>
      </c>
      <c r="AA223" s="9">
        <v>113.84449620547821</v>
      </c>
      <c r="AB223" s="9">
        <v>113.56094647260954</v>
      </c>
      <c r="AC223" s="9">
        <v>116.43902273773124</v>
      </c>
      <c r="AD223" s="9">
        <v>117.01379191954022</v>
      </c>
      <c r="AE223" s="9">
        <v>118.342286505676</v>
      </c>
      <c r="AF223" s="9">
        <v>121.29224974463064</v>
      </c>
      <c r="AG223" s="9">
        <v>121.99906717887457</v>
      </c>
      <c r="AH223" s="9">
        <v>121.76824117796411</v>
      </c>
      <c r="AI223" s="9">
        <v>119.41661613227492</v>
      </c>
      <c r="AJ223" s="9">
        <v>119.72106217506222</v>
      </c>
      <c r="AK223" s="9">
        <v>119.73758320683956</v>
      </c>
      <c r="AL223" s="9">
        <v>121.71273239605453</v>
      </c>
      <c r="AM223" s="9">
        <v>122.85212172829969</v>
      </c>
      <c r="AN223" s="9">
        <v>126.24154973819903</v>
      </c>
      <c r="AO223" s="9">
        <v>127.03994455609124</v>
      </c>
      <c r="AP223" s="9">
        <v>125.43315909902937</v>
      </c>
      <c r="AQ223" s="9">
        <v>126.35727988135565</v>
      </c>
      <c r="AR223" s="9">
        <v>126.2318603764989</v>
      </c>
      <c r="AS223" s="9">
        <v>130.39991447084509</v>
      </c>
      <c r="AT223" s="9">
        <v>141.14418346870227</v>
      </c>
      <c r="AU223" s="9">
        <v>138.09928835416946</v>
      </c>
      <c r="AV223" s="9">
        <v>134.94450978975735</v>
      </c>
      <c r="AW223" s="9">
        <v>134.32181562328606</v>
      </c>
      <c r="AX223" s="9">
        <v>135.4921715018184</v>
      </c>
      <c r="AY223" s="9">
        <v>136.23335087839757</v>
      </c>
      <c r="AZ223" s="9">
        <v>138.48357985256331</v>
      </c>
      <c r="BA223" s="9">
        <v>139.51177948615845</v>
      </c>
      <c r="BB223" s="9">
        <v>144.59647406564514</v>
      </c>
      <c r="BC223" s="9">
        <v>145.68824109175637</v>
      </c>
      <c r="BD223" s="9">
        <v>146.85557017507773</v>
      </c>
      <c r="BE223" s="9">
        <v>157.68592593380825</v>
      </c>
      <c r="BF223" s="9">
        <v>156.10357012071771</v>
      </c>
      <c r="BG223" s="9">
        <v>158.91467246140076</v>
      </c>
      <c r="BH223" s="9">
        <v>157.34765754148629</v>
      </c>
      <c r="BI223" s="9">
        <v>159.24239536541421</v>
      </c>
      <c r="BJ223" s="9">
        <v>169.69133056652882</v>
      </c>
      <c r="BK223" s="9">
        <v>159.70729918546718</v>
      </c>
      <c r="BL223" s="9">
        <v>161.74847519779436</v>
      </c>
      <c r="BM223" s="21">
        <v>164.6624037206164</v>
      </c>
      <c r="BN223" s="21">
        <v>160.51843938751128</v>
      </c>
      <c r="BO223" s="21">
        <v>162.40781073359835</v>
      </c>
      <c r="BP223" s="21">
        <v>164.03249004173958</v>
      </c>
      <c r="BQ223" s="21">
        <v>167.96620238384722</v>
      </c>
      <c r="BR223" s="21">
        <v>169.91575931102062</v>
      </c>
      <c r="BS223" s="21">
        <v>165.55471282846958</v>
      </c>
      <c r="BT223" s="21">
        <v>166.02814792827215</v>
      </c>
      <c r="BU223" s="21">
        <v>158.82317160176328</v>
      </c>
      <c r="BV223" s="21">
        <v>161.73053884291841</v>
      </c>
      <c r="BW223" s="21">
        <v>165.79915408532827</v>
      </c>
      <c r="BX223" s="21">
        <v>163.41896640806911</v>
      </c>
      <c r="BY223" s="21">
        <v>165.61017929460201</v>
      </c>
      <c r="BZ223" s="21">
        <v>160.5571866641894</v>
      </c>
      <c r="CA223" s="21">
        <v>161.01797318355798</v>
      </c>
      <c r="CB223" s="21">
        <v>163.1747797365839</v>
      </c>
      <c r="CC223" s="21">
        <v>166.40640085949852</v>
      </c>
      <c r="CD223" s="21">
        <v>171.80165201776077</v>
      </c>
      <c r="CE223" s="21">
        <v>175.14271530348159</v>
      </c>
      <c r="CF223" s="197">
        <v>175.42824497921634</v>
      </c>
      <c r="CG223" s="197">
        <v>176.39776634445826</v>
      </c>
      <c r="CH223" s="197">
        <v>177.22323168565723</v>
      </c>
      <c r="CI223" s="21"/>
      <c r="CJ223" s="21"/>
      <c r="CK223" s="21"/>
      <c r="CL223" s="21"/>
      <c r="CM223" s="21"/>
      <c r="CN223" s="21"/>
    </row>
    <row r="224" spans="1:92" x14ac:dyDescent="0.2">
      <c r="A224" s="8" t="str">
        <f t="shared" si="3"/>
        <v>EIG_QU_15</v>
      </c>
      <c r="B224" s="7" t="s">
        <v>3661</v>
      </c>
      <c r="C224" s="7" t="s">
        <v>654</v>
      </c>
      <c r="D224" s="7">
        <v>15</v>
      </c>
      <c r="E224" s="7">
        <v>100</v>
      </c>
      <c r="F224" s="9">
        <v>101.11528355936848</v>
      </c>
      <c r="G224" s="9">
        <v>102.84037025503194</v>
      </c>
      <c r="H224" s="9">
        <v>102.31269897454776</v>
      </c>
      <c r="I224" s="9">
        <v>103.38211873528648</v>
      </c>
      <c r="J224" s="9">
        <v>102.05694468952318</v>
      </c>
      <c r="K224" s="9">
        <v>102.83584917348661</v>
      </c>
      <c r="L224" s="9">
        <v>103.16509787713048</v>
      </c>
      <c r="M224" s="9">
        <v>100.12726256760121</v>
      </c>
      <c r="N224" s="9">
        <v>98.127109945758789</v>
      </c>
      <c r="O224" s="9">
        <v>97.788243369563091</v>
      </c>
      <c r="P224" s="9">
        <v>97.162728749873551</v>
      </c>
      <c r="Q224" s="9">
        <v>99.11767607032418</v>
      </c>
      <c r="R224" s="9">
        <v>99.495697474866617</v>
      </c>
      <c r="S224" s="9">
        <v>99.691677930996136</v>
      </c>
      <c r="T224" s="9">
        <v>98.593196980259663</v>
      </c>
      <c r="U224" s="9">
        <v>98.183966949548477</v>
      </c>
      <c r="V224" s="9">
        <v>98.595689518556313</v>
      </c>
      <c r="W224" s="9">
        <v>100.22409043333926</v>
      </c>
      <c r="X224" s="9">
        <v>100.83628462486749</v>
      </c>
      <c r="Y224" s="9">
        <v>103.37333302124303</v>
      </c>
      <c r="Z224" s="9">
        <v>106.02228822041164</v>
      </c>
      <c r="AA224" s="9">
        <v>109.47653459488198</v>
      </c>
      <c r="AB224" s="9">
        <v>113.50529338450781</v>
      </c>
      <c r="AC224" s="9">
        <v>109.57303707225631</v>
      </c>
      <c r="AD224" s="9">
        <v>111.68856428190057</v>
      </c>
      <c r="AE224" s="9">
        <v>117.18069986549739</v>
      </c>
      <c r="AF224" s="9">
        <v>118.79136660870076</v>
      </c>
      <c r="AG224" s="9">
        <v>122.73183629189768</v>
      </c>
      <c r="AH224" s="9">
        <v>120.11501198528727</v>
      </c>
      <c r="AI224" s="9">
        <v>121.77946649537404</v>
      </c>
      <c r="AJ224" s="9">
        <v>115.16865075811458</v>
      </c>
      <c r="AK224" s="9">
        <v>118.83851651048698</v>
      </c>
      <c r="AL224" s="9">
        <v>118.8485378056146</v>
      </c>
      <c r="AM224" s="9">
        <v>121.50729048403959</v>
      </c>
      <c r="AN224" s="9">
        <v>121.87383235407508</v>
      </c>
      <c r="AO224" s="9">
        <v>123.31044379109002</v>
      </c>
      <c r="AP224" s="9">
        <v>124.51477238776062</v>
      </c>
      <c r="AQ224" s="9">
        <v>122.61516300260267</v>
      </c>
      <c r="AR224" s="9">
        <v>126.05651155056566</v>
      </c>
      <c r="AS224" s="9">
        <v>131.57988797454965</v>
      </c>
      <c r="AT224" s="9">
        <v>134.82198919153444</v>
      </c>
      <c r="AU224" s="9">
        <v>131.61184845718051</v>
      </c>
      <c r="AV224" s="9">
        <v>131.37564070120169</v>
      </c>
      <c r="AW224" s="9">
        <v>136.93928066482798</v>
      </c>
      <c r="AX224" s="9">
        <v>142.54513399218976</v>
      </c>
      <c r="AY224" s="9">
        <v>137.68275853446673</v>
      </c>
      <c r="AZ224" s="9">
        <v>138.34901426236678</v>
      </c>
      <c r="BA224" s="9">
        <v>147.3138906355446</v>
      </c>
      <c r="BB224" s="9">
        <v>141.71772806867489</v>
      </c>
      <c r="BC224" s="9">
        <v>144.93521469677495</v>
      </c>
      <c r="BD224" s="9">
        <v>149.61427826544798</v>
      </c>
      <c r="BE224" s="9">
        <v>148.62671040999243</v>
      </c>
      <c r="BF224" s="9">
        <v>152.65312883220713</v>
      </c>
      <c r="BG224" s="9">
        <v>151.68967187676895</v>
      </c>
      <c r="BH224" s="9">
        <v>159.5408757245547</v>
      </c>
      <c r="BI224" s="9">
        <v>164.95463114326463</v>
      </c>
      <c r="BJ224" s="9">
        <v>163.93054881428242</v>
      </c>
      <c r="BK224" s="9">
        <v>161.5581096650171</v>
      </c>
      <c r="BL224" s="9">
        <v>168.42429092310283</v>
      </c>
      <c r="BM224" s="21">
        <v>168.53544187354171</v>
      </c>
      <c r="BN224" s="21">
        <v>166.3787802446675</v>
      </c>
      <c r="BO224" s="21">
        <v>167.42621415019812</v>
      </c>
      <c r="BP224" s="21">
        <v>168.4264925982406</v>
      </c>
      <c r="BQ224" s="21">
        <v>170.71764933133483</v>
      </c>
      <c r="BR224" s="21">
        <v>170.47878882332819</v>
      </c>
      <c r="BS224" s="21">
        <v>166.96688844709581</v>
      </c>
      <c r="BT224" s="21">
        <v>168.5853638951678</v>
      </c>
      <c r="BU224" s="21">
        <v>163.28902323384955</v>
      </c>
      <c r="BV224" s="21">
        <v>166.73377182407179</v>
      </c>
      <c r="BW224" s="21">
        <v>167.24910616199699</v>
      </c>
      <c r="BX224" s="21">
        <v>167.52118069943538</v>
      </c>
      <c r="BY224" s="21">
        <v>166.11350045728551</v>
      </c>
      <c r="BZ224" s="21">
        <v>159.77568610672571</v>
      </c>
      <c r="CA224" s="21">
        <v>160.19474950486631</v>
      </c>
      <c r="CB224" s="21">
        <v>165.52210192458597</v>
      </c>
      <c r="CC224" s="21">
        <v>173.21424160073548</v>
      </c>
      <c r="CD224" s="21">
        <v>176.18317324538233</v>
      </c>
      <c r="CE224" s="21">
        <v>170.9295070460737</v>
      </c>
      <c r="CF224" s="197">
        <v>174.16892256023894</v>
      </c>
      <c r="CG224" s="197">
        <v>177.23397964340893</v>
      </c>
      <c r="CH224" s="197">
        <v>179.12012381986128</v>
      </c>
      <c r="CI224" s="21"/>
      <c r="CJ224" s="21"/>
      <c r="CK224" s="21"/>
      <c r="CL224" s="21"/>
      <c r="CM224" s="21"/>
      <c r="CN224" s="21"/>
    </row>
    <row r="225" spans="1:92" x14ac:dyDescent="0.2">
      <c r="A225" s="8" t="str">
        <f t="shared" si="3"/>
        <v>EIG_QU_16</v>
      </c>
      <c r="B225" s="7" t="s">
        <v>3661</v>
      </c>
      <c r="C225" s="7" t="s">
        <v>654</v>
      </c>
      <c r="D225" s="7">
        <v>16</v>
      </c>
      <c r="E225" s="7">
        <v>100</v>
      </c>
      <c r="F225" s="9">
        <v>101.19622630068285</v>
      </c>
      <c r="G225" s="9">
        <v>102.74265189735597</v>
      </c>
      <c r="H225" s="9">
        <v>101.84960277999109</v>
      </c>
      <c r="I225" s="9">
        <v>103.56348964587225</v>
      </c>
      <c r="J225" s="9">
        <v>102.11289754155514</v>
      </c>
      <c r="K225" s="9">
        <v>102.65170648599076</v>
      </c>
      <c r="L225" s="9">
        <v>103.2585511489571</v>
      </c>
      <c r="M225" s="9">
        <v>102.77781067356821</v>
      </c>
      <c r="N225" s="9">
        <v>101.14311074798374</v>
      </c>
      <c r="O225" s="9">
        <v>101.02745358604912</v>
      </c>
      <c r="P225" s="9">
        <v>100.88404803882243</v>
      </c>
      <c r="Q225" s="9">
        <v>106.97456408817023</v>
      </c>
      <c r="R225" s="9">
        <v>107.5803064376978</v>
      </c>
      <c r="S225" s="9">
        <v>107.69327318670238</v>
      </c>
      <c r="T225" s="9">
        <v>106.30273869563483</v>
      </c>
      <c r="U225" s="9">
        <v>109.5700643657411</v>
      </c>
      <c r="V225" s="9">
        <v>109.88135668234169</v>
      </c>
      <c r="W225" s="9">
        <v>111.15232437153166</v>
      </c>
      <c r="X225" s="9">
        <v>112.17657822253085</v>
      </c>
      <c r="Y225" s="9">
        <v>114.48445323844057</v>
      </c>
      <c r="Z225" s="9">
        <v>117.19159404442776</v>
      </c>
      <c r="AA225" s="9">
        <v>120.45777302013046</v>
      </c>
      <c r="AB225" s="9">
        <v>122.39052545652235</v>
      </c>
      <c r="AC225" s="9">
        <v>122.54925179467395</v>
      </c>
      <c r="AD225" s="9">
        <v>123.40577692445494</v>
      </c>
      <c r="AE225" s="9">
        <v>125.97050067032765</v>
      </c>
      <c r="AF225" s="9">
        <v>130.51324990756109</v>
      </c>
      <c r="AG225" s="9">
        <v>130.02924482818153</v>
      </c>
      <c r="AH225" s="9">
        <v>130.52887961127979</v>
      </c>
      <c r="AI225" s="9">
        <v>129.82960900654567</v>
      </c>
      <c r="AJ225" s="9">
        <v>130.07505125566931</v>
      </c>
      <c r="AK225" s="9">
        <v>131.5445596433207</v>
      </c>
      <c r="AL225" s="9">
        <v>129.66407417708697</v>
      </c>
      <c r="AM225" s="9">
        <v>132.48686998359454</v>
      </c>
      <c r="AN225" s="9">
        <v>131.24701136865011</v>
      </c>
      <c r="AO225" s="9">
        <v>131.79642017470752</v>
      </c>
      <c r="AP225" s="9">
        <v>131.71080392343939</v>
      </c>
      <c r="AQ225" s="9">
        <v>128.78193381328958</v>
      </c>
      <c r="AR225" s="9">
        <v>132.75391816586682</v>
      </c>
      <c r="AS225" s="9">
        <v>137.80915899073142</v>
      </c>
      <c r="AT225" s="9">
        <v>141.6486699513932</v>
      </c>
      <c r="AU225" s="9">
        <v>145.01402012904171</v>
      </c>
      <c r="AV225" s="9">
        <v>141.37936809359931</v>
      </c>
      <c r="AW225" s="9">
        <v>145.15038108222086</v>
      </c>
      <c r="AX225" s="9">
        <v>147.3757363771775</v>
      </c>
      <c r="AY225" s="9">
        <v>145.31890669321152</v>
      </c>
      <c r="AZ225" s="9">
        <v>147.16460142345809</v>
      </c>
      <c r="BA225" s="9">
        <v>150.59149102568753</v>
      </c>
      <c r="BB225" s="9">
        <v>151.7102251510282</v>
      </c>
      <c r="BC225" s="9">
        <v>154.57788849970456</v>
      </c>
      <c r="BD225" s="9">
        <v>158.04130457973343</v>
      </c>
      <c r="BE225" s="9">
        <v>164.49452558684769</v>
      </c>
      <c r="BF225" s="9">
        <v>163.20114403099063</v>
      </c>
      <c r="BG225" s="9">
        <v>165.74571340470348</v>
      </c>
      <c r="BH225" s="9">
        <v>173.96196197720388</v>
      </c>
      <c r="BI225" s="9">
        <v>179.18720998283362</v>
      </c>
      <c r="BJ225" s="9">
        <v>182.656854915243</v>
      </c>
      <c r="BK225" s="9">
        <v>179.25179735189792</v>
      </c>
      <c r="BL225" s="9">
        <v>185.28129568317863</v>
      </c>
      <c r="BM225" s="21">
        <v>186.11033115711925</v>
      </c>
      <c r="BN225" s="21">
        <v>186.80737504061563</v>
      </c>
      <c r="BO225" s="21">
        <v>189.2328579933087</v>
      </c>
      <c r="BP225" s="21">
        <v>189.8845785070356</v>
      </c>
      <c r="BQ225" s="21">
        <v>193.82145279316069</v>
      </c>
      <c r="BR225" s="21">
        <v>193.0976577618498</v>
      </c>
      <c r="BS225" s="21">
        <v>189.45049322967185</v>
      </c>
      <c r="BT225" s="21">
        <v>189.78847518835445</v>
      </c>
      <c r="BU225" s="21">
        <v>184.06883867593805</v>
      </c>
      <c r="BV225" s="21">
        <v>188.38108775629331</v>
      </c>
      <c r="BW225" s="21">
        <v>188.49297635801901</v>
      </c>
      <c r="BX225" s="21">
        <v>183.11609512732448</v>
      </c>
      <c r="BY225" s="21">
        <v>180.98609730199206</v>
      </c>
      <c r="BZ225" s="21">
        <v>171.96545749637514</v>
      </c>
      <c r="CA225" s="21">
        <v>173.68847026855329</v>
      </c>
      <c r="CB225" s="21">
        <v>177.47936246877364</v>
      </c>
      <c r="CC225" s="21">
        <v>180.83878373703351</v>
      </c>
      <c r="CD225" s="21">
        <v>186.37579268493343</v>
      </c>
      <c r="CE225" s="21">
        <v>186.04893382224677</v>
      </c>
      <c r="CF225" s="197">
        <v>188.90781057537427</v>
      </c>
      <c r="CG225" s="197">
        <v>197.19737990232008</v>
      </c>
      <c r="CH225" s="197">
        <v>197.58705046343067</v>
      </c>
      <c r="CI225" s="21"/>
      <c r="CJ225" s="21"/>
      <c r="CK225" s="21"/>
      <c r="CL225" s="21"/>
      <c r="CM225" s="21"/>
      <c r="CN225" s="21"/>
    </row>
    <row r="226" spans="1:92" x14ac:dyDescent="0.2">
      <c r="A226" s="8" t="str">
        <f t="shared" si="3"/>
        <v>EIG_QU_17</v>
      </c>
      <c r="B226" s="7" t="s">
        <v>3661</v>
      </c>
      <c r="C226" s="7" t="s">
        <v>654</v>
      </c>
      <c r="D226" s="7">
        <v>17</v>
      </c>
      <c r="E226" s="7">
        <v>100</v>
      </c>
      <c r="F226" s="9">
        <v>101.03245152012133</v>
      </c>
      <c r="G226" s="9">
        <v>102.55205435603874</v>
      </c>
      <c r="H226" s="9">
        <v>101.99320011018752</v>
      </c>
      <c r="I226" s="9">
        <v>104.60869957313402</v>
      </c>
      <c r="J226" s="9">
        <v>103.8304591407833</v>
      </c>
      <c r="K226" s="9">
        <v>104.64484907851777</v>
      </c>
      <c r="L226" s="9">
        <v>105.51063480151177</v>
      </c>
      <c r="M226" s="9">
        <v>104.68226081142684</v>
      </c>
      <c r="N226" s="9">
        <v>103.03310974836131</v>
      </c>
      <c r="O226" s="9">
        <v>102.68707764397776</v>
      </c>
      <c r="P226" s="9">
        <v>102.12830420395764</v>
      </c>
      <c r="Q226" s="9">
        <v>103.707070219985</v>
      </c>
      <c r="R226" s="9">
        <v>104.44962216998015</v>
      </c>
      <c r="S226" s="9">
        <v>104.83957770513783</v>
      </c>
      <c r="T226" s="9">
        <v>103.28703117748428</v>
      </c>
      <c r="U226" s="9">
        <v>104.18708183431239</v>
      </c>
      <c r="V226" s="9">
        <v>104.481206871865</v>
      </c>
      <c r="W226" s="9">
        <v>104.72760150444671</v>
      </c>
      <c r="X226" s="9">
        <v>107.37721349215667</v>
      </c>
      <c r="Y226" s="9">
        <v>109.35037327380152</v>
      </c>
      <c r="Z226" s="9">
        <v>111.98427454748308</v>
      </c>
      <c r="AA226" s="9">
        <v>114.50872951277246</v>
      </c>
      <c r="AB226" s="9">
        <v>116.95252364461066</v>
      </c>
      <c r="AC226" s="9">
        <v>118.10917415357221</v>
      </c>
      <c r="AD226" s="9">
        <v>118.58774680612845</v>
      </c>
      <c r="AE226" s="9">
        <v>122.12209002955481</v>
      </c>
      <c r="AF226" s="9">
        <v>124.0891448478414</v>
      </c>
      <c r="AG226" s="9">
        <v>125.30386933632491</v>
      </c>
      <c r="AH226" s="9">
        <v>124.80388207582638</v>
      </c>
      <c r="AI226" s="9">
        <v>124.25301710223518</v>
      </c>
      <c r="AJ226" s="9">
        <v>124.48821895146081</v>
      </c>
      <c r="AK226" s="9">
        <v>125.19292186211683</v>
      </c>
      <c r="AL226" s="9">
        <v>126.59624007481871</v>
      </c>
      <c r="AM226" s="9">
        <v>126.75360260075269</v>
      </c>
      <c r="AN226" s="9">
        <v>128.88229098319556</v>
      </c>
      <c r="AO226" s="9">
        <v>129.0363247809066</v>
      </c>
      <c r="AP226" s="9">
        <v>129.57872269605065</v>
      </c>
      <c r="AQ226" s="9">
        <v>130.39908402838262</v>
      </c>
      <c r="AR226" s="9">
        <v>129.21535067455153</v>
      </c>
      <c r="AS226" s="9">
        <v>133.48321983412364</v>
      </c>
      <c r="AT226" s="9">
        <v>136.5114997451746</v>
      </c>
      <c r="AU226" s="9">
        <v>140.05726912301859</v>
      </c>
      <c r="AV226" s="9">
        <v>138.41588570282778</v>
      </c>
      <c r="AW226" s="9">
        <v>141.35443187722856</v>
      </c>
      <c r="AX226" s="9">
        <v>142.44142796026327</v>
      </c>
      <c r="AY226" s="9">
        <v>142.21367922451188</v>
      </c>
      <c r="AZ226" s="9">
        <v>143.9729666620218</v>
      </c>
      <c r="BA226" s="9">
        <v>148.67535964156741</v>
      </c>
      <c r="BB226" s="9">
        <v>150.0148400425746</v>
      </c>
      <c r="BC226" s="9">
        <v>152.96775662433419</v>
      </c>
      <c r="BD226" s="9">
        <v>152.28300289776098</v>
      </c>
      <c r="BE226" s="9">
        <v>160.46497225970023</v>
      </c>
      <c r="BF226" s="9">
        <v>160.42292228470842</v>
      </c>
      <c r="BG226" s="9">
        <v>163.87684328282771</v>
      </c>
      <c r="BH226" s="9">
        <v>166.2479394165106</v>
      </c>
      <c r="BI226" s="9">
        <v>166.473625458843</v>
      </c>
      <c r="BJ226" s="9">
        <v>172.12187521448416</v>
      </c>
      <c r="BK226" s="9">
        <v>170.51667092884412</v>
      </c>
      <c r="BL226" s="9">
        <v>175.97894641530704</v>
      </c>
      <c r="BM226" s="21">
        <v>174.88941279180699</v>
      </c>
      <c r="BN226" s="21">
        <v>175.78611683495208</v>
      </c>
      <c r="BO226" s="21">
        <v>176.61560981376473</v>
      </c>
      <c r="BP226" s="21">
        <v>175.98352160604588</v>
      </c>
      <c r="BQ226" s="21">
        <v>179.65662473203022</v>
      </c>
      <c r="BR226" s="21">
        <v>179.74225566415259</v>
      </c>
      <c r="BS226" s="21">
        <v>176.35057560329437</v>
      </c>
      <c r="BT226" s="21">
        <v>176.75016113467106</v>
      </c>
      <c r="BU226" s="21">
        <v>174.09907707149011</v>
      </c>
      <c r="BV226" s="21">
        <v>175.39868939095945</v>
      </c>
      <c r="BW226" s="21">
        <v>180.06553056980806</v>
      </c>
      <c r="BX226" s="21">
        <v>177.36095707212257</v>
      </c>
      <c r="BY226" s="21">
        <v>178.64546313316094</v>
      </c>
      <c r="BZ226" s="21">
        <v>172.22847654723793</v>
      </c>
      <c r="CA226" s="21">
        <v>174.76887328761799</v>
      </c>
      <c r="CB226" s="21">
        <v>176.84756741184776</v>
      </c>
      <c r="CC226" s="21">
        <v>179.80576857563346</v>
      </c>
      <c r="CD226" s="21">
        <v>181.56081342756298</v>
      </c>
      <c r="CE226" s="21">
        <v>183.48821266858954</v>
      </c>
      <c r="CF226" s="197">
        <v>184.730061874418</v>
      </c>
      <c r="CG226" s="197">
        <v>190.24605231568631</v>
      </c>
      <c r="CH226" s="197">
        <v>191.00194915220465</v>
      </c>
      <c r="CI226" s="21"/>
      <c r="CJ226" s="21"/>
      <c r="CK226" s="21"/>
      <c r="CL226" s="21"/>
      <c r="CM226" s="21"/>
      <c r="CN226" s="21"/>
    </row>
    <row r="227" spans="1:92" x14ac:dyDescent="0.2">
      <c r="A227" s="8" t="str">
        <f t="shared" si="3"/>
        <v>EIG_QU_18</v>
      </c>
      <c r="B227" s="7" t="s">
        <v>3661</v>
      </c>
      <c r="C227" s="7" t="s">
        <v>654</v>
      </c>
      <c r="D227" s="7">
        <v>18</v>
      </c>
      <c r="E227" s="7">
        <v>100</v>
      </c>
      <c r="F227" s="9">
        <v>99.616116521275373</v>
      </c>
      <c r="G227" s="9">
        <v>99.296930974818011</v>
      </c>
      <c r="H227" s="9">
        <v>95.992531042829768</v>
      </c>
      <c r="I227" s="9">
        <v>97.792603584152175</v>
      </c>
      <c r="J227" s="9">
        <v>97.195227995326334</v>
      </c>
      <c r="K227" s="9">
        <v>98.203706454301937</v>
      </c>
      <c r="L227" s="9">
        <v>99.416752623520111</v>
      </c>
      <c r="M227" s="9">
        <v>101.63623787736944</v>
      </c>
      <c r="N227" s="9">
        <v>101.54990255132836</v>
      </c>
      <c r="O227" s="9">
        <v>101.27087472394727</v>
      </c>
      <c r="P227" s="9">
        <v>100.04037299577099</v>
      </c>
      <c r="Q227" s="9">
        <v>104.85805081457961</v>
      </c>
      <c r="R227" s="9">
        <v>105.83266388076528</v>
      </c>
      <c r="S227" s="9">
        <v>106.92921198044255</v>
      </c>
      <c r="T227" s="9">
        <v>106.61867892660177</v>
      </c>
      <c r="U227" s="9">
        <v>108.65255088300188</v>
      </c>
      <c r="V227" s="9">
        <v>110.20921632190641</v>
      </c>
      <c r="W227" s="9">
        <v>109.72723235979322</v>
      </c>
      <c r="X227" s="9">
        <v>112.14038746759383</v>
      </c>
      <c r="Y227" s="9">
        <v>114.57380923640643</v>
      </c>
      <c r="Z227" s="9">
        <v>116.32276743731271</v>
      </c>
      <c r="AA227" s="9">
        <v>121.12090932810142</v>
      </c>
      <c r="AB227" s="9">
        <v>122.98456356436948</v>
      </c>
      <c r="AC227" s="9">
        <v>126.46618075987072</v>
      </c>
      <c r="AD227" s="9">
        <v>127.64172760319308</v>
      </c>
      <c r="AE227" s="9">
        <v>129.13173613557359</v>
      </c>
      <c r="AF227" s="9">
        <v>135.17008639340344</v>
      </c>
      <c r="AG227" s="9">
        <v>137.48913187024908</v>
      </c>
      <c r="AH227" s="9">
        <v>138.30851225534789</v>
      </c>
      <c r="AI227" s="9">
        <v>135.98838594692589</v>
      </c>
      <c r="AJ227" s="9">
        <v>136.02305431727879</v>
      </c>
      <c r="AK227" s="9">
        <v>138.9776589959416</v>
      </c>
      <c r="AL227" s="9">
        <v>138.18308866944756</v>
      </c>
      <c r="AM227" s="9">
        <v>139.04922534944458</v>
      </c>
      <c r="AN227" s="9">
        <v>134.32313982677346</v>
      </c>
      <c r="AO227" s="9">
        <v>135.87629882248075</v>
      </c>
      <c r="AP227" s="9">
        <v>136.79860564415799</v>
      </c>
      <c r="AQ227" s="9">
        <v>137.70206510865393</v>
      </c>
      <c r="AR227" s="9">
        <v>140.04307667047556</v>
      </c>
      <c r="AS227" s="9">
        <v>146.2920352827314</v>
      </c>
      <c r="AT227" s="9">
        <v>149.6908200929293</v>
      </c>
      <c r="AU227" s="9">
        <v>153.35145825809582</v>
      </c>
      <c r="AV227" s="9">
        <v>150.77380350910386</v>
      </c>
      <c r="AW227" s="9">
        <v>152.61599674596701</v>
      </c>
      <c r="AX227" s="9">
        <v>154.00242019674039</v>
      </c>
      <c r="AY227" s="9">
        <v>155.42381359204867</v>
      </c>
      <c r="AZ227" s="9">
        <v>155.40313524788832</v>
      </c>
      <c r="BA227" s="9">
        <v>157.28617826028423</v>
      </c>
      <c r="BB227" s="9">
        <v>160.53303273804423</v>
      </c>
      <c r="BC227" s="9">
        <v>161.2820695561484</v>
      </c>
      <c r="BD227" s="9">
        <v>160.29475955833911</v>
      </c>
      <c r="BE227" s="9">
        <v>169.02147241655575</v>
      </c>
      <c r="BF227" s="9">
        <v>172.38857480824882</v>
      </c>
      <c r="BG227" s="9">
        <v>177.653705177944</v>
      </c>
      <c r="BH227" s="9">
        <v>181.69332177493382</v>
      </c>
      <c r="BI227" s="9">
        <v>182.14100491646951</v>
      </c>
      <c r="BJ227" s="9">
        <v>188.76905184138855</v>
      </c>
      <c r="BK227" s="9">
        <v>182.97621823886959</v>
      </c>
      <c r="BL227" s="9">
        <v>186.0526721260411</v>
      </c>
      <c r="BM227" s="21">
        <v>182.03869408943481</v>
      </c>
      <c r="BN227" s="21">
        <v>181.82845645354291</v>
      </c>
      <c r="BO227" s="21">
        <v>184.29760126933004</v>
      </c>
      <c r="BP227" s="21">
        <v>184.59805801625023</v>
      </c>
      <c r="BQ227" s="21">
        <v>190.50495463119316</v>
      </c>
      <c r="BR227" s="21">
        <v>185.32657512075954</v>
      </c>
      <c r="BS227" s="21">
        <v>183.27751754681731</v>
      </c>
      <c r="BT227" s="21">
        <v>179.18069082231759</v>
      </c>
      <c r="BU227" s="21">
        <v>172.5164293634449</v>
      </c>
      <c r="BV227" s="21">
        <v>170.1923732422149</v>
      </c>
      <c r="BW227" s="21">
        <v>169.57955078101583</v>
      </c>
      <c r="BX227" s="21">
        <v>171.59184283929068</v>
      </c>
      <c r="BY227" s="21">
        <v>171.74658154286851</v>
      </c>
      <c r="BZ227" s="21">
        <v>166.86086178692966</v>
      </c>
      <c r="CA227" s="21">
        <v>168.36220249490407</v>
      </c>
      <c r="CB227" s="21">
        <v>170.90363929160065</v>
      </c>
      <c r="CC227" s="21">
        <v>171.94522503577022</v>
      </c>
      <c r="CD227" s="21">
        <v>175.51135275222768</v>
      </c>
      <c r="CE227" s="21">
        <v>177.36344642965102</v>
      </c>
      <c r="CF227" s="197">
        <v>176.51628937075927</v>
      </c>
      <c r="CG227" s="197">
        <v>181.09842126946958</v>
      </c>
      <c r="CH227" s="197">
        <v>179.21261162330137</v>
      </c>
      <c r="CI227" s="21"/>
      <c r="CJ227" s="21"/>
      <c r="CK227" s="21"/>
      <c r="CL227" s="21"/>
      <c r="CM227" s="21"/>
      <c r="CN227" s="21"/>
    </row>
    <row r="228" spans="1:92" x14ac:dyDescent="0.2">
      <c r="A228" s="8" t="str">
        <f t="shared" si="3"/>
        <v>EIG_QU_19</v>
      </c>
      <c r="B228" s="7" t="s">
        <v>3661</v>
      </c>
      <c r="C228" s="7" t="s">
        <v>654</v>
      </c>
      <c r="D228" s="7">
        <v>19</v>
      </c>
      <c r="E228" s="7">
        <v>100</v>
      </c>
      <c r="F228" s="9">
        <v>100.1952577016643</v>
      </c>
      <c r="G228" s="9">
        <v>101.22041857061473</v>
      </c>
      <c r="H228" s="9">
        <v>100.59251569182553</v>
      </c>
      <c r="I228" s="9">
        <v>103.18524980597721</v>
      </c>
      <c r="J228" s="9">
        <v>102.34672812637535</v>
      </c>
      <c r="K228" s="9">
        <v>103.17575476461336</v>
      </c>
      <c r="L228" s="9">
        <v>103.7641816208746</v>
      </c>
      <c r="M228" s="9">
        <v>102.71619635882165</v>
      </c>
      <c r="N228" s="9">
        <v>101.24375559641068</v>
      </c>
      <c r="O228" s="9">
        <v>101.6634891200346</v>
      </c>
      <c r="P228" s="9">
        <v>101.25443451122939</v>
      </c>
      <c r="Q228" s="9">
        <v>101.45329100639925</v>
      </c>
      <c r="R228" s="9">
        <v>103.317138989764</v>
      </c>
      <c r="S228" s="9">
        <v>102.90429407214228</v>
      </c>
      <c r="T228" s="9">
        <v>102.98614927795289</v>
      </c>
      <c r="U228" s="9">
        <v>103.08207189182615</v>
      </c>
      <c r="V228" s="9">
        <v>103.98086633602226</v>
      </c>
      <c r="W228" s="9">
        <v>104.30175340868573</v>
      </c>
      <c r="X228" s="9">
        <v>106.33977574033599</v>
      </c>
      <c r="Y228" s="9">
        <v>108.9859094246633</v>
      </c>
      <c r="Z228" s="9">
        <v>111.07415994666205</v>
      </c>
      <c r="AA228" s="9">
        <v>114.17484594525169</v>
      </c>
      <c r="AB228" s="9">
        <v>114.41856224197748</v>
      </c>
      <c r="AC228" s="9">
        <v>116.70758495906509</v>
      </c>
      <c r="AD228" s="9">
        <v>117.3922781219019</v>
      </c>
      <c r="AE228" s="9">
        <v>116.99183871798434</v>
      </c>
      <c r="AF228" s="9">
        <v>118.58381807467681</v>
      </c>
      <c r="AG228" s="9">
        <v>121.78200245747355</v>
      </c>
      <c r="AH228" s="9">
        <v>122.63879845163839</v>
      </c>
      <c r="AI228" s="9">
        <v>121.20255058345479</v>
      </c>
      <c r="AJ228" s="9">
        <v>122.63912577021543</v>
      </c>
      <c r="AK228" s="9">
        <v>122.62879955717791</v>
      </c>
      <c r="AL228" s="9">
        <v>122.61412634351598</v>
      </c>
      <c r="AM228" s="9">
        <v>122.84751131032571</v>
      </c>
      <c r="AN228" s="9">
        <v>123.26152775991591</v>
      </c>
      <c r="AO228" s="9">
        <v>125.5591141545889</v>
      </c>
      <c r="AP228" s="9">
        <v>123.6268454447651</v>
      </c>
      <c r="AQ228" s="9">
        <v>124.93055403501802</v>
      </c>
      <c r="AR228" s="9">
        <v>124.69557274622434</v>
      </c>
      <c r="AS228" s="9">
        <v>128.21865688774804</v>
      </c>
      <c r="AT228" s="9">
        <v>132.62662526728963</v>
      </c>
      <c r="AU228" s="9">
        <v>137.23330959966864</v>
      </c>
      <c r="AV228" s="9">
        <v>133.60789071781142</v>
      </c>
      <c r="AW228" s="9">
        <v>135.36202980919305</v>
      </c>
      <c r="AX228" s="9">
        <v>135.93667385044867</v>
      </c>
      <c r="AY228" s="9">
        <v>136.85166162711062</v>
      </c>
      <c r="AZ228" s="9">
        <v>137.5149845718442</v>
      </c>
      <c r="BA228" s="9">
        <v>138.27756955349633</v>
      </c>
      <c r="BB228" s="9">
        <v>141.38700874854365</v>
      </c>
      <c r="BC228" s="9">
        <v>144.60651105814213</v>
      </c>
      <c r="BD228" s="9">
        <v>145.28025090441005</v>
      </c>
      <c r="BE228" s="9">
        <v>153.53400695810777</v>
      </c>
      <c r="BF228" s="9">
        <v>153.68404398271457</v>
      </c>
      <c r="BG228" s="9">
        <v>154.05456776692159</v>
      </c>
      <c r="BH228" s="9">
        <v>156.78085382807058</v>
      </c>
      <c r="BI228" s="9">
        <v>157.31396464515302</v>
      </c>
      <c r="BJ228" s="9">
        <v>158.46616673563389</v>
      </c>
      <c r="BK228" s="9">
        <v>155.64040017393</v>
      </c>
      <c r="BL228" s="9">
        <v>161.95770099522861</v>
      </c>
      <c r="BM228" s="21">
        <v>159.28790130877394</v>
      </c>
      <c r="BN228" s="21">
        <v>160.4905383982109</v>
      </c>
      <c r="BO228" s="21">
        <v>161.52150956104782</v>
      </c>
      <c r="BP228" s="21">
        <v>163.1126561259774</v>
      </c>
      <c r="BQ228" s="21">
        <v>163.20635083732742</v>
      </c>
      <c r="BR228" s="21">
        <v>164.04495574903657</v>
      </c>
      <c r="BS228" s="21">
        <v>159.85882724979024</v>
      </c>
      <c r="BT228" s="21">
        <v>160.66706391723432</v>
      </c>
      <c r="BU228" s="21">
        <v>153.41152194130808</v>
      </c>
      <c r="BV228" s="21">
        <v>156.27364450423744</v>
      </c>
      <c r="BW228" s="21">
        <v>161.28813455773329</v>
      </c>
      <c r="BX228" s="21">
        <v>158.44344808408093</v>
      </c>
      <c r="BY228" s="21">
        <v>161.24675971514637</v>
      </c>
      <c r="BZ228" s="21">
        <v>156.15818399125146</v>
      </c>
      <c r="CA228" s="21">
        <v>159.18514983320148</v>
      </c>
      <c r="CB228" s="21">
        <v>159.49968260063383</v>
      </c>
      <c r="CC228" s="21">
        <v>162.29781492665751</v>
      </c>
      <c r="CD228" s="21">
        <v>165.20449836945409</v>
      </c>
      <c r="CE228" s="21">
        <v>163.36894233032908</v>
      </c>
      <c r="CF228" s="197">
        <v>166.68761144545911</v>
      </c>
      <c r="CG228" s="197">
        <v>173.19789385530103</v>
      </c>
      <c r="CH228" s="197">
        <v>175.81517253686906</v>
      </c>
      <c r="CI228" s="21"/>
      <c r="CJ228" s="21"/>
      <c r="CK228" s="21"/>
      <c r="CL228" s="21"/>
      <c r="CM228" s="21"/>
      <c r="CN228" s="21"/>
    </row>
    <row r="229" spans="1:92" x14ac:dyDescent="0.2">
      <c r="A229" s="8" t="str">
        <f t="shared" si="3"/>
        <v>EIG_QU_20</v>
      </c>
      <c r="B229" s="7" t="s">
        <v>3661</v>
      </c>
      <c r="C229" s="7" t="s">
        <v>654</v>
      </c>
      <c r="D229" s="7">
        <v>20</v>
      </c>
      <c r="E229" s="7">
        <v>100</v>
      </c>
      <c r="F229" s="9">
        <v>101.06015262037485</v>
      </c>
      <c r="G229" s="9">
        <v>102.57752091435589</v>
      </c>
      <c r="H229" s="9">
        <v>101.94240404354022</v>
      </c>
      <c r="I229" s="9">
        <v>103.7120540709796</v>
      </c>
      <c r="J229" s="9">
        <v>102.67327667730267</v>
      </c>
      <c r="K229" s="9">
        <v>103.33934697040431</v>
      </c>
      <c r="L229" s="9">
        <v>103.98599758330592</v>
      </c>
      <c r="M229" s="9">
        <v>101.77391640873918</v>
      </c>
      <c r="N229" s="9">
        <v>100.13837666386121</v>
      </c>
      <c r="O229" s="9">
        <v>100.04559434118947</v>
      </c>
      <c r="P229" s="9">
        <v>99.867421269984732</v>
      </c>
      <c r="Q229" s="9">
        <v>102.23880030340912</v>
      </c>
      <c r="R229" s="9">
        <v>102.33415836767354</v>
      </c>
      <c r="S229" s="9">
        <v>104.02551604182707</v>
      </c>
      <c r="T229" s="9">
        <v>102.01955027990056</v>
      </c>
      <c r="U229" s="9">
        <v>102.33530824078225</v>
      </c>
      <c r="V229" s="9">
        <v>102.50102865350176</v>
      </c>
      <c r="W229" s="9">
        <v>103.53745574704709</v>
      </c>
      <c r="X229" s="9">
        <v>105.04324324923229</v>
      </c>
      <c r="Y229" s="9">
        <v>107.60908226528696</v>
      </c>
      <c r="Z229" s="9">
        <v>111.6896500666606</v>
      </c>
      <c r="AA229" s="9">
        <v>112.86143685194914</v>
      </c>
      <c r="AB229" s="9">
        <v>113.97743834608052</v>
      </c>
      <c r="AC229" s="9">
        <v>118.06040907481426</v>
      </c>
      <c r="AD229" s="9">
        <v>118.57289732737171</v>
      </c>
      <c r="AE229" s="9">
        <v>120.50070724798205</v>
      </c>
      <c r="AF229" s="9">
        <v>121.254187502352</v>
      </c>
      <c r="AG229" s="9">
        <v>123.11066541058877</v>
      </c>
      <c r="AH229" s="9">
        <v>122.67352170180736</v>
      </c>
      <c r="AI229" s="9">
        <v>121.87471231719715</v>
      </c>
      <c r="AJ229" s="9">
        <v>123.20033770419845</v>
      </c>
      <c r="AK229" s="9">
        <v>124.20648057616917</v>
      </c>
      <c r="AL229" s="9">
        <v>124.91503394149444</v>
      </c>
      <c r="AM229" s="9">
        <v>125.25126467173983</v>
      </c>
      <c r="AN229" s="9">
        <v>125.07521980946292</v>
      </c>
      <c r="AO229" s="9">
        <v>126.63993374900826</v>
      </c>
      <c r="AP229" s="9">
        <v>125.65162206302382</v>
      </c>
      <c r="AQ229" s="9">
        <v>121.44836710885399</v>
      </c>
      <c r="AR229" s="9">
        <v>124.8894263825235</v>
      </c>
      <c r="AS229" s="9">
        <v>127.19840596647836</v>
      </c>
      <c r="AT229" s="9">
        <v>131.75718190475601</v>
      </c>
      <c r="AU229" s="9">
        <v>134.57637751555555</v>
      </c>
      <c r="AV229" s="9">
        <v>131.94951987578861</v>
      </c>
      <c r="AW229" s="9">
        <v>133.14142973927531</v>
      </c>
      <c r="AX229" s="9">
        <v>134.22333355733355</v>
      </c>
      <c r="AY229" s="9">
        <v>134.79964386474632</v>
      </c>
      <c r="AZ229" s="9">
        <v>135.24945312346702</v>
      </c>
      <c r="BA229" s="9">
        <v>138.36986844836619</v>
      </c>
      <c r="BB229" s="9">
        <v>142.80507630515285</v>
      </c>
      <c r="BC229" s="9">
        <v>144.42356857386568</v>
      </c>
      <c r="BD229" s="9">
        <v>144.39340784752389</v>
      </c>
      <c r="BE229" s="9">
        <v>154.36308690316955</v>
      </c>
      <c r="BF229" s="9">
        <v>152.54695817761092</v>
      </c>
      <c r="BG229" s="9">
        <v>156.50573029680405</v>
      </c>
      <c r="BH229" s="9">
        <v>160.91830692943802</v>
      </c>
      <c r="BI229" s="9">
        <v>162.35337936337399</v>
      </c>
      <c r="BJ229" s="9">
        <v>167.64743946676427</v>
      </c>
      <c r="BK229" s="9">
        <v>163.84018810220664</v>
      </c>
      <c r="BL229" s="9">
        <v>166.29451445269007</v>
      </c>
      <c r="BM229" s="21">
        <v>166.52767297935429</v>
      </c>
      <c r="BN229" s="21">
        <v>168.17790507006788</v>
      </c>
      <c r="BO229" s="21">
        <v>167.60725574248733</v>
      </c>
      <c r="BP229" s="21">
        <v>169.32647262441745</v>
      </c>
      <c r="BQ229" s="21">
        <v>170.24450888982904</v>
      </c>
      <c r="BR229" s="21">
        <v>171.58120582825416</v>
      </c>
      <c r="BS229" s="21">
        <v>169.81953385599087</v>
      </c>
      <c r="BT229" s="21">
        <v>169.19052661987683</v>
      </c>
      <c r="BU229" s="21">
        <v>163.31615631587297</v>
      </c>
      <c r="BV229" s="21">
        <v>166.25250964340691</v>
      </c>
      <c r="BW229" s="21">
        <v>170.06146174750768</v>
      </c>
      <c r="BX229" s="21">
        <v>169.27096682273825</v>
      </c>
      <c r="BY229" s="21">
        <v>168.13778656563414</v>
      </c>
      <c r="BZ229" s="21">
        <v>162.42689470303574</v>
      </c>
      <c r="CA229" s="21">
        <v>167.1924581568324</v>
      </c>
      <c r="CB229" s="21">
        <v>172.03113230318445</v>
      </c>
      <c r="CC229" s="21">
        <v>175.43201155727792</v>
      </c>
      <c r="CD229" s="21">
        <v>179.02727969347148</v>
      </c>
      <c r="CE229" s="21">
        <v>176.70992868012519</v>
      </c>
      <c r="CF229" s="197">
        <v>179.09327478721198</v>
      </c>
      <c r="CG229" s="197">
        <v>183.00065091574095</v>
      </c>
      <c r="CH229" s="197">
        <v>183.25297205875927</v>
      </c>
      <c r="CI229" s="21"/>
      <c r="CJ229" s="21"/>
      <c r="CK229" s="21"/>
      <c r="CL229" s="21"/>
      <c r="CM229" s="21"/>
      <c r="CN229" s="21"/>
    </row>
    <row r="230" spans="1:92" x14ac:dyDescent="0.2">
      <c r="A230" s="8" t="str">
        <f t="shared" si="3"/>
        <v>EIG_QU_21</v>
      </c>
      <c r="B230" s="7" t="s">
        <v>3661</v>
      </c>
      <c r="C230" s="7" t="s">
        <v>654</v>
      </c>
      <c r="D230" s="7">
        <v>21</v>
      </c>
      <c r="E230" s="7">
        <v>100</v>
      </c>
      <c r="F230" s="9">
        <v>98.417910487587463</v>
      </c>
      <c r="G230" s="9">
        <v>97.9663881384473</v>
      </c>
      <c r="H230" s="9">
        <v>95.529929303087641</v>
      </c>
      <c r="I230" s="9">
        <v>97.302566383711863</v>
      </c>
      <c r="J230" s="9">
        <v>97.383039242003235</v>
      </c>
      <c r="K230" s="9">
        <v>99.827219046468187</v>
      </c>
      <c r="L230" s="9">
        <v>100.70671724253033</v>
      </c>
      <c r="M230" s="9">
        <v>100.80056172856089</v>
      </c>
      <c r="N230" s="9">
        <v>100.09798683842419</v>
      </c>
      <c r="O230" s="9">
        <v>97.814923498895254</v>
      </c>
      <c r="P230" s="9">
        <v>98.278568781202168</v>
      </c>
      <c r="Q230" s="9">
        <v>102.17094022949527</v>
      </c>
      <c r="R230" s="9">
        <v>102.05348956920248</v>
      </c>
      <c r="S230" s="9">
        <v>104.95554167973218</v>
      </c>
      <c r="T230" s="9">
        <v>100.39063617892987</v>
      </c>
      <c r="U230" s="9">
        <v>104.90841421934809</v>
      </c>
      <c r="V230" s="9">
        <v>104.94638080499089</v>
      </c>
      <c r="W230" s="9">
        <v>106.9734501114215</v>
      </c>
      <c r="X230" s="9">
        <v>109.85747618385065</v>
      </c>
      <c r="Y230" s="9">
        <v>109.92906314046806</v>
      </c>
      <c r="Z230" s="9">
        <v>114.1858848752908</v>
      </c>
      <c r="AA230" s="9">
        <v>116.22568000575959</v>
      </c>
      <c r="AB230" s="9">
        <v>119.28402323156379</v>
      </c>
      <c r="AC230" s="9">
        <v>120.0692088408485</v>
      </c>
      <c r="AD230" s="9">
        <v>123.03689071677573</v>
      </c>
      <c r="AE230" s="9">
        <v>123.07630367731707</v>
      </c>
      <c r="AF230" s="9">
        <v>128.13443523390509</v>
      </c>
      <c r="AG230" s="9">
        <v>128.02657447783082</v>
      </c>
      <c r="AH230" s="9">
        <v>131.45761064618341</v>
      </c>
      <c r="AI230" s="9">
        <v>128.58668435235913</v>
      </c>
      <c r="AJ230" s="9">
        <v>130.45197152080647</v>
      </c>
      <c r="AK230" s="9">
        <v>133.02707916333617</v>
      </c>
      <c r="AL230" s="9">
        <v>133.66807260342034</v>
      </c>
      <c r="AM230" s="9">
        <v>134.4085101718585</v>
      </c>
      <c r="AN230" s="9">
        <v>136.10566958024691</v>
      </c>
      <c r="AO230" s="9">
        <v>136.47477605743353</v>
      </c>
      <c r="AP230" s="9">
        <v>136.55440944245802</v>
      </c>
      <c r="AQ230" s="9">
        <v>136.37908300851137</v>
      </c>
      <c r="AR230" s="9">
        <v>138.82862680998102</v>
      </c>
      <c r="AS230" s="9">
        <v>141.76066479776154</v>
      </c>
      <c r="AT230" s="9">
        <v>148.68905472678017</v>
      </c>
      <c r="AU230" s="9">
        <v>155.51785665995013</v>
      </c>
      <c r="AV230" s="9">
        <v>152.88223108203653</v>
      </c>
      <c r="AW230" s="9">
        <v>157.18285212715014</v>
      </c>
      <c r="AX230" s="9">
        <v>155.99495265126777</v>
      </c>
      <c r="AY230" s="9">
        <v>155.90307085258078</v>
      </c>
      <c r="AZ230" s="9">
        <v>156.14644161290357</v>
      </c>
      <c r="BA230" s="9">
        <v>157.28335718043877</v>
      </c>
      <c r="BB230" s="9">
        <v>160.27259410150387</v>
      </c>
      <c r="BC230" s="9">
        <v>166.67984846553122</v>
      </c>
      <c r="BD230" s="9">
        <v>164.23527547190864</v>
      </c>
      <c r="BE230" s="9">
        <v>179.32499111692061</v>
      </c>
      <c r="BF230" s="9">
        <v>179.13830454875929</v>
      </c>
      <c r="BG230" s="9">
        <v>179.64507918123346</v>
      </c>
      <c r="BH230" s="9">
        <v>181.06800379626048</v>
      </c>
      <c r="BI230" s="9">
        <v>178.48999425601983</v>
      </c>
      <c r="BJ230" s="9">
        <v>183.12510752996278</v>
      </c>
      <c r="BK230" s="9">
        <v>180.40644277934612</v>
      </c>
      <c r="BL230" s="9">
        <v>183.37313449600322</v>
      </c>
      <c r="BM230" s="21">
        <v>181.80767174704232</v>
      </c>
      <c r="BN230" s="21">
        <v>182.87988563580794</v>
      </c>
      <c r="BO230" s="21">
        <v>180.54572024422214</v>
      </c>
      <c r="BP230" s="21">
        <v>181.79830613036188</v>
      </c>
      <c r="BQ230" s="21">
        <v>185.43324714916542</v>
      </c>
      <c r="BR230" s="21">
        <v>182.43053357221237</v>
      </c>
      <c r="BS230" s="21">
        <v>177.51046420354851</v>
      </c>
      <c r="BT230" s="21">
        <v>179.1462551382742</v>
      </c>
      <c r="BU230" s="21">
        <v>170.68281554004207</v>
      </c>
      <c r="BV230" s="21">
        <v>171.29631808253117</v>
      </c>
      <c r="BW230" s="21">
        <v>177.24163010231783</v>
      </c>
      <c r="BX230" s="21">
        <v>174.54351176239689</v>
      </c>
      <c r="BY230" s="21">
        <v>177.25432341491552</v>
      </c>
      <c r="BZ230" s="21">
        <v>165.63729395012911</v>
      </c>
      <c r="CA230" s="21">
        <v>172.15722884132575</v>
      </c>
      <c r="CB230" s="21">
        <v>176.09870964593628</v>
      </c>
      <c r="CC230" s="21">
        <v>179.98578492425838</v>
      </c>
      <c r="CD230" s="21">
        <v>177.77933973649229</v>
      </c>
      <c r="CE230" s="21">
        <v>177.19328935815537</v>
      </c>
      <c r="CF230" s="197">
        <v>175.92908574609663</v>
      </c>
      <c r="CG230" s="197">
        <v>176.53439998539372</v>
      </c>
      <c r="CH230" s="197">
        <v>172.4718247440135</v>
      </c>
      <c r="CI230" s="21"/>
      <c r="CJ230" s="21"/>
      <c r="CK230" s="21"/>
      <c r="CL230" s="21"/>
      <c r="CM230" s="21"/>
      <c r="CN230" s="21"/>
    </row>
    <row r="231" spans="1:92" x14ac:dyDescent="0.2">
      <c r="A231" s="8" t="str">
        <f t="shared" si="3"/>
        <v>EIG_QU_22</v>
      </c>
      <c r="B231" s="7" t="s">
        <v>3661</v>
      </c>
      <c r="C231" s="7" t="s">
        <v>654</v>
      </c>
      <c r="D231" s="7">
        <v>22</v>
      </c>
      <c r="E231" s="7">
        <v>100</v>
      </c>
      <c r="F231" s="9">
        <v>102.5952950493956</v>
      </c>
      <c r="G231" s="9">
        <v>106.37386539464535</v>
      </c>
      <c r="H231" s="9">
        <v>105.92623750707315</v>
      </c>
      <c r="I231" s="9">
        <v>106.78054037519288</v>
      </c>
      <c r="J231" s="9">
        <v>108.86969777433755</v>
      </c>
      <c r="K231" s="9">
        <v>110.01698412146403</v>
      </c>
      <c r="L231" s="9">
        <v>112.21578674732156</v>
      </c>
      <c r="M231" s="9">
        <v>109.27160085752416</v>
      </c>
      <c r="N231" s="9">
        <v>108.74216720155405</v>
      </c>
      <c r="O231" s="9">
        <v>109.60888604587828</v>
      </c>
      <c r="P231" s="9">
        <v>110.75996570828688</v>
      </c>
      <c r="Q231" s="9">
        <v>113.79858090332544</v>
      </c>
      <c r="R231" s="9">
        <v>110.72082633628501</v>
      </c>
      <c r="S231" s="9">
        <v>111.0869661339581</v>
      </c>
      <c r="T231" s="9">
        <v>112.62946088689674</v>
      </c>
      <c r="U231" s="9">
        <v>112.03343520721387</v>
      </c>
      <c r="V231" s="9">
        <v>113.15860415110576</v>
      </c>
      <c r="W231" s="9">
        <v>119.35282814216264</v>
      </c>
      <c r="X231" s="9">
        <v>121.93845896767665</v>
      </c>
      <c r="Y231" s="9">
        <v>128.31554980333851</v>
      </c>
      <c r="Z231" s="9">
        <v>131.67178584028446</v>
      </c>
      <c r="AA231" s="9">
        <v>137.37428587752854</v>
      </c>
      <c r="AB231" s="9">
        <v>139.56643829929948</v>
      </c>
      <c r="AC231" s="9">
        <v>142.10842720349333</v>
      </c>
      <c r="AD231" s="9">
        <v>144.05347346380574</v>
      </c>
      <c r="AE231" s="9">
        <v>149.62456341825506</v>
      </c>
      <c r="AF231" s="9">
        <v>152.45326573069269</v>
      </c>
      <c r="AG231" s="9">
        <v>155.52953622870314</v>
      </c>
      <c r="AH231" s="9">
        <v>159.6109137319695</v>
      </c>
      <c r="AI231" s="9">
        <v>161.32848824840232</v>
      </c>
      <c r="AJ231" s="9">
        <v>162.39334223457459</v>
      </c>
      <c r="AK231" s="9">
        <v>166.1956525799753</v>
      </c>
      <c r="AL231" s="9">
        <v>169.82759251366281</v>
      </c>
      <c r="AM231" s="9">
        <v>174.6764379237089</v>
      </c>
      <c r="AN231" s="9">
        <v>178.62998779575892</v>
      </c>
      <c r="AO231" s="9">
        <v>178.45305695907621</v>
      </c>
      <c r="AP231" s="9">
        <v>177.91610537208464</v>
      </c>
      <c r="AQ231" s="9">
        <v>177.50445980397939</v>
      </c>
      <c r="AR231" s="9">
        <v>179.13154326076622</v>
      </c>
      <c r="AS231" s="9">
        <v>189.30014213130937</v>
      </c>
      <c r="AT231" s="9">
        <v>193.94237852408432</v>
      </c>
      <c r="AU231" s="9">
        <v>200.87894672851533</v>
      </c>
      <c r="AV231" s="9">
        <v>199.95171219222539</v>
      </c>
      <c r="AW231" s="9">
        <v>205.73827041293802</v>
      </c>
      <c r="AX231" s="9">
        <v>209.02326983310161</v>
      </c>
      <c r="AY231" s="9">
        <v>213.27998115410898</v>
      </c>
      <c r="AZ231" s="9">
        <v>217.31484367088382</v>
      </c>
      <c r="BA231" s="9">
        <v>218.56593851914315</v>
      </c>
      <c r="BB231" s="9">
        <v>223.19439468152999</v>
      </c>
      <c r="BC231" s="9">
        <v>230.5175815384421</v>
      </c>
      <c r="BD231" s="9">
        <v>226.77181639330621</v>
      </c>
      <c r="BE231" s="9">
        <v>239.97994982348874</v>
      </c>
      <c r="BF231" s="9">
        <v>241.22194783566343</v>
      </c>
      <c r="BG231" s="9">
        <v>241.47605344855455</v>
      </c>
      <c r="BH231" s="9">
        <v>242.04414834887166</v>
      </c>
      <c r="BI231" s="9">
        <v>244.07717316952761</v>
      </c>
      <c r="BJ231" s="9">
        <v>241.72321945312635</v>
      </c>
      <c r="BK231" s="9">
        <v>239.0014469611092</v>
      </c>
      <c r="BL231" s="9">
        <v>242.05547592133826</v>
      </c>
      <c r="BM231" s="21">
        <v>235.93228711756797</v>
      </c>
      <c r="BN231" s="21">
        <v>236.76326985214561</v>
      </c>
      <c r="BO231" s="21">
        <v>238.79240405909664</v>
      </c>
      <c r="BP231" s="21">
        <v>239.68625018544114</v>
      </c>
      <c r="BQ231" s="21">
        <v>241.0486827514415</v>
      </c>
      <c r="BR231" s="21">
        <v>238.09462334077244</v>
      </c>
      <c r="BS231" s="21">
        <v>229.18866355111848</v>
      </c>
      <c r="BT231" s="21">
        <v>227.27136726368911</v>
      </c>
      <c r="BU231" s="21">
        <v>220.29976665367178</v>
      </c>
      <c r="BV231" s="21">
        <v>223.00337476381037</v>
      </c>
      <c r="BW231" s="21">
        <v>228.5573065810853</v>
      </c>
      <c r="BX231" s="21">
        <v>226.97680190228846</v>
      </c>
      <c r="BY231" s="21">
        <v>227.60454099357395</v>
      </c>
      <c r="BZ231" s="21">
        <v>221.40155210664651</v>
      </c>
      <c r="CA231" s="21">
        <v>225.42410946564019</v>
      </c>
      <c r="CB231" s="21">
        <v>229.31404406354332</v>
      </c>
      <c r="CC231" s="21">
        <v>232.76210364983319</v>
      </c>
      <c r="CD231" s="21">
        <v>236.80928009017862</v>
      </c>
      <c r="CE231" s="21">
        <v>234.95250881497381</v>
      </c>
      <c r="CF231" s="197">
        <v>239.11283104268625</v>
      </c>
      <c r="CG231" s="197">
        <v>245.62980383259946</v>
      </c>
      <c r="CH231" s="197">
        <v>246.08435946885737</v>
      </c>
      <c r="CI231" s="21"/>
      <c r="CJ231" s="21"/>
      <c r="CK231" s="21"/>
      <c r="CL231" s="21"/>
      <c r="CM231" s="21"/>
      <c r="CN231" s="21"/>
    </row>
    <row r="232" spans="1:92" x14ac:dyDescent="0.2">
      <c r="A232" s="8" t="str">
        <f t="shared" si="3"/>
        <v>EIG_QU_23</v>
      </c>
      <c r="B232" s="7" t="s">
        <v>3661</v>
      </c>
      <c r="C232" s="7" t="s">
        <v>654</v>
      </c>
      <c r="D232" s="7">
        <v>23</v>
      </c>
      <c r="E232" s="7">
        <v>100</v>
      </c>
      <c r="F232" s="9">
        <v>100.05905071796559</v>
      </c>
      <c r="G232" s="9">
        <v>100.92456881217358</v>
      </c>
      <c r="H232" s="9">
        <v>99.799423902653857</v>
      </c>
      <c r="I232" s="9">
        <v>102.36229964724409</v>
      </c>
      <c r="J232" s="9">
        <v>102.18568504795719</v>
      </c>
      <c r="K232" s="9">
        <v>103.07525925059426</v>
      </c>
      <c r="L232" s="9">
        <v>103.76149447795675</v>
      </c>
      <c r="M232" s="9">
        <v>103.82538600073676</v>
      </c>
      <c r="N232" s="9">
        <v>102.85568450517846</v>
      </c>
      <c r="O232" s="9">
        <v>102.21987535578327</v>
      </c>
      <c r="P232" s="9">
        <v>102.07344606584985</v>
      </c>
      <c r="Q232" s="9">
        <v>103.28101480486684</v>
      </c>
      <c r="R232" s="9">
        <v>104.03449989519791</v>
      </c>
      <c r="S232" s="9">
        <v>105.0762839555828</v>
      </c>
      <c r="T232" s="9">
        <v>107.01689001173584</v>
      </c>
      <c r="U232" s="9">
        <v>107.93733770081531</v>
      </c>
      <c r="V232" s="9">
        <v>109.30249462877197</v>
      </c>
      <c r="W232" s="9">
        <v>112.18025399010641</v>
      </c>
      <c r="X232" s="9">
        <v>112.05831776168608</v>
      </c>
      <c r="Y232" s="9">
        <v>115.2177839653047</v>
      </c>
      <c r="Z232" s="9">
        <v>118.76647901491997</v>
      </c>
      <c r="AA232" s="9">
        <v>122.33111527762084</v>
      </c>
      <c r="AB232" s="9">
        <v>123.23891668343015</v>
      </c>
      <c r="AC232" s="9">
        <v>129.67843268480846</v>
      </c>
      <c r="AD232" s="9">
        <v>130.66070009493887</v>
      </c>
      <c r="AE232" s="9">
        <v>134.6145482012856</v>
      </c>
      <c r="AF232" s="9">
        <v>138.44287115872621</v>
      </c>
      <c r="AG232" s="9">
        <v>138.00807615295656</v>
      </c>
      <c r="AH232" s="9">
        <v>140.94290927026549</v>
      </c>
      <c r="AI232" s="9">
        <v>141.11161201575842</v>
      </c>
      <c r="AJ232" s="9">
        <v>144.26210903794939</v>
      </c>
      <c r="AK232" s="9">
        <v>145.27436026330278</v>
      </c>
      <c r="AL232" s="9">
        <v>149.28514020153148</v>
      </c>
      <c r="AM232" s="9">
        <v>149.3948026886965</v>
      </c>
      <c r="AN232" s="9">
        <v>150.0492453469885</v>
      </c>
      <c r="AO232" s="9">
        <v>149.72489914145905</v>
      </c>
      <c r="AP232" s="9">
        <v>148.60503581177869</v>
      </c>
      <c r="AQ232" s="9">
        <v>148.99503992822363</v>
      </c>
      <c r="AR232" s="9">
        <v>153.46807749323307</v>
      </c>
      <c r="AS232" s="9">
        <v>161.64458670676638</v>
      </c>
      <c r="AT232" s="9">
        <v>162.7936185423325</v>
      </c>
      <c r="AU232" s="9">
        <v>172.97698752462728</v>
      </c>
      <c r="AV232" s="9">
        <v>169.76730545298204</v>
      </c>
      <c r="AW232" s="9">
        <v>174.25351756101503</v>
      </c>
      <c r="AX232" s="9">
        <v>177.72486811469432</v>
      </c>
      <c r="AY232" s="9">
        <v>177.80371060771225</v>
      </c>
      <c r="AZ232" s="9">
        <v>179.80542302243211</v>
      </c>
      <c r="BA232" s="9">
        <v>185.11416171638706</v>
      </c>
      <c r="BB232" s="9">
        <v>184.88111730967529</v>
      </c>
      <c r="BC232" s="9">
        <v>188.34862648751056</v>
      </c>
      <c r="BD232" s="9">
        <v>188.3756959863955</v>
      </c>
      <c r="BE232" s="9">
        <v>201.17068183542602</v>
      </c>
      <c r="BF232" s="9">
        <v>203.44703317922659</v>
      </c>
      <c r="BG232" s="9">
        <v>205.34458101464872</v>
      </c>
      <c r="BH232" s="9">
        <v>206.56209880050903</v>
      </c>
      <c r="BI232" s="9">
        <v>204.1482969306121</v>
      </c>
      <c r="BJ232" s="9">
        <v>207.60346153337221</v>
      </c>
      <c r="BK232" s="9">
        <v>205.66379234564974</v>
      </c>
      <c r="BL232" s="9">
        <v>207.66398653497697</v>
      </c>
      <c r="BM232" s="21">
        <v>201.9610207308661</v>
      </c>
      <c r="BN232" s="21">
        <v>199.55176106472445</v>
      </c>
      <c r="BO232" s="21">
        <v>202.8661463118369</v>
      </c>
      <c r="BP232" s="21">
        <v>203.96152638105019</v>
      </c>
      <c r="BQ232" s="21">
        <v>208.87476908394351</v>
      </c>
      <c r="BR232" s="21">
        <v>205.88560401985515</v>
      </c>
      <c r="BS232" s="21">
        <v>202.79453626004354</v>
      </c>
      <c r="BT232" s="21">
        <v>199.27113092568604</v>
      </c>
      <c r="BU232" s="21">
        <v>191.72556428357268</v>
      </c>
      <c r="BV232" s="21">
        <v>193.32283972489074</v>
      </c>
      <c r="BW232" s="21">
        <v>192.46975933392201</v>
      </c>
      <c r="BX232" s="21">
        <v>191.33319860506322</v>
      </c>
      <c r="BY232" s="21">
        <v>188.19978595787401</v>
      </c>
      <c r="BZ232" s="21">
        <v>179.07563247398255</v>
      </c>
      <c r="CA232" s="21">
        <v>181.54572188883316</v>
      </c>
      <c r="CB232" s="21">
        <v>187.77632061708098</v>
      </c>
      <c r="CC232" s="21">
        <v>188.4840415442174</v>
      </c>
      <c r="CD232" s="21">
        <v>191.96447315067755</v>
      </c>
      <c r="CE232" s="21">
        <v>192.89813566603621</v>
      </c>
      <c r="CF232" s="197">
        <v>196.24245736669087</v>
      </c>
      <c r="CG232" s="197">
        <v>202.87390450613682</v>
      </c>
      <c r="CH232" s="197">
        <v>202.85328858407783</v>
      </c>
      <c r="CI232" s="21"/>
      <c r="CJ232" s="21"/>
      <c r="CK232" s="21"/>
      <c r="CL232" s="21"/>
      <c r="CM232" s="21"/>
      <c r="CN232" s="21"/>
    </row>
    <row r="233" spans="1:92" x14ac:dyDescent="0.2">
      <c r="A233" s="8" t="str">
        <f t="shared" si="3"/>
        <v>EIG_QU_24</v>
      </c>
      <c r="B233" s="7" t="s">
        <v>3661</v>
      </c>
      <c r="C233" s="7" t="s">
        <v>654</v>
      </c>
      <c r="D233" s="7">
        <v>24</v>
      </c>
      <c r="E233" s="7">
        <v>100</v>
      </c>
      <c r="F233" s="9">
        <v>101.15419664659061</v>
      </c>
      <c r="G233" s="9">
        <v>103.28091419485617</v>
      </c>
      <c r="H233" s="9">
        <v>103.55054397480154</v>
      </c>
      <c r="I233" s="9">
        <v>106.43265493011727</v>
      </c>
      <c r="J233" s="9">
        <v>106.48362471084698</v>
      </c>
      <c r="K233" s="9">
        <v>108.1032896251868</v>
      </c>
      <c r="L233" s="9">
        <v>108.10107410946411</v>
      </c>
      <c r="M233" s="9">
        <v>107.38333203872767</v>
      </c>
      <c r="N233" s="9">
        <v>105.73235758733087</v>
      </c>
      <c r="O233" s="9">
        <v>106.03021843055716</v>
      </c>
      <c r="P233" s="9">
        <v>105.98718668535554</v>
      </c>
      <c r="Q233" s="9">
        <v>107.86465877101494</v>
      </c>
      <c r="R233" s="9">
        <v>109.20308200911113</v>
      </c>
      <c r="S233" s="9">
        <v>109.09288127894369</v>
      </c>
      <c r="T233" s="9">
        <v>105.38370909427877</v>
      </c>
      <c r="U233" s="9">
        <v>109.94444651412718</v>
      </c>
      <c r="V233" s="9">
        <v>112.22412689858578</v>
      </c>
      <c r="W233" s="9">
        <v>114.17966521370275</v>
      </c>
      <c r="X233" s="9">
        <v>118.40133205162059</v>
      </c>
      <c r="Y233" s="9">
        <v>121.59175378919373</v>
      </c>
      <c r="Z233" s="9">
        <v>126.73828207207424</v>
      </c>
      <c r="AA233" s="9">
        <v>128.77049265583508</v>
      </c>
      <c r="AB233" s="9">
        <v>131.38274327702112</v>
      </c>
      <c r="AC233" s="9">
        <v>134.1601927045009</v>
      </c>
      <c r="AD233" s="9">
        <v>135.1563169838752</v>
      </c>
      <c r="AE233" s="9">
        <v>136.91102796942857</v>
      </c>
      <c r="AF233" s="9">
        <v>137.22705786129569</v>
      </c>
      <c r="AG233" s="9">
        <v>139.63839154122223</v>
      </c>
      <c r="AH233" s="9">
        <v>138.91669816060787</v>
      </c>
      <c r="AI233" s="9">
        <v>138.35663025266194</v>
      </c>
      <c r="AJ233" s="9">
        <v>140.70795905011894</v>
      </c>
      <c r="AK233" s="9">
        <v>143.41792043217819</v>
      </c>
      <c r="AL233" s="9">
        <v>145.24329204544713</v>
      </c>
      <c r="AM233" s="9">
        <v>146.95565687292134</v>
      </c>
      <c r="AN233" s="9">
        <v>147.76965865451385</v>
      </c>
      <c r="AO233" s="9">
        <v>148.5419969191687</v>
      </c>
      <c r="AP233" s="9">
        <v>145.81979452479294</v>
      </c>
      <c r="AQ233" s="9">
        <v>143.57444963271305</v>
      </c>
      <c r="AR233" s="9">
        <v>143.67633418645036</v>
      </c>
      <c r="AS233" s="9">
        <v>148.01027900275264</v>
      </c>
      <c r="AT233" s="9">
        <v>154.98071953887873</v>
      </c>
      <c r="AU233" s="9">
        <v>162.14342116210321</v>
      </c>
      <c r="AV233" s="9">
        <v>160.27989387309185</v>
      </c>
      <c r="AW233" s="9">
        <v>162.49812409079206</v>
      </c>
      <c r="AX233" s="9">
        <v>161.85042599777555</v>
      </c>
      <c r="AY233" s="9">
        <v>163.92085775321971</v>
      </c>
      <c r="AZ233" s="9">
        <v>167.27003200149628</v>
      </c>
      <c r="BA233" s="9">
        <v>171.98668596466774</v>
      </c>
      <c r="BB233" s="9">
        <v>172.29091214414268</v>
      </c>
      <c r="BC233" s="9">
        <v>173.93606421697794</v>
      </c>
      <c r="BD233" s="9">
        <v>172.73110269561789</v>
      </c>
      <c r="BE233" s="9">
        <v>181.43370561478525</v>
      </c>
      <c r="BF233" s="9">
        <v>183.91684978651895</v>
      </c>
      <c r="BG233" s="9">
        <v>184.65086479701847</v>
      </c>
      <c r="BH233" s="9">
        <v>188.78560926022789</v>
      </c>
      <c r="BI233" s="9">
        <v>188.66736772510112</v>
      </c>
      <c r="BJ233" s="9">
        <v>190.55365312582461</v>
      </c>
      <c r="BK233" s="9">
        <v>190.76744303752352</v>
      </c>
      <c r="BL233" s="9">
        <v>194.55663764102508</v>
      </c>
      <c r="BM233" s="21">
        <v>197.93464811231911</v>
      </c>
      <c r="BN233" s="21">
        <v>197.32140110496121</v>
      </c>
      <c r="BO233" s="21">
        <v>199.74616918911752</v>
      </c>
      <c r="BP233" s="21">
        <v>198.74197344520817</v>
      </c>
      <c r="BQ233" s="21">
        <v>199.84624969391191</v>
      </c>
      <c r="BR233" s="21">
        <v>194.48208198810192</v>
      </c>
      <c r="BS233" s="21">
        <v>189.43079392355611</v>
      </c>
      <c r="BT233" s="21">
        <v>193.20988707441563</v>
      </c>
      <c r="BU233" s="21">
        <v>188.12289983190476</v>
      </c>
      <c r="BV233" s="21">
        <v>190.43039596816024</v>
      </c>
      <c r="BW233" s="21">
        <v>194.65520249068538</v>
      </c>
      <c r="BX233" s="21">
        <v>193.11801469262664</v>
      </c>
      <c r="BY233" s="21">
        <v>195.85653864226583</v>
      </c>
      <c r="BZ233" s="21">
        <v>186.80141328988927</v>
      </c>
      <c r="CA233" s="21">
        <v>193.6145956449549</v>
      </c>
      <c r="CB233" s="21">
        <v>197.26831441959339</v>
      </c>
      <c r="CC233" s="21">
        <v>202.63814409532532</v>
      </c>
      <c r="CD233" s="21">
        <v>205.46938970226196</v>
      </c>
      <c r="CE233" s="21">
        <v>204.9417023025124</v>
      </c>
      <c r="CF233" s="197">
        <v>203.98267352149534</v>
      </c>
      <c r="CG233" s="197">
        <v>211.16373245978193</v>
      </c>
      <c r="CH233" s="197">
        <v>206.40249718241174</v>
      </c>
      <c r="CI233" s="21"/>
      <c r="CJ233" s="21"/>
      <c r="CK233" s="21"/>
      <c r="CL233" s="21"/>
      <c r="CM233" s="21"/>
      <c r="CN233" s="21"/>
    </row>
    <row r="234" spans="1:92" x14ac:dyDescent="0.2">
      <c r="A234" s="8" t="str">
        <f t="shared" si="3"/>
        <v>EIG_QU_25</v>
      </c>
      <c r="B234" s="7" t="s">
        <v>3661</v>
      </c>
      <c r="C234" s="7" t="s">
        <v>654</v>
      </c>
      <c r="D234" s="7">
        <v>25</v>
      </c>
      <c r="E234" s="7">
        <v>100</v>
      </c>
      <c r="F234" s="9">
        <v>101.27424829980018</v>
      </c>
      <c r="G234" s="9">
        <v>103.23322149785999</v>
      </c>
      <c r="H234" s="9">
        <v>102.6518473599302</v>
      </c>
      <c r="I234" s="9">
        <v>106.5162301683982</v>
      </c>
      <c r="J234" s="9">
        <v>107.18947785038057</v>
      </c>
      <c r="K234" s="9">
        <v>110.79075280288507</v>
      </c>
      <c r="L234" s="9">
        <v>111.59249036745121</v>
      </c>
      <c r="M234" s="9">
        <v>114.09317436355018</v>
      </c>
      <c r="N234" s="9">
        <v>115.27649679050687</v>
      </c>
      <c r="O234" s="9">
        <v>113.32957934907306</v>
      </c>
      <c r="P234" s="9">
        <v>116.12291116169516</v>
      </c>
      <c r="Q234" s="9">
        <v>117.6911433206739</v>
      </c>
      <c r="R234" s="9">
        <v>122.75110916053929</v>
      </c>
      <c r="S234" s="9">
        <v>124.52836431909509</v>
      </c>
      <c r="T234" s="9">
        <v>124.3127633188525</v>
      </c>
      <c r="U234" s="9">
        <v>127.37991382386768</v>
      </c>
      <c r="V234" s="9">
        <v>127.70813076601715</v>
      </c>
      <c r="W234" s="9">
        <v>132.20890734079418</v>
      </c>
      <c r="X234" s="9">
        <v>134.90023559430392</v>
      </c>
      <c r="Y234" s="9">
        <v>143.10076116995066</v>
      </c>
      <c r="Z234" s="9">
        <v>146.2262755872172</v>
      </c>
      <c r="AA234" s="9">
        <v>152.72139466610057</v>
      </c>
      <c r="AB234" s="9">
        <v>155.71156288109836</v>
      </c>
      <c r="AC234" s="9">
        <v>161.24807043475155</v>
      </c>
      <c r="AD234" s="9">
        <v>168.36445886488377</v>
      </c>
      <c r="AE234" s="9">
        <v>170.11852517719808</v>
      </c>
      <c r="AF234" s="9">
        <v>174.10016488602545</v>
      </c>
      <c r="AG234" s="9">
        <v>185.32729596518416</v>
      </c>
      <c r="AH234" s="9">
        <v>191.31529440394354</v>
      </c>
      <c r="AI234" s="9">
        <v>183.7021352227132</v>
      </c>
      <c r="AJ234" s="9">
        <v>192.71235480765753</v>
      </c>
      <c r="AK234" s="9">
        <v>196.95603987551101</v>
      </c>
      <c r="AL234" s="9">
        <v>208.16449013484126</v>
      </c>
      <c r="AM234" s="9">
        <v>209.58726941845143</v>
      </c>
      <c r="AN234" s="9">
        <v>218.43959206140903</v>
      </c>
      <c r="AO234" s="9">
        <v>208.04487661670811</v>
      </c>
      <c r="AP234" s="9">
        <v>216.31808692799405</v>
      </c>
      <c r="AQ234" s="9">
        <v>209.14522094335055</v>
      </c>
      <c r="AR234" s="9">
        <v>214.53233615966951</v>
      </c>
      <c r="AS234" s="9">
        <v>227.96794907187908</v>
      </c>
      <c r="AT234" s="9">
        <v>245.34480827336643</v>
      </c>
      <c r="AU234" s="9">
        <v>244.80820901075845</v>
      </c>
      <c r="AV234" s="9">
        <v>252.67117410819998</v>
      </c>
      <c r="AW234" s="9">
        <v>254.54957862653265</v>
      </c>
      <c r="AX234" s="9">
        <v>263.71849370500331</v>
      </c>
      <c r="AY234" s="9">
        <v>272.07703928976059</v>
      </c>
      <c r="AZ234" s="9">
        <v>266.17684770380902</v>
      </c>
      <c r="BA234" s="9">
        <v>268.96683062143165</v>
      </c>
      <c r="BB234" s="9">
        <v>279.201903511914</v>
      </c>
      <c r="BC234" s="9">
        <v>283.3230082808052</v>
      </c>
      <c r="BD234" s="9">
        <v>273.84194614204148</v>
      </c>
      <c r="BE234" s="9">
        <v>295.61443850519373</v>
      </c>
      <c r="BF234" s="9">
        <v>292.82738723522914</v>
      </c>
      <c r="BG234" s="9">
        <v>297.41051976822928</v>
      </c>
      <c r="BH234" s="9">
        <v>284.2228231133941</v>
      </c>
      <c r="BI234" s="9">
        <v>291.94192256403898</v>
      </c>
      <c r="BJ234" s="9">
        <v>281.76648659538188</v>
      </c>
      <c r="BK234" s="9">
        <v>270.30759327422572</v>
      </c>
      <c r="BL234" s="9">
        <v>283.40384321007394</v>
      </c>
      <c r="BM234" s="21">
        <v>278.2608721593644</v>
      </c>
      <c r="BN234" s="21">
        <v>268.44637878158284</v>
      </c>
      <c r="BO234" s="21">
        <v>271.38195994959221</v>
      </c>
      <c r="BP234" s="21">
        <v>258.61655913375427</v>
      </c>
      <c r="BQ234" s="21">
        <v>263.43201873800359</v>
      </c>
      <c r="BR234" s="21">
        <v>258.6595898029546</v>
      </c>
      <c r="BS234" s="21">
        <v>261.80538840565981</v>
      </c>
      <c r="BT234" s="21">
        <v>254.55132562205907</v>
      </c>
      <c r="BU234" s="21">
        <v>242.1917825010016</v>
      </c>
      <c r="BV234" s="21">
        <v>246.62373547459691</v>
      </c>
      <c r="BW234" s="21">
        <v>251.4007674068838</v>
      </c>
      <c r="BX234" s="21">
        <v>248.81862179136562</v>
      </c>
      <c r="BY234" s="21">
        <v>249.57775366801621</v>
      </c>
      <c r="BZ234" s="21">
        <v>244.70498344794643</v>
      </c>
      <c r="CA234" s="21">
        <v>251.70548464703705</v>
      </c>
      <c r="CB234" s="21">
        <v>258.96872382839121</v>
      </c>
      <c r="CC234" s="21">
        <v>266.07795029395965</v>
      </c>
      <c r="CD234" s="21">
        <v>267.52322558160569</v>
      </c>
      <c r="CE234" s="21">
        <v>264.90681325961242</v>
      </c>
      <c r="CF234" s="197">
        <v>277.65105932606969</v>
      </c>
      <c r="CG234" s="197">
        <v>285.21997192602561</v>
      </c>
      <c r="CH234" s="197">
        <v>283.07545984506623</v>
      </c>
      <c r="CI234" s="21"/>
      <c r="CJ234" s="21"/>
      <c r="CK234" s="21"/>
      <c r="CL234" s="21"/>
      <c r="CM234" s="21"/>
      <c r="CN234" s="21"/>
    </row>
    <row r="235" spans="1:92" x14ac:dyDescent="0.2">
      <c r="A235" s="8" t="str">
        <f>CONCATENATE(B235,"_",C235,"_",D235)</f>
        <v>EIG_QU_26</v>
      </c>
      <c r="B235" s="7" t="s">
        <v>3661</v>
      </c>
      <c r="C235" s="7" t="s">
        <v>654</v>
      </c>
      <c r="D235" s="7">
        <v>26</v>
      </c>
      <c r="E235" s="7">
        <v>100</v>
      </c>
      <c r="F235" s="9">
        <v>101.32771923502095</v>
      </c>
      <c r="G235" s="9">
        <v>104.60492705752647</v>
      </c>
      <c r="H235" s="9">
        <v>106.50913866947347</v>
      </c>
      <c r="I235" s="9">
        <v>106.36961335312327</v>
      </c>
      <c r="J235" s="9">
        <v>105.73723509766539</v>
      </c>
      <c r="K235" s="9">
        <v>106.28779261691521</v>
      </c>
      <c r="L235" s="9">
        <v>105.91755407315316</v>
      </c>
      <c r="M235" s="9">
        <v>101.06587378471249</v>
      </c>
      <c r="N235" s="9">
        <v>98.387116275242406</v>
      </c>
      <c r="O235" s="9">
        <v>99.307881123476719</v>
      </c>
      <c r="P235" s="9">
        <v>99.204359776814442</v>
      </c>
      <c r="Q235" s="9">
        <v>99.966421544017919</v>
      </c>
      <c r="R235" s="9">
        <v>100.54934811934093</v>
      </c>
      <c r="S235" s="9">
        <v>101.59770037592941</v>
      </c>
      <c r="T235" s="9">
        <v>99.766984491575954</v>
      </c>
      <c r="U235" s="9">
        <v>100.32670343659764</v>
      </c>
      <c r="V235" s="9">
        <v>101.57446044558391</v>
      </c>
      <c r="W235" s="9">
        <v>104.24302311176466</v>
      </c>
      <c r="X235" s="9">
        <v>106.2757957124816</v>
      </c>
      <c r="Y235" s="9">
        <v>107.59312316977459</v>
      </c>
      <c r="Z235" s="9">
        <v>111.79345097724371</v>
      </c>
      <c r="AA235" s="9">
        <v>116.26741978085977</v>
      </c>
      <c r="AB235" s="9">
        <v>118.47273270549179</v>
      </c>
      <c r="AC235" s="9">
        <v>121.82772252227696</v>
      </c>
      <c r="AD235" s="9">
        <v>122.75340234384191</v>
      </c>
      <c r="AE235" s="9">
        <v>124.58749389450692</v>
      </c>
      <c r="AF235" s="9">
        <v>133.54779196043415</v>
      </c>
      <c r="AG235" s="9">
        <v>129.83897500797056</v>
      </c>
      <c r="AH235" s="9">
        <v>126.31786946386099</v>
      </c>
      <c r="AI235" s="9">
        <v>124.04918594718947</v>
      </c>
      <c r="AJ235" s="9">
        <v>122.42603577790887</v>
      </c>
      <c r="AK235" s="9">
        <v>124.77679254250455</v>
      </c>
      <c r="AL235" s="9">
        <v>127.35289489389771</v>
      </c>
      <c r="AM235" s="9">
        <v>126.77058948241215</v>
      </c>
      <c r="AN235" s="9">
        <v>126.11677688925877</v>
      </c>
      <c r="AO235" s="9">
        <v>126.5663814716677</v>
      </c>
      <c r="AP235" s="9">
        <v>124.48836593516658</v>
      </c>
      <c r="AQ235" s="9">
        <v>121.69677314648939</v>
      </c>
      <c r="AR235" s="9">
        <v>118.22245922732955</v>
      </c>
      <c r="AS235" s="9">
        <v>125.46897167145561</v>
      </c>
      <c r="AT235" s="9">
        <v>128.3727249452873</v>
      </c>
      <c r="AU235" s="9">
        <v>131.83719835797262</v>
      </c>
      <c r="AV235" s="9">
        <v>122.73139974377646</v>
      </c>
      <c r="AW235" s="9">
        <v>136.46587277099135</v>
      </c>
      <c r="AX235" s="9">
        <v>134.61202366882995</v>
      </c>
      <c r="AY235" s="9">
        <v>136.26780372452032</v>
      </c>
      <c r="AZ235" s="9">
        <v>136.7580890810909</v>
      </c>
      <c r="BA235" s="9">
        <v>139.53399569959186</v>
      </c>
      <c r="BB235" s="9">
        <v>142.8337621014316</v>
      </c>
      <c r="BC235" s="9">
        <v>143.80944292259849</v>
      </c>
      <c r="BD235" s="9">
        <v>141.64371158748574</v>
      </c>
      <c r="BE235" s="9">
        <v>146.28305193660435</v>
      </c>
      <c r="BF235" s="9">
        <v>146.30040176363636</v>
      </c>
      <c r="BG235" s="9">
        <v>149.5579316003506</v>
      </c>
      <c r="BH235" s="9">
        <v>152.75225083343926</v>
      </c>
      <c r="BI235" s="9">
        <v>152.2322619628863</v>
      </c>
      <c r="BJ235" s="9">
        <v>159.64646472805384</v>
      </c>
      <c r="BK235" s="9">
        <v>153.00695961047884</v>
      </c>
      <c r="BL235" s="9">
        <v>155.91503025288714</v>
      </c>
      <c r="BM235" s="9">
        <v>156.28246742716581</v>
      </c>
      <c r="BN235" s="9">
        <v>153.25042869862546</v>
      </c>
      <c r="BO235" s="9">
        <v>150.62424821216814</v>
      </c>
      <c r="BP235" s="9">
        <v>155.72167538198144</v>
      </c>
      <c r="BQ235" s="9">
        <v>155.78624203432503</v>
      </c>
      <c r="BR235" s="21">
        <v>153.57607000906023</v>
      </c>
      <c r="BS235" s="21">
        <v>149.7703629215122</v>
      </c>
      <c r="BT235" s="21">
        <v>149.09272904835316</v>
      </c>
      <c r="BU235" s="21">
        <v>145.05331876298004</v>
      </c>
      <c r="BV235" s="21">
        <v>149.84659699441076</v>
      </c>
      <c r="BW235" s="21">
        <v>147.9186477271447</v>
      </c>
      <c r="BX235" s="21">
        <v>141.13448394792601</v>
      </c>
      <c r="BY235" s="21">
        <v>136.96823303726521</v>
      </c>
      <c r="BZ235" s="21">
        <v>133.20454046085862</v>
      </c>
      <c r="CA235" s="21">
        <v>137.03658890859981</v>
      </c>
      <c r="CB235" s="21">
        <v>141.1740067304244</v>
      </c>
      <c r="CC235" s="21">
        <v>145.20544165616954</v>
      </c>
      <c r="CD235" s="21">
        <v>144.22092979590539</v>
      </c>
      <c r="CE235" s="21">
        <v>141.72721550467401</v>
      </c>
      <c r="CF235" s="197">
        <v>141.72025980489002</v>
      </c>
      <c r="CG235" s="197">
        <v>146.51029509794949</v>
      </c>
      <c r="CH235" s="197">
        <v>148.93772609605523</v>
      </c>
      <c r="CI235" s="21"/>
      <c r="CJ235" s="21"/>
      <c r="CK235" s="21"/>
      <c r="CL235" s="21"/>
      <c r="CM235" s="21"/>
      <c r="CN235" s="21"/>
    </row>
    <row r="236" spans="1:92" s="5" customFormat="1" x14ac:dyDescent="0.2">
      <c r="BG236" s="9"/>
      <c r="BH236" s="9"/>
    </row>
    <row r="237" spans="1:92" s="5" customFormat="1" x14ac:dyDescent="0.2"/>
    <row r="238" spans="1:92" s="5" customFormat="1" ht="15" x14ac:dyDescent="0.25">
      <c r="A238" s="44" t="s">
        <v>3733</v>
      </c>
      <c r="E238" s="5">
        <v>1985</v>
      </c>
      <c r="F238" s="5">
        <v>1986</v>
      </c>
      <c r="G238" s="5">
        <v>1987</v>
      </c>
      <c r="H238" s="5">
        <v>1988</v>
      </c>
      <c r="I238" s="5">
        <v>1989</v>
      </c>
      <c r="J238" s="5">
        <v>1990</v>
      </c>
      <c r="K238" s="5">
        <v>1991</v>
      </c>
      <c r="L238" s="5">
        <v>1992</v>
      </c>
      <c r="M238" s="5">
        <v>1993</v>
      </c>
      <c r="N238" s="5">
        <v>1994</v>
      </c>
      <c r="O238" s="5">
        <v>1995</v>
      </c>
      <c r="P238" s="5">
        <v>1996</v>
      </c>
      <c r="Q238" s="5">
        <v>1997</v>
      </c>
      <c r="R238" s="5">
        <v>1998</v>
      </c>
      <c r="S238" s="5">
        <v>1999</v>
      </c>
      <c r="T238" s="5">
        <v>2000</v>
      </c>
      <c r="U238" s="5">
        <v>2001</v>
      </c>
      <c r="V238" s="5">
        <v>2002</v>
      </c>
      <c r="W238" s="5">
        <v>2003</v>
      </c>
      <c r="X238" s="5">
        <v>2004</v>
      </c>
      <c r="Y238" s="5">
        <v>2005</v>
      </c>
      <c r="Z238" s="5">
        <v>2006</v>
      </c>
      <c r="AA238" s="5">
        <v>2007</v>
      </c>
      <c r="AB238" s="5">
        <v>2008</v>
      </c>
      <c r="AC238" s="5">
        <v>2009</v>
      </c>
      <c r="AD238" s="5">
        <v>2010</v>
      </c>
      <c r="AE238" s="5">
        <v>2011</v>
      </c>
      <c r="AF238" s="5">
        <v>2012</v>
      </c>
      <c r="AG238" s="5">
        <v>2013</v>
      </c>
      <c r="AH238" s="5">
        <v>2014</v>
      </c>
      <c r="AI238" s="5">
        <v>2015</v>
      </c>
      <c r="AJ238" s="5">
        <v>2016</v>
      </c>
      <c r="AK238" s="5">
        <v>2017</v>
      </c>
      <c r="AL238" s="5">
        <v>2018</v>
      </c>
      <c r="AM238" s="198">
        <v>2019</v>
      </c>
    </row>
    <row r="239" spans="1:92" x14ac:dyDescent="0.2">
      <c r="A239" s="8" t="str">
        <f t="shared" ref="A239:A302" si="4">CONCATENATE(B239,"_",C239,"_",D239)</f>
        <v>EFHg_Ja_1</v>
      </c>
      <c r="B239" s="7" t="s">
        <v>253</v>
      </c>
      <c r="C239" s="7" t="s">
        <v>260</v>
      </c>
      <c r="D239" s="7">
        <v>1</v>
      </c>
      <c r="E239" s="7">
        <v>100</v>
      </c>
      <c r="F239" s="9">
        <v>106.6205004064152</v>
      </c>
      <c r="G239" s="9">
        <v>97.844389158626342</v>
      </c>
      <c r="H239" s="9">
        <v>114.11355255330311</v>
      </c>
      <c r="I239" s="9">
        <v>136.81127920534973</v>
      </c>
      <c r="J239" s="9">
        <v>157.98077132109495</v>
      </c>
      <c r="K239" s="9">
        <v>157.94136768521216</v>
      </c>
      <c r="L239" s="9">
        <v>134.42412646131231</v>
      </c>
      <c r="M239" s="9">
        <v>136.07241642409477</v>
      </c>
      <c r="N239" s="9">
        <v>145.09209969873586</v>
      </c>
      <c r="O239" s="9">
        <v>157.44203424200813</v>
      </c>
      <c r="P239" s="9">
        <v>145.83209528900406</v>
      </c>
      <c r="Q239" s="9">
        <v>137.51138467901674</v>
      </c>
      <c r="R239" s="9">
        <v>130.08944773232085</v>
      </c>
      <c r="S239" s="9">
        <v>130.89491883899137</v>
      </c>
      <c r="T239" s="9">
        <v>142.45516838095605</v>
      </c>
      <c r="U239" s="9">
        <v>155.09879246340739</v>
      </c>
      <c r="V239" s="9">
        <v>150.47381328640373</v>
      </c>
      <c r="W239" s="9">
        <v>149.68700595639638</v>
      </c>
      <c r="X239" s="9">
        <v>153.87935778559913</v>
      </c>
      <c r="Y239" s="9">
        <v>178.84614038311332</v>
      </c>
      <c r="Z239" s="9">
        <v>197.93512865675288</v>
      </c>
      <c r="AA239" s="9">
        <v>209.96415863528682</v>
      </c>
      <c r="AB239" s="9">
        <v>218.71158628974135</v>
      </c>
      <c r="AC239" s="9">
        <v>213.78222704298301</v>
      </c>
      <c r="AD239" s="9">
        <v>232.8964045740272</v>
      </c>
      <c r="AE239" s="9">
        <v>245.00319920543299</v>
      </c>
      <c r="AF239" s="9">
        <v>261.10636077775536</v>
      </c>
      <c r="AG239" s="9">
        <v>277.19188726439666</v>
      </c>
      <c r="AH239" s="9">
        <v>272.79878290301099</v>
      </c>
      <c r="AI239" s="9">
        <v>271.8786826364468</v>
      </c>
      <c r="AJ239" s="9">
        <v>274.01474215291597</v>
      </c>
      <c r="AK239" s="9">
        <v>269.89932448052713</v>
      </c>
      <c r="AL239" s="9">
        <v>266.91573694465961</v>
      </c>
      <c r="AM239" s="197">
        <v>279.52096102385883</v>
      </c>
      <c r="AN239" s="21"/>
      <c r="AO239" s="5"/>
      <c r="AP239" s="5"/>
      <c r="AQ239" s="21"/>
    </row>
    <row r="240" spans="1:92" x14ac:dyDescent="0.2">
      <c r="A240" s="8" t="str">
        <f t="shared" si="4"/>
        <v>EFHg_Ja_2</v>
      </c>
      <c r="B240" s="7" t="s">
        <v>253</v>
      </c>
      <c r="C240" s="7" t="s">
        <v>260</v>
      </c>
      <c r="D240" s="7">
        <v>2</v>
      </c>
      <c r="E240" s="7">
        <v>100</v>
      </c>
      <c r="F240" s="9">
        <v>109.25327191951627</v>
      </c>
      <c r="G240" s="9">
        <v>96.816475366416626</v>
      </c>
      <c r="H240" s="9">
        <v>109.40824944137755</v>
      </c>
      <c r="I240" s="9">
        <v>129.14976782870227</v>
      </c>
      <c r="J240" s="9">
        <v>158.97086340293441</v>
      </c>
      <c r="K240" s="9">
        <v>160.38279401290575</v>
      </c>
      <c r="L240" s="9">
        <v>136.36185181765427</v>
      </c>
      <c r="M240" s="9">
        <v>136.70810865753654</v>
      </c>
      <c r="N240" s="9">
        <v>147.27685192768939</v>
      </c>
      <c r="O240" s="9">
        <v>164.66452438395135</v>
      </c>
      <c r="P240" s="9">
        <v>148.17685735163943</v>
      </c>
      <c r="Q240" s="9">
        <v>139.8797179842407</v>
      </c>
      <c r="R240" s="9">
        <v>131.32938266573984</v>
      </c>
      <c r="S240" s="9">
        <v>133.46546872021329</v>
      </c>
      <c r="T240" s="9">
        <v>142.79868404982406</v>
      </c>
      <c r="U240" s="9">
        <v>153.67283632125415</v>
      </c>
      <c r="V240" s="9">
        <v>146.73001647244251</v>
      </c>
      <c r="W240" s="9">
        <v>143.97795661284908</v>
      </c>
      <c r="X240" s="9">
        <v>147.98808820720348</v>
      </c>
      <c r="Y240" s="9">
        <v>168.43494628454877</v>
      </c>
      <c r="Z240" s="9">
        <v>182.21177516518054</v>
      </c>
      <c r="AA240" s="9">
        <v>187.22248384869289</v>
      </c>
      <c r="AB240" s="9">
        <v>186.53041363621796</v>
      </c>
      <c r="AC240" s="9">
        <v>186.07031908111543</v>
      </c>
      <c r="AD240" s="9">
        <v>197.34944986416122</v>
      </c>
      <c r="AE240" s="9">
        <v>204.07327229941745</v>
      </c>
      <c r="AF240" s="9">
        <v>213.44046435485461</v>
      </c>
      <c r="AG240" s="9">
        <v>227.37608882177037</v>
      </c>
      <c r="AH240" s="9">
        <v>224.18392311934019</v>
      </c>
      <c r="AI240" s="9">
        <v>226.6453063393339</v>
      </c>
      <c r="AJ240" s="9">
        <v>230.81636062791026</v>
      </c>
      <c r="AK240" s="9">
        <v>223.98749824311716</v>
      </c>
      <c r="AL240" s="21">
        <v>220.07535068769556</v>
      </c>
      <c r="AM240" s="197">
        <v>230.48385782510158</v>
      </c>
      <c r="AN240" s="21"/>
      <c r="AO240" s="5"/>
      <c r="AP240" s="5"/>
      <c r="AQ240" s="21"/>
      <c r="BC240" s="21"/>
    </row>
    <row r="241" spans="1:43" x14ac:dyDescent="0.2">
      <c r="A241" s="8" t="str">
        <f t="shared" si="4"/>
        <v>EFHg_Ja_3</v>
      </c>
      <c r="B241" s="7" t="s">
        <v>253</v>
      </c>
      <c r="C241" s="7" t="s">
        <v>260</v>
      </c>
      <c r="D241" s="7">
        <v>3</v>
      </c>
      <c r="E241" s="7">
        <v>100</v>
      </c>
      <c r="F241" s="9">
        <v>121.83044467630555</v>
      </c>
      <c r="G241" s="9">
        <v>111.7222457786287</v>
      </c>
      <c r="H241" s="9">
        <v>132.04779193803728</v>
      </c>
      <c r="I241" s="9">
        <v>149.9617662223456</v>
      </c>
      <c r="J241" s="9">
        <v>181.92115542005351</v>
      </c>
      <c r="K241" s="9">
        <v>180.24642471247151</v>
      </c>
      <c r="L241" s="9">
        <v>155.78063684753621</v>
      </c>
      <c r="M241" s="9">
        <v>157.2961917234984</v>
      </c>
      <c r="N241" s="9">
        <v>169.56405356779831</v>
      </c>
      <c r="O241" s="9">
        <v>186.24991923415237</v>
      </c>
      <c r="P241" s="9">
        <v>168.30460900838196</v>
      </c>
      <c r="Q241" s="9">
        <v>157.21989394340494</v>
      </c>
      <c r="R241" s="9">
        <v>148.89593449951283</v>
      </c>
      <c r="S241" s="9">
        <v>154.20620507043901</v>
      </c>
      <c r="T241" s="9">
        <v>162.86835148784701</v>
      </c>
      <c r="U241" s="9">
        <v>170.74654261881963</v>
      </c>
      <c r="V241" s="9">
        <v>165.39739545330647</v>
      </c>
      <c r="W241" s="9">
        <v>161.41641316693156</v>
      </c>
      <c r="X241" s="9">
        <v>165.07473547852919</v>
      </c>
      <c r="Y241" s="9">
        <v>187.92818889086467</v>
      </c>
      <c r="Z241" s="9">
        <v>201.47460292082241</v>
      </c>
      <c r="AA241" s="9">
        <v>208.90839345133082</v>
      </c>
      <c r="AB241" s="9">
        <v>207.27642199614073</v>
      </c>
      <c r="AC241" s="9">
        <v>203.54389613861241</v>
      </c>
      <c r="AD241" s="9">
        <v>222.54258876321532</v>
      </c>
      <c r="AE241" s="9">
        <v>234.07193625322233</v>
      </c>
      <c r="AF241" s="9">
        <v>252.97849343263312</v>
      </c>
      <c r="AG241" s="9">
        <v>275.88288486934073</v>
      </c>
      <c r="AH241" s="9">
        <v>277.16154799364978</v>
      </c>
      <c r="AI241" s="9">
        <v>278.21323238786641</v>
      </c>
      <c r="AJ241" s="9">
        <v>276.12683485448201</v>
      </c>
      <c r="AK241" s="9">
        <v>273.44241703913411</v>
      </c>
      <c r="AL241" s="21">
        <v>269.73297970624174</v>
      </c>
      <c r="AM241" s="197">
        <v>273.93349234214207</v>
      </c>
      <c r="AN241" s="21"/>
      <c r="AO241" s="5"/>
      <c r="AP241" s="5"/>
      <c r="AQ241" s="21"/>
    </row>
    <row r="242" spans="1:43" x14ac:dyDescent="0.2">
      <c r="A242" s="8" t="str">
        <f t="shared" si="4"/>
        <v>EFHg_Ja_4</v>
      </c>
      <c r="B242" s="7" t="s">
        <v>253</v>
      </c>
      <c r="C242" s="7" t="s">
        <v>260</v>
      </c>
      <c r="D242" s="7">
        <v>4</v>
      </c>
      <c r="E242" s="7">
        <v>100</v>
      </c>
      <c r="F242" s="9">
        <v>110.34059782820378</v>
      </c>
      <c r="G242" s="9">
        <v>96.294799627937692</v>
      </c>
      <c r="H242" s="9">
        <v>107.5583299290237</v>
      </c>
      <c r="I242" s="9">
        <v>128.25196401607656</v>
      </c>
      <c r="J242" s="9">
        <v>153.37347721120744</v>
      </c>
      <c r="K242" s="9">
        <v>150.73044393555958</v>
      </c>
      <c r="L242" s="9">
        <v>129.00611471625538</v>
      </c>
      <c r="M242" s="9">
        <v>133.74466756009687</v>
      </c>
      <c r="N242" s="9">
        <v>146.03871521845099</v>
      </c>
      <c r="O242" s="9">
        <v>166.78641273381459</v>
      </c>
      <c r="P242" s="9">
        <v>147.24009175531239</v>
      </c>
      <c r="Q242" s="9">
        <v>133.24558254186113</v>
      </c>
      <c r="R242" s="9">
        <v>127.22304517790009</v>
      </c>
      <c r="S242" s="9">
        <v>136.50285367414486</v>
      </c>
      <c r="T242" s="9">
        <v>142.77814272702781</v>
      </c>
      <c r="U242" s="9">
        <v>148.44272606586154</v>
      </c>
      <c r="V242" s="9">
        <v>146.70097301828997</v>
      </c>
      <c r="W242" s="9">
        <v>145.15851304035436</v>
      </c>
      <c r="X242" s="9">
        <v>151.39746853553413</v>
      </c>
      <c r="Y242" s="9">
        <v>171.10769103680036</v>
      </c>
      <c r="Z242" s="9">
        <v>174.43555770480151</v>
      </c>
      <c r="AA242" s="9">
        <v>179.595154719569</v>
      </c>
      <c r="AB242" s="9">
        <v>178.25703531895996</v>
      </c>
      <c r="AC242" s="9">
        <v>173.44927361554957</v>
      </c>
      <c r="AD242" s="9">
        <v>185.46444464788493</v>
      </c>
      <c r="AE242" s="9">
        <v>187.93617404070011</v>
      </c>
      <c r="AF242" s="9">
        <v>193.45222324943984</v>
      </c>
      <c r="AG242" s="9">
        <v>214.45399521560287</v>
      </c>
      <c r="AH242" s="9">
        <v>222.52569995363874</v>
      </c>
      <c r="AI242" s="9">
        <v>220.36873495290303</v>
      </c>
      <c r="AJ242" s="9">
        <v>227.04570284333673</v>
      </c>
      <c r="AK242" s="9">
        <v>215.18728727489548</v>
      </c>
      <c r="AL242" s="21">
        <v>205.96190495660176</v>
      </c>
      <c r="AM242" s="197">
        <v>225.19459199232483</v>
      </c>
      <c r="AN242" s="21"/>
      <c r="AO242" s="5"/>
      <c r="AP242" s="5"/>
      <c r="AQ242" s="21"/>
    </row>
    <row r="243" spans="1:43" x14ac:dyDescent="0.2">
      <c r="A243" s="8" t="str">
        <f t="shared" si="4"/>
        <v>EFHg_Ja_5</v>
      </c>
      <c r="B243" s="7" t="s">
        <v>253</v>
      </c>
      <c r="C243" s="7" t="s">
        <v>260</v>
      </c>
      <c r="D243" s="7">
        <v>5</v>
      </c>
      <c r="E243" s="7">
        <v>100</v>
      </c>
      <c r="F243" s="9">
        <v>113.24150734174158</v>
      </c>
      <c r="G243" s="9">
        <v>106.07455064866711</v>
      </c>
      <c r="H243" s="9">
        <v>123.1084153009502</v>
      </c>
      <c r="I243" s="9">
        <v>142.45683297732228</v>
      </c>
      <c r="J243" s="9">
        <v>172.27372723950577</v>
      </c>
      <c r="K243" s="9">
        <v>178.73160436342584</v>
      </c>
      <c r="L243" s="9">
        <v>143.97484277453054</v>
      </c>
      <c r="M243" s="9">
        <v>147.02029896197004</v>
      </c>
      <c r="N243" s="9">
        <v>156.86248236281094</v>
      </c>
      <c r="O243" s="9">
        <v>175.11629620078713</v>
      </c>
      <c r="P243" s="9">
        <v>160.51888232767814</v>
      </c>
      <c r="Q243" s="9">
        <v>152.40697391166665</v>
      </c>
      <c r="R243" s="9">
        <v>140.81284254948397</v>
      </c>
      <c r="S243" s="9">
        <v>146.17473809486137</v>
      </c>
      <c r="T243" s="9">
        <v>159.97149465562896</v>
      </c>
      <c r="U243" s="9">
        <v>171.86367826481037</v>
      </c>
      <c r="V243" s="9">
        <v>168.46107586526955</v>
      </c>
      <c r="W243" s="9">
        <v>165.33684292049932</v>
      </c>
      <c r="X243" s="9">
        <v>171.21849194339796</v>
      </c>
      <c r="Y243" s="9">
        <v>197.04964075480558</v>
      </c>
      <c r="Z243" s="9">
        <v>217.0945560745821</v>
      </c>
      <c r="AA243" s="9">
        <v>225.12159448379467</v>
      </c>
      <c r="AB243" s="9">
        <v>228.32320644234744</v>
      </c>
      <c r="AC243" s="9">
        <v>228.94113512882188</v>
      </c>
      <c r="AD243" s="9">
        <v>259.19420562155847</v>
      </c>
      <c r="AE243" s="9">
        <v>274.78528314382254</v>
      </c>
      <c r="AF243" s="9">
        <v>301.07027069728105</v>
      </c>
      <c r="AG243" s="9">
        <v>334.99917402927395</v>
      </c>
      <c r="AH243" s="9">
        <v>322.28115783396714</v>
      </c>
      <c r="AI243" s="9">
        <v>316.07780292294632</v>
      </c>
      <c r="AJ243" s="9">
        <v>308.78192938137926</v>
      </c>
      <c r="AK243" s="9">
        <v>292.72553242180913</v>
      </c>
      <c r="AL243" s="21">
        <v>294.33475001196825</v>
      </c>
      <c r="AM243" s="197">
        <v>309.88821105187816</v>
      </c>
      <c r="AN243" s="21"/>
      <c r="AO243" s="5"/>
      <c r="AP243" s="5"/>
      <c r="AQ243" s="21"/>
    </row>
    <row r="244" spans="1:43" x14ac:dyDescent="0.2">
      <c r="A244" s="8" t="str">
        <f t="shared" si="4"/>
        <v>EFHg_Ja_6</v>
      </c>
      <c r="B244" s="7" t="s">
        <v>253</v>
      </c>
      <c r="C244" s="7" t="s">
        <v>260</v>
      </c>
      <c r="D244" s="7">
        <v>6</v>
      </c>
      <c r="E244" s="7">
        <v>100</v>
      </c>
      <c r="F244" s="9">
        <v>122.12241726851441</v>
      </c>
      <c r="G244" s="9">
        <v>113.73219107649145</v>
      </c>
      <c r="H244" s="9">
        <v>130.97442128222497</v>
      </c>
      <c r="I244" s="9">
        <v>146.93932076248447</v>
      </c>
      <c r="J244" s="9">
        <v>174.74857177606867</v>
      </c>
      <c r="K244" s="9">
        <v>173.12637856555875</v>
      </c>
      <c r="L244" s="9">
        <v>151.29634820664552</v>
      </c>
      <c r="M244" s="9">
        <v>151.45736555527694</v>
      </c>
      <c r="N244" s="9">
        <v>161.91148384289102</v>
      </c>
      <c r="O244" s="9">
        <v>177.28549301313583</v>
      </c>
      <c r="P244" s="9">
        <v>160.17284264491246</v>
      </c>
      <c r="Q244" s="9">
        <v>148.86788741886926</v>
      </c>
      <c r="R244" s="9">
        <v>142.07951500950114</v>
      </c>
      <c r="S244" s="9">
        <v>153.14605045711366</v>
      </c>
      <c r="T244" s="9">
        <v>161.57927847249172</v>
      </c>
      <c r="U244" s="9">
        <v>166.27512656833269</v>
      </c>
      <c r="V244" s="9">
        <v>164.45267934961646</v>
      </c>
      <c r="W244" s="9">
        <v>162.41402382748234</v>
      </c>
      <c r="X244" s="9">
        <v>165.78225041855319</v>
      </c>
      <c r="Y244" s="9">
        <v>187.24597000388931</v>
      </c>
      <c r="Z244" s="9">
        <v>204.36512488100135</v>
      </c>
      <c r="AA244" s="9">
        <v>205.24924122191783</v>
      </c>
      <c r="AB244" s="9">
        <v>205.24347409512691</v>
      </c>
      <c r="AC244" s="9">
        <v>204.72110643401064</v>
      </c>
      <c r="AD244" s="9">
        <v>228.62772206123304</v>
      </c>
      <c r="AE244" s="9">
        <v>241.34109825422172</v>
      </c>
      <c r="AF244" s="9">
        <v>258.12711897567789</v>
      </c>
      <c r="AG244" s="9">
        <v>270.53053394208291</v>
      </c>
      <c r="AH244" s="9">
        <v>263.56545813339085</v>
      </c>
      <c r="AI244" s="9">
        <v>273.38653234904803</v>
      </c>
      <c r="AJ244" s="9">
        <v>279.91426228969755</v>
      </c>
      <c r="AK244" s="9">
        <v>275.37371677017865</v>
      </c>
      <c r="AL244" s="21">
        <v>279.62107232647656</v>
      </c>
      <c r="AM244" s="197">
        <v>295.06599129589608</v>
      </c>
      <c r="AN244" s="21"/>
      <c r="AO244" s="5"/>
      <c r="AP244" s="5"/>
      <c r="AQ244" s="21"/>
    </row>
    <row r="245" spans="1:43" x14ac:dyDescent="0.2">
      <c r="A245" s="8" t="str">
        <f t="shared" si="4"/>
        <v>EFHg_Ja_7</v>
      </c>
      <c r="B245" s="7" t="s">
        <v>253</v>
      </c>
      <c r="C245" s="7" t="s">
        <v>260</v>
      </c>
      <c r="D245" s="7">
        <v>7</v>
      </c>
      <c r="E245" s="7">
        <v>100</v>
      </c>
      <c r="F245" s="9">
        <v>117.38899618239078</v>
      </c>
      <c r="G245" s="9">
        <v>111.11935260501826</v>
      </c>
      <c r="H245" s="9">
        <v>126.34374544971467</v>
      </c>
      <c r="I245" s="9">
        <v>143.94987416141257</v>
      </c>
      <c r="J245" s="9">
        <v>169.9843828789036</v>
      </c>
      <c r="K245" s="9">
        <v>181.28428263795843</v>
      </c>
      <c r="L245" s="9">
        <v>145.59302218060174</v>
      </c>
      <c r="M245" s="9">
        <v>148.02654005803763</v>
      </c>
      <c r="N245" s="9">
        <v>154.51095834197113</v>
      </c>
      <c r="O245" s="9">
        <v>175.87700022992067</v>
      </c>
      <c r="P245" s="9">
        <v>162.4902680967497</v>
      </c>
      <c r="Q245" s="9">
        <v>157.16594905772797</v>
      </c>
      <c r="R245" s="9">
        <v>142.68348803576976</v>
      </c>
      <c r="S245" s="9">
        <v>148.65809386863117</v>
      </c>
      <c r="T245" s="9">
        <v>162.77537151270079</v>
      </c>
      <c r="U245" s="9">
        <v>172.72552834228517</v>
      </c>
      <c r="V245" s="9">
        <v>173.21691957761891</v>
      </c>
      <c r="W245" s="9">
        <v>164.17799890099673</v>
      </c>
      <c r="X245" s="9">
        <v>168.36353710757382</v>
      </c>
      <c r="Y245" s="9">
        <v>189.44115762313319</v>
      </c>
      <c r="Z245" s="9">
        <v>215.60035816555029</v>
      </c>
      <c r="AA245" s="9">
        <v>231.8907094824684</v>
      </c>
      <c r="AB245" s="9">
        <v>226.9550205909315</v>
      </c>
      <c r="AC245" s="9">
        <v>226.37228843071702</v>
      </c>
      <c r="AD245" s="9">
        <v>246.04330465439702</v>
      </c>
      <c r="AE245" s="9">
        <v>258.12744682340349</v>
      </c>
      <c r="AF245" s="9">
        <v>283.89738604012382</v>
      </c>
      <c r="AG245" s="9">
        <v>304.78068588183208</v>
      </c>
      <c r="AH245" s="9">
        <v>289.41427705338992</v>
      </c>
      <c r="AI245" s="9">
        <v>291.47513857436905</v>
      </c>
      <c r="AJ245" s="9">
        <v>286.39623857278332</v>
      </c>
      <c r="AK245" s="9">
        <v>288.01198222599561</v>
      </c>
      <c r="AL245" s="21">
        <v>293.94123807499557</v>
      </c>
      <c r="AM245" s="197">
        <v>311.88086676449956</v>
      </c>
      <c r="AN245" s="21"/>
      <c r="AO245" s="5"/>
      <c r="AP245" s="5"/>
      <c r="AQ245" s="21"/>
    </row>
    <row r="246" spans="1:43" x14ac:dyDescent="0.2">
      <c r="A246" s="8" t="str">
        <f t="shared" si="4"/>
        <v>EFHg_Ja_8</v>
      </c>
      <c r="B246" s="7" t="s">
        <v>253</v>
      </c>
      <c r="C246" s="7" t="s">
        <v>260</v>
      </c>
      <c r="D246" s="7">
        <v>8</v>
      </c>
      <c r="E246" s="7">
        <v>100</v>
      </c>
      <c r="F246" s="9">
        <v>120.56410223863546</v>
      </c>
      <c r="G246" s="9">
        <v>97.855518145085085</v>
      </c>
      <c r="H246" s="9">
        <v>104.74647538973829</v>
      </c>
      <c r="I246" s="9">
        <v>122.15567405667657</v>
      </c>
      <c r="J246" s="9">
        <v>156.72661930970531</v>
      </c>
      <c r="K246" s="9">
        <v>160.05922619802965</v>
      </c>
      <c r="L246" s="9">
        <v>135.11642331088248</v>
      </c>
      <c r="M246" s="9">
        <v>132.73548501541467</v>
      </c>
      <c r="N246" s="9">
        <v>146.90143163379261</v>
      </c>
      <c r="O246" s="9">
        <v>167.9306701363729</v>
      </c>
      <c r="P246" s="9">
        <v>152.6366113301471</v>
      </c>
      <c r="Q246" s="9">
        <v>142.08423612868506</v>
      </c>
      <c r="R246" s="9">
        <v>129.26949492506418</v>
      </c>
      <c r="S246" s="9">
        <v>130.20927766107761</v>
      </c>
      <c r="T246" s="9">
        <v>147.7178299596622</v>
      </c>
      <c r="U246" s="9">
        <v>155.84887373292509</v>
      </c>
      <c r="V246" s="9">
        <v>148.18706566070148</v>
      </c>
      <c r="W246" s="9">
        <v>143.20166362240258</v>
      </c>
      <c r="X246" s="9">
        <v>144.46138370691961</v>
      </c>
      <c r="Y246" s="9">
        <v>161.2358614710661</v>
      </c>
      <c r="Z246" s="9">
        <v>178.39971153591392</v>
      </c>
      <c r="AA246" s="9">
        <v>174.92844146115854</v>
      </c>
      <c r="AB246" s="9">
        <v>167.12369159925717</v>
      </c>
      <c r="AC246" s="9">
        <v>165.75128044256007</v>
      </c>
      <c r="AD246" s="9">
        <v>175.64283285506156</v>
      </c>
      <c r="AE246" s="9">
        <v>179.99104321098369</v>
      </c>
      <c r="AF246" s="9">
        <v>194.22704608246363</v>
      </c>
      <c r="AG246" s="9">
        <v>201.55041418155014</v>
      </c>
      <c r="AH246" s="9">
        <v>193.00882048637447</v>
      </c>
      <c r="AI246" s="9">
        <v>197.79286948022931</v>
      </c>
      <c r="AJ246" s="9">
        <v>198.81848461469463</v>
      </c>
      <c r="AK246" s="9">
        <v>192.86375315877874</v>
      </c>
      <c r="AL246" s="21">
        <v>189.1290385644399</v>
      </c>
      <c r="AM246" s="197">
        <v>203.34932891792096</v>
      </c>
      <c r="AN246" s="21"/>
      <c r="AO246" s="5"/>
      <c r="AP246" s="5"/>
      <c r="AQ246" s="21"/>
    </row>
    <row r="247" spans="1:43" x14ac:dyDescent="0.2">
      <c r="A247" s="8" t="str">
        <f t="shared" si="4"/>
        <v>EFHg_Ja_9</v>
      </c>
      <c r="B247" s="7" t="s">
        <v>253</v>
      </c>
      <c r="C247" s="7" t="s">
        <v>260</v>
      </c>
      <c r="D247" s="7">
        <v>9</v>
      </c>
      <c r="E247" s="7">
        <v>100</v>
      </c>
      <c r="F247" s="9">
        <v>129.30936908420213</v>
      </c>
      <c r="G247" s="9">
        <v>131.25600112691893</v>
      </c>
      <c r="H247" s="9">
        <v>146.35813337415686</v>
      </c>
      <c r="I247" s="9">
        <v>158.33055635299283</v>
      </c>
      <c r="J247" s="9">
        <v>187.30197745698487</v>
      </c>
      <c r="K247" s="9">
        <v>175.36841137069294</v>
      </c>
      <c r="L247" s="9">
        <v>172.11073103250629</v>
      </c>
      <c r="M247" s="9">
        <v>159.36148757073073</v>
      </c>
      <c r="N247" s="9">
        <v>167.81801932733001</v>
      </c>
      <c r="O247" s="9">
        <v>174.71430357354501</v>
      </c>
      <c r="P247" s="9">
        <v>160.03789112346004</v>
      </c>
      <c r="Q247" s="9">
        <v>146.40518501939047</v>
      </c>
      <c r="R247" s="9">
        <v>144.92372241238377</v>
      </c>
      <c r="S247" s="9">
        <v>150.39378251223968</v>
      </c>
      <c r="T247" s="9">
        <v>162.25322976185507</v>
      </c>
      <c r="U247" s="9">
        <v>182.79284556508654</v>
      </c>
      <c r="V247" s="9">
        <v>179.6939422496699</v>
      </c>
      <c r="W247" s="9">
        <v>179.31794279266055</v>
      </c>
      <c r="X247" s="9">
        <v>183.28657667510697</v>
      </c>
      <c r="Y247" s="9">
        <v>206.80971423863775</v>
      </c>
      <c r="Z247" s="9">
        <v>234.24493320291563</v>
      </c>
      <c r="AA247" s="9">
        <v>252.38648406232306</v>
      </c>
      <c r="AB247" s="9">
        <v>267.25943994873609</v>
      </c>
      <c r="AC247" s="9">
        <v>269.78502540811138</v>
      </c>
      <c r="AD247" s="9">
        <v>298.85426927375738</v>
      </c>
      <c r="AE247" s="9">
        <v>314.96892127668195</v>
      </c>
      <c r="AF247" s="9">
        <v>341.38795942287345</v>
      </c>
      <c r="AG247" s="9">
        <v>368.63377786684373</v>
      </c>
      <c r="AH247" s="9">
        <v>342.62978315719693</v>
      </c>
      <c r="AI247" s="9">
        <v>346.17470488274932</v>
      </c>
      <c r="AJ247" s="9">
        <v>359.3451557546241</v>
      </c>
      <c r="AK247" s="9">
        <v>354.38034002788027</v>
      </c>
      <c r="AL247" s="21">
        <v>347.77459321224285</v>
      </c>
      <c r="AM247" s="197">
        <v>365.15983797218945</v>
      </c>
      <c r="AN247" s="21"/>
      <c r="AO247" s="5"/>
      <c r="AP247" s="5"/>
      <c r="AQ247" s="21"/>
    </row>
    <row r="248" spans="1:43" x14ac:dyDescent="0.2">
      <c r="A248" s="8" t="str">
        <f t="shared" si="4"/>
        <v>EFHg_Ja_10</v>
      </c>
      <c r="B248" s="7" t="s">
        <v>253</v>
      </c>
      <c r="C248" s="7" t="s">
        <v>260</v>
      </c>
      <c r="D248" s="7">
        <v>10</v>
      </c>
      <c r="E248" s="7">
        <v>100</v>
      </c>
      <c r="F248" s="9">
        <v>107.36277359420225</v>
      </c>
      <c r="G248" s="9">
        <v>97.128503191603826</v>
      </c>
      <c r="H248" s="9">
        <v>108.32220400133663</v>
      </c>
      <c r="I248" s="9">
        <v>121.31768300962635</v>
      </c>
      <c r="J248" s="9">
        <v>140.84206399804452</v>
      </c>
      <c r="K248" s="9">
        <v>145.2112097683877</v>
      </c>
      <c r="L248" s="9">
        <v>125.80468502398865</v>
      </c>
      <c r="M248" s="9">
        <v>127.0585852707744</v>
      </c>
      <c r="N248" s="9">
        <v>131.56344863443422</v>
      </c>
      <c r="O248" s="9">
        <v>147.0672801494506</v>
      </c>
      <c r="P248" s="9">
        <v>129.97457739605508</v>
      </c>
      <c r="Q248" s="9">
        <v>125.24289813105645</v>
      </c>
      <c r="R248" s="9">
        <v>117.01285551311787</v>
      </c>
      <c r="S248" s="9">
        <v>119.07137258586063</v>
      </c>
      <c r="T248" s="9">
        <v>125.67925920575583</v>
      </c>
      <c r="U248" s="9">
        <v>136.32686095483882</v>
      </c>
      <c r="V248" s="9">
        <v>128.57922416533896</v>
      </c>
      <c r="W248" s="9">
        <v>125.26905505612511</v>
      </c>
      <c r="X248" s="9">
        <v>130.16564982985639</v>
      </c>
      <c r="Y248" s="9">
        <v>151.91473561562395</v>
      </c>
      <c r="Z248" s="9">
        <v>166.83309830848464</v>
      </c>
      <c r="AA248" s="9">
        <v>168.1417540461627</v>
      </c>
      <c r="AB248" s="9">
        <v>170.94484644460877</v>
      </c>
      <c r="AC248" s="9">
        <v>173.03502570454205</v>
      </c>
      <c r="AD248" s="9">
        <v>181.97051589736702</v>
      </c>
      <c r="AE248" s="9">
        <v>191.09871359503538</v>
      </c>
      <c r="AF248" s="9">
        <v>206.29148514598734</v>
      </c>
      <c r="AG248" s="9">
        <v>224.34038042269796</v>
      </c>
      <c r="AH248" s="9">
        <v>220.71924572265695</v>
      </c>
      <c r="AI248" s="9">
        <v>219.09477920023176</v>
      </c>
      <c r="AJ248" s="9">
        <v>219.30272828758476</v>
      </c>
      <c r="AK248" s="9">
        <v>214.07654777590616</v>
      </c>
      <c r="AL248" s="21">
        <v>206.36332814144572</v>
      </c>
      <c r="AM248" s="197">
        <v>215.68885072396108</v>
      </c>
      <c r="AN248" s="21"/>
      <c r="AO248" s="5"/>
      <c r="AP248" s="5"/>
      <c r="AQ248" s="21"/>
    </row>
    <row r="249" spans="1:43" x14ac:dyDescent="0.2">
      <c r="A249" s="8" t="str">
        <f t="shared" si="4"/>
        <v>EFHg_Ja_11</v>
      </c>
      <c r="B249" s="7" t="s">
        <v>253</v>
      </c>
      <c r="C249" s="7" t="s">
        <v>260</v>
      </c>
      <c r="D249" s="7">
        <v>11</v>
      </c>
      <c r="E249" s="7">
        <v>100</v>
      </c>
      <c r="F249" s="9">
        <v>108.74225246237208</v>
      </c>
      <c r="G249" s="9">
        <v>96.754975328600906</v>
      </c>
      <c r="H249" s="9">
        <v>110.20895710486778</v>
      </c>
      <c r="I249" s="9">
        <v>128.54534620740446</v>
      </c>
      <c r="J249" s="9">
        <v>153.98260548359181</v>
      </c>
      <c r="K249" s="9">
        <v>160.63319937988427</v>
      </c>
      <c r="L249" s="9">
        <v>138.35720989047508</v>
      </c>
      <c r="M249" s="9">
        <v>141.6840825555382</v>
      </c>
      <c r="N249" s="9">
        <v>151.90797054939372</v>
      </c>
      <c r="O249" s="9">
        <v>165.97002242070391</v>
      </c>
      <c r="P249" s="9">
        <v>147.75058829778561</v>
      </c>
      <c r="Q249" s="9">
        <v>138.64061644430151</v>
      </c>
      <c r="R249" s="9">
        <v>130.37726089722105</v>
      </c>
      <c r="S249" s="9">
        <v>134.81859255711913</v>
      </c>
      <c r="T249" s="9">
        <v>144.41066613432523</v>
      </c>
      <c r="U249" s="9">
        <v>152.05785417003199</v>
      </c>
      <c r="V249" s="9">
        <v>145.12248827390323</v>
      </c>
      <c r="W249" s="9">
        <v>141.32281723771797</v>
      </c>
      <c r="X249" s="9">
        <v>143.36192634662538</v>
      </c>
      <c r="Y249" s="9">
        <v>163.89888881264937</v>
      </c>
      <c r="Z249" s="9">
        <v>176.34796416669488</v>
      </c>
      <c r="AA249" s="9">
        <v>176.02996302875385</v>
      </c>
      <c r="AB249" s="9">
        <v>174.62632690937687</v>
      </c>
      <c r="AC249" s="9">
        <v>174.27145437592745</v>
      </c>
      <c r="AD249" s="9">
        <v>181.66138859524915</v>
      </c>
      <c r="AE249" s="9">
        <v>188.89484761010712</v>
      </c>
      <c r="AF249" s="9">
        <v>198.9736078953228</v>
      </c>
      <c r="AG249" s="9">
        <v>215.47982530226975</v>
      </c>
      <c r="AH249" s="9">
        <v>207.84541214808422</v>
      </c>
      <c r="AI249" s="9">
        <v>203.98151146810073</v>
      </c>
      <c r="AJ249" s="9">
        <v>209.04440921212722</v>
      </c>
      <c r="AK249" s="9">
        <v>202.6552226467123</v>
      </c>
      <c r="AL249" s="21">
        <v>195.45496963924185</v>
      </c>
      <c r="AM249" s="197">
        <v>202.90559769712297</v>
      </c>
      <c r="AN249" s="21"/>
      <c r="AO249" s="5"/>
      <c r="AP249" s="5"/>
      <c r="AQ249" s="21"/>
    </row>
    <row r="250" spans="1:43" x14ac:dyDescent="0.2">
      <c r="A250" s="8" t="str">
        <f t="shared" si="4"/>
        <v>EFHg_Ja_12</v>
      </c>
      <c r="B250" s="7" t="s">
        <v>253</v>
      </c>
      <c r="C250" s="7" t="s">
        <v>260</v>
      </c>
      <c r="D250" s="7">
        <v>12</v>
      </c>
      <c r="E250" s="7">
        <v>100</v>
      </c>
      <c r="F250" s="9">
        <v>102.38644326465318</v>
      </c>
      <c r="G250" s="9">
        <v>93.754679107348721</v>
      </c>
      <c r="H250" s="9">
        <v>120.81522990476523</v>
      </c>
      <c r="I250" s="9">
        <v>156.5613829773593</v>
      </c>
      <c r="J250" s="9">
        <v>197.82873211669298</v>
      </c>
      <c r="K250" s="9">
        <v>200.53797363766432</v>
      </c>
      <c r="L250" s="9">
        <v>162.40932758573899</v>
      </c>
      <c r="M250" s="9">
        <v>163.47264817962741</v>
      </c>
      <c r="N250" s="9">
        <v>171.34187298860201</v>
      </c>
      <c r="O250" s="9">
        <v>195.69674307429008</v>
      </c>
      <c r="P250" s="9">
        <v>179.25160574118499</v>
      </c>
      <c r="Q250" s="9">
        <v>167.33295100966842</v>
      </c>
      <c r="R250" s="9">
        <v>160.02606422650643</v>
      </c>
      <c r="S250" s="9">
        <v>164.70528486851669</v>
      </c>
      <c r="T250" s="9">
        <v>178.85946019535598</v>
      </c>
      <c r="U250" s="9">
        <v>192.81041253116823</v>
      </c>
      <c r="V250" s="9">
        <v>188.77690650273081</v>
      </c>
      <c r="W250" s="9">
        <v>189.94560898339253</v>
      </c>
      <c r="X250" s="9">
        <v>200.78754328561806</v>
      </c>
      <c r="Y250" s="9">
        <v>231.33749934779721</v>
      </c>
      <c r="Z250" s="9">
        <v>262.65140475518234</v>
      </c>
      <c r="AA250" s="9">
        <v>266.45333624192438</v>
      </c>
      <c r="AB250" s="9">
        <v>275.47800904720583</v>
      </c>
      <c r="AC250" s="9">
        <v>273.39584474797743</v>
      </c>
      <c r="AD250" s="9">
        <v>301.03660430949219</v>
      </c>
      <c r="AE250" s="9">
        <v>307.46827522607333</v>
      </c>
      <c r="AF250" s="9">
        <v>329.1808096967826</v>
      </c>
      <c r="AG250" s="9">
        <v>328.19722261523486</v>
      </c>
      <c r="AH250" s="9">
        <v>344.66592275127937</v>
      </c>
      <c r="AI250" s="9">
        <v>365.56466909519509</v>
      </c>
      <c r="AJ250" s="9">
        <v>336.96321226699752</v>
      </c>
      <c r="AK250" s="9">
        <v>324.91990274537795</v>
      </c>
      <c r="AL250" s="21">
        <v>324.95954304588912</v>
      </c>
      <c r="AM250" s="197">
        <v>360.89371223646566</v>
      </c>
      <c r="AN250" s="21"/>
      <c r="AO250" s="5"/>
      <c r="AP250" s="5"/>
      <c r="AQ250" s="21"/>
    </row>
    <row r="251" spans="1:43" x14ac:dyDescent="0.2">
      <c r="A251" s="8" t="str">
        <f t="shared" si="4"/>
        <v>EFHg_Ja_13</v>
      </c>
      <c r="B251" s="7" t="s">
        <v>253</v>
      </c>
      <c r="C251" s="7" t="s">
        <v>260</v>
      </c>
      <c r="D251" s="7">
        <v>13</v>
      </c>
      <c r="E251" s="7">
        <v>100</v>
      </c>
      <c r="F251" s="9">
        <v>117.55258845157302</v>
      </c>
      <c r="G251" s="9">
        <v>103.8449188091887</v>
      </c>
      <c r="H251" s="9">
        <v>124.76853247797817</v>
      </c>
      <c r="I251" s="9">
        <v>146.93270452324296</v>
      </c>
      <c r="J251" s="9">
        <v>180.91302195758763</v>
      </c>
      <c r="K251" s="9">
        <v>185.31329745420257</v>
      </c>
      <c r="L251" s="9">
        <v>156.35089537227947</v>
      </c>
      <c r="M251" s="9">
        <v>160.18619914421174</v>
      </c>
      <c r="N251" s="9">
        <v>172.17647132456477</v>
      </c>
      <c r="O251" s="9">
        <v>188.6443715932555</v>
      </c>
      <c r="P251" s="9">
        <v>167.49680727174717</v>
      </c>
      <c r="Q251" s="9">
        <v>154.82227617972103</v>
      </c>
      <c r="R251" s="9">
        <v>147.36080994801063</v>
      </c>
      <c r="S251" s="9">
        <v>154.50563483600382</v>
      </c>
      <c r="T251" s="9">
        <v>167.97311913261862</v>
      </c>
      <c r="U251" s="9">
        <v>179.01076610635204</v>
      </c>
      <c r="V251" s="9">
        <v>170.83852265705005</v>
      </c>
      <c r="W251" s="9">
        <v>168.40343925407814</v>
      </c>
      <c r="X251" s="9">
        <v>173.56896082143095</v>
      </c>
      <c r="Y251" s="9">
        <v>197.85586801882985</v>
      </c>
      <c r="Z251" s="9">
        <v>214.66040667941178</v>
      </c>
      <c r="AA251" s="9">
        <v>225.22396996799156</v>
      </c>
      <c r="AB251" s="9">
        <v>223.53885583231937</v>
      </c>
      <c r="AC251" s="9">
        <v>218.1415118091424</v>
      </c>
      <c r="AD251" s="9">
        <v>228.94562446921202</v>
      </c>
      <c r="AE251" s="9">
        <v>238.27496637744449</v>
      </c>
      <c r="AF251" s="9">
        <v>251.74308291674862</v>
      </c>
      <c r="AG251" s="9">
        <v>262.1702966747381</v>
      </c>
      <c r="AH251" s="9">
        <v>258.86057311137216</v>
      </c>
      <c r="AI251" s="9">
        <v>258.72188859050254</v>
      </c>
      <c r="AJ251" s="9">
        <v>260.64892804308892</v>
      </c>
      <c r="AK251" s="9">
        <v>255.42966670688162</v>
      </c>
      <c r="AL251" s="21">
        <v>252.7284566150542</v>
      </c>
      <c r="AM251" s="197">
        <v>262.13717867461958</v>
      </c>
      <c r="AN251" s="21"/>
      <c r="AO251" s="5"/>
      <c r="AP251" s="5"/>
      <c r="AQ251" s="21"/>
    </row>
    <row r="252" spans="1:43" x14ac:dyDescent="0.2">
      <c r="A252" s="8" t="str">
        <f t="shared" si="4"/>
        <v>EFHg_Ja_14</v>
      </c>
      <c r="B252" s="7" t="s">
        <v>253</v>
      </c>
      <c r="C252" s="7" t="s">
        <v>260</v>
      </c>
      <c r="D252" s="7">
        <v>14</v>
      </c>
      <c r="E252" s="7">
        <v>100</v>
      </c>
      <c r="F252" s="9">
        <v>117.2600610426046</v>
      </c>
      <c r="G252" s="9">
        <v>95.659860081305666</v>
      </c>
      <c r="H252" s="9">
        <v>101.59453981929482</v>
      </c>
      <c r="I252" s="9">
        <v>129.22280704327852</v>
      </c>
      <c r="J252" s="9">
        <v>162.83947973944859</v>
      </c>
      <c r="K252" s="9">
        <v>166.27500768639493</v>
      </c>
      <c r="L252" s="9">
        <v>140.84442892072587</v>
      </c>
      <c r="M252" s="9">
        <v>140.77639401586404</v>
      </c>
      <c r="N252" s="9">
        <v>150.22491436836413</v>
      </c>
      <c r="O252" s="9">
        <v>167.40984466622461</v>
      </c>
      <c r="P252" s="9">
        <v>152.25807820100667</v>
      </c>
      <c r="Q252" s="9">
        <v>146.69280523143061</v>
      </c>
      <c r="R252" s="9">
        <v>129.29254613228954</v>
      </c>
      <c r="S252" s="9">
        <v>129.01978930825766</v>
      </c>
      <c r="T252" s="9">
        <v>145.89776606597908</v>
      </c>
      <c r="U252" s="9">
        <v>152.20061386339242</v>
      </c>
      <c r="V252" s="9">
        <v>143.86569531987433</v>
      </c>
      <c r="W252" s="9">
        <v>141.12768677880297</v>
      </c>
      <c r="X252" s="9">
        <v>146.72203679000015</v>
      </c>
      <c r="Y252" s="9">
        <v>164.16697885202768</v>
      </c>
      <c r="Z252" s="9">
        <v>178.09312623084375</v>
      </c>
      <c r="AA252" s="9">
        <v>183.51481654852529</v>
      </c>
      <c r="AB252" s="9">
        <v>179.70230878831578</v>
      </c>
      <c r="AC252" s="9">
        <v>180.79969840964262</v>
      </c>
      <c r="AD252" s="9">
        <v>191.94787218020076</v>
      </c>
      <c r="AE252" s="9">
        <v>190.90528648047803</v>
      </c>
      <c r="AF252" s="9">
        <v>208.11669211245353</v>
      </c>
      <c r="AG252" s="9">
        <v>223.26896202542139</v>
      </c>
      <c r="AH252" s="9">
        <v>221.13171158111737</v>
      </c>
      <c r="AI252" s="9">
        <v>221.63799289205417</v>
      </c>
      <c r="AJ252" s="9">
        <v>230.03708730489376</v>
      </c>
      <c r="AK252" s="9">
        <v>224.45045180269739</v>
      </c>
      <c r="AL252" s="21">
        <v>214.3561887964411</v>
      </c>
      <c r="AM252" s="197">
        <v>226.32271245087722</v>
      </c>
      <c r="AN252" s="21"/>
      <c r="AO252" s="5"/>
      <c r="AP252" s="5"/>
      <c r="AQ252" s="21"/>
    </row>
    <row r="253" spans="1:43" x14ac:dyDescent="0.2">
      <c r="A253" s="8" t="str">
        <f t="shared" si="4"/>
        <v>EFHg_Ja_15</v>
      </c>
      <c r="B253" s="7" t="s">
        <v>253</v>
      </c>
      <c r="C253" s="7" t="s">
        <v>260</v>
      </c>
      <c r="D253" s="7">
        <v>15</v>
      </c>
      <c r="E253" s="7">
        <v>100</v>
      </c>
      <c r="F253" s="9">
        <v>118.24924474205677</v>
      </c>
      <c r="G253" s="9">
        <v>99.473763527343181</v>
      </c>
      <c r="H253" s="9">
        <v>105.46852766524144</v>
      </c>
      <c r="I253" s="9">
        <v>130.65911679645646</v>
      </c>
      <c r="J253" s="9">
        <v>164.00423364725657</v>
      </c>
      <c r="K253" s="9">
        <v>166.53929957250861</v>
      </c>
      <c r="L253" s="9">
        <v>140.90217020384475</v>
      </c>
      <c r="M253" s="9">
        <v>140.08051477577436</v>
      </c>
      <c r="N253" s="9">
        <v>151.99409305320285</v>
      </c>
      <c r="O253" s="9">
        <v>170.26522819593328</v>
      </c>
      <c r="P253" s="9">
        <v>155.690202470305</v>
      </c>
      <c r="Q253" s="9">
        <v>148.86102353276917</v>
      </c>
      <c r="R253" s="9">
        <v>135.23774929323744</v>
      </c>
      <c r="S253" s="9">
        <v>134.61308605376544</v>
      </c>
      <c r="T253" s="9">
        <v>149.34187253663174</v>
      </c>
      <c r="U253" s="9">
        <v>156.01075288902646</v>
      </c>
      <c r="V253" s="9">
        <v>143.59943676712726</v>
      </c>
      <c r="W253" s="9">
        <v>139.37442708600332</v>
      </c>
      <c r="X253" s="9">
        <v>141.0967165205177</v>
      </c>
      <c r="Y253" s="9">
        <v>160.94371969991681</v>
      </c>
      <c r="Z253" s="9">
        <v>173.17549420655942</v>
      </c>
      <c r="AA253" s="9">
        <v>179.46266507460567</v>
      </c>
      <c r="AB253" s="9">
        <v>174.63561331377468</v>
      </c>
      <c r="AC253" s="9">
        <v>177.82040729042785</v>
      </c>
      <c r="AD253" s="9">
        <v>190.94910788665106</v>
      </c>
      <c r="AE253" s="9">
        <v>202.17012537718406</v>
      </c>
      <c r="AF253" s="9">
        <v>214.65857536555987</v>
      </c>
      <c r="AG253" s="9">
        <v>222.49281930721634</v>
      </c>
      <c r="AH253" s="9">
        <v>228.88495056772169</v>
      </c>
      <c r="AI253" s="9">
        <v>234.94843116693173</v>
      </c>
      <c r="AJ253" s="9">
        <v>237.23536903335764</v>
      </c>
      <c r="AK253" s="9">
        <v>232.49645989416302</v>
      </c>
      <c r="AL253" s="21">
        <v>220.05855438578178</v>
      </c>
      <c r="AM253" s="197">
        <v>232.74977873837176</v>
      </c>
      <c r="AN253" s="21"/>
      <c r="AO253" s="5"/>
      <c r="AP253" s="5"/>
      <c r="AQ253" s="21"/>
    </row>
    <row r="254" spans="1:43" x14ac:dyDescent="0.2">
      <c r="A254" s="8" t="str">
        <f t="shared" si="4"/>
        <v>EFHg_Ja_16</v>
      </c>
      <c r="B254" s="7" t="s">
        <v>253</v>
      </c>
      <c r="C254" s="7" t="s">
        <v>260</v>
      </c>
      <c r="D254" s="7">
        <v>16</v>
      </c>
      <c r="E254" s="7">
        <v>100</v>
      </c>
      <c r="F254" s="9">
        <v>120.53526054946155</v>
      </c>
      <c r="G254" s="9">
        <v>97.771224264008112</v>
      </c>
      <c r="H254" s="9">
        <v>104.65220316035845</v>
      </c>
      <c r="I254" s="9">
        <v>122.08637097124307</v>
      </c>
      <c r="J254" s="9">
        <v>156.64668561635466</v>
      </c>
      <c r="K254" s="9">
        <v>160.02821851116741</v>
      </c>
      <c r="L254" s="9">
        <v>135.06663261918945</v>
      </c>
      <c r="M254" s="9">
        <v>132.71647747513708</v>
      </c>
      <c r="N254" s="9">
        <v>146.8791266767698</v>
      </c>
      <c r="O254" s="9">
        <v>167.89902581827414</v>
      </c>
      <c r="P254" s="9">
        <v>152.50021341066849</v>
      </c>
      <c r="Q254" s="9">
        <v>141.90823179010218</v>
      </c>
      <c r="R254" s="9">
        <v>129.10261038188614</v>
      </c>
      <c r="S254" s="9">
        <v>130.03858980927572</v>
      </c>
      <c r="T254" s="9">
        <v>147.45757402899318</v>
      </c>
      <c r="U254" s="9">
        <v>154.0256457769018</v>
      </c>
      <c r="V254" s="9">
        <v>144.97207188631182</v>
      </c>
      <c r="W254" s="9">
        <v>147.55740720898422</v>
      </c>
      <c r="X254" s="9">
        <v>151.77148323467648</v>
      </c>
      <c r="Y254" s="9">
        <v>172.3711315140601</v>
      </c>
      <c r="Z254" s="9">
        <v>185.91965991218896</v>
      </c>
      <c r="AA254" s="9">
        <v>190.75236060371418</v>
      </c>
      <c r="AB254" s="9">
        <v>186.99712593694642</v>
      </c>
      <c r="AC254" s="9">
        <v>180.34054277974741</v>
      </c>
      <c r="AD254" s="9">
        <v>195.0648522041399</v>
      </c>
      <c r="AE254" s="9">
        <v>204.41156240871058</v>
      </c>
      <c r="AF254" s="9">
        <v>218.34132963033124</v>
      </c>
      <c r="AG254" s="9">
        <v>233.54743123257595</v>
      </c>
      <c r="AH254" s="9">
        <v>244.56236367067962</v>
      </c>
      <c r="AI254" s="9">
        <v>257.18159055176392</v>
      </c>
      <c r="AJ254" s="9">
        <v>260.84826895414682</v>
      </c>
      <c r="AK254" s="9">
        <v>256.31785486565258</v>
      </c>
      <c r="AL254" s="21">
        <v>231.51901320550249</v>
      </c>
      <c r="AM254" s="197">
        <v>242.54963123047841</v>
      </c>
      <c r="AN254" s="21"/>
      <c r="AO254" s="5"/>
      <c r="AP254" s="5"/>
      <c r="AQ254" s="21"/>
    </row>
    <row r="255" spans="1:43" x14ac:dyDescent="0.2">
      <c r="A255" s="8" t="str">
        <f t="shared" si="4"/>
        <v>EFHg_Ja_17</v>
      </c>
      <c r="B255" s="7" t="s">
        <v>253</v>
      </c>
      <c r="C255" s="7" t="s">
        <v>260</v>
      </c>
      <c r="D255" s="7">
        <v>17</v>
      </c>
      <c r="E255" s="7">
        <v>100</v>
      </c>
      <c r="F255" s="9">
        <v>119.50346290614</v>
      </c>
      <c r="G255" s="9">
        <v>108.40484108614356</v>
      </c>
      <c r="H255" s="9">
        <v>114.70942916132374</v>
      </c>
      <c r="I255" s="9">
        <v>138.39021445619548</v>
      </c>
      <c r="J255" s="9">
        <v>169.85230388978545</v>
      </c>
      <c r="K255" s="9">
        <v>169.62047760567836</v>
      </c>
      <c r="L255" s="9">
        <v>146.30578483892191</v>
      </c>
      <c r="M255" s="9">
        <v>144.30251486330127</v>
      </c>
      <c r="N255" s="9">
        <v>159.59515606688973</v>
      </c>
      <c r="O255" s="9">
        <v>177.66266170043701</v>
      </c>
      <c r="P255" s="9">
        <v>162.98341769075552</v>
      </c>
      <c r="Q255" s="9">
        <v>153.06565668832758</v>
      </c>
      <c r="R255" s="9">
        <v>139.98434532507792</v>
      </c>
      <c r="S255" s="9">
        <v>140.24804948175631</v>
      </c>
      <c r="T255" s="9">
        <v>155.00029202281473</v>
      </c>
      <c r="U255" s="9">
        <v>164.94626714354473</v>
      </c>
      <c r="V255" s="9">
        <v>156.85869475530353</v>
      </c>
      <c r="W255" s="9">
        <v>152.41607213633327</v>
      </c>
      <c r="X255" s="9">
        <v>155.68776743558715</v>
      </c>
      <c r="Y255" s="9">
        <v>175.64126079465737</v>
      </c>
      <c r="Z255" s="9">
        <v>190.54162337943782</v>
      </c>
      <c r="AA255" s="9">
        <v>197.11924158968114</v>
      </c>
      <c r="AB255" s="9">
        <v>194.26130360829603</v>
      </c>
      <c r="AC255" s="9">
        <v>192.49333720380588</v>
      </c>
      <c r="AD255" s="9">
        <v>202.95853403122521</v>
      </c>
      <c r="AE255" s="9">
        <v>213.27320982922342</v>
      </c>
      <c r="AF255" s="9">
        <v>230.096785155877</v>
      </c>
      <c r="AG255" s="9">
        <v>245.17342636056961</v>
      </c>
      <c r="AH255" s="9">
        <v>247.8486204696793</v>
      </c>
      <c r="AI255" s="9">
        <v>252.56735309535293</v>
      </c>
      <c r="AJ255" s="9">
        <v>256.34241645779559</v>
      </c>
      <c r="AK255" s="9">
        <v>257.8451553330724</v>
      </c>
      <c r="AL255" s="21">
        <v>248.79823326766183</v>
      </c>
      <c r="AM255" s="197">
        <v>257.44185189676966</v>
      </c>
      <c r="AN255" s="21"/>
      <c r="AO255" s="5"/>
      <c r="AP255" s="5"/>
      <c r="AQ255" s="21"/>
    </row>
    <row r="256" spans="1:43" x14ac:dyDescent="0.2">
      <c r="A256" s="8" t="str">
        <f t="shared" si="4"/>
        <v>EFHg_Ja_18</v>
      </c>
      <c r="B256" s="7" t="s">
        <v>253</v>
      </c>
      <c r="C256" s="7" t="s">
        <v>260</v>
      </c>
      <c r="D256" s="7">
        <v>18</v>
      </c>
      <c r="E256" s="7">
        <v>100</v>
      </c>
      <c r="F256" s="9">
        <v>112.13420978532594</v>
      </c>
      <c r="G256" s="9">
        <v>101.68514450389283</v>
      </c>
      <c r="H256" s="9">
        <v>110.24021127460703</v>
      </c>
      <c r="I256" s="9">
        <v>128.34617993729043</v>
      </c>
      <c r="J256" s="9">
        <v>147.45194107582705</v>
      </c>
      <c r="K256" s="9">
        <v>138.3237308417734</v>
      </c>
      <c r="L256" s="9">
        <v>126.62524579282817</v>
      </c>
      <c r="M256" s="9">
        <v>127.67084200636398</v>
      </c>
      <c r="N256" s="9">
        <v>138.95055140865296</v>
      </c>
      <c r="O256" s="9">
        <v>158.88739613295121</v>
      </c>
      <c r="P256" s="9">
        <v>139.98278809179374</v>
      </c>
      <c r="Q256" s="9">
        <v>128.28843734908833</v>
      </c>
      <c r="R256" s="9">
        <v>121.44554145141815</v>
      </c>
      <c r="S256" s="9">
        <v>132.50405180080884</v>
      </c>
      <c r="T256" s="9">
        <v>141.65790771600618</v>
      </c>
      <c r="U256" s="9">
        <v>143.97476734737768</v>
      </c>
      <c r="V256" s="9">
        <v>143.78587797238799</v>
      </c>
      <c r="W256" s="9">
        <v>147.1849078394512</v>
      </c>
      <c r="X256" s="9">
        <v>150.76847624798</v>
      </c>
      <c r="Y256" s="9">
        <v>173.22570509577443</v>
      </c>
      <c r="Z256" s="9">
        <v>197.80723414161585</v>
      </c>
      <c r="AA256" s="9">
        <v>205.08009952510741</v>
      </c>
      <c r="AB256" s="9">
        <v>200.98570026462625</v>
      </c>
      <c r="AC256" s="9">
        <v>188.83714775911699</v>
      </c>
      <c r="AD256" s="9">
        <v>202.95423128339269</v>
      </c>
      <c r="AE256" s="9">
        <v>209.1946916902159</v>
      </c>
      <c r="AF256" s="9">
        <v>214.50230050432842</v>
      </c>
      <c r="AG256" s="9">
        <v>228.9502183597198</v>
      </c>
      <c r="AH256" s="9">
        <v>240.46368469048556</v>
      </c>
      <c r="AI256" s="9">
        <v>238.77385905144598</v>
      </c>
      <c r="AJ256" s="9">
        <v>239.49401054758238</v>
      </c>
      <c r="AK256" s="9">
        <v>217.86071218225612</v>
      </c>
      <c r="AL256" s="21">
        <v>211.11881927239068</v>
      </c>
      <c r="AM256" s="197">
        <v>217.20384983850005</v>
      </c>
      <c r="AN256" s="21"/>
      <c r="AO256" s="5"/>
      <c r="AP256" s="5"/>
      <c r="AQ256" s="21"/>
    </row>
    <row r="257" spans="1:43" x14ac:dyDescent="0.2">
      <c r="A257" s="8" t="str">
        <f t="shared" si="4"/>
        <v>EFHg_Ja_19</v>
      </c>
      <c r="B257" s="7" t="s">
        <v>253</v>
      </c>
      <c r="C257" s="7" t="s">
        <v>260</v>
      </c>
      <c r="D257" s="7">
        <v>19</v>
      </c>
      <c r="E257" s="7">
        <v>100</v>
      </c>
      <c r="F257" s="9">
        <v>116.18262863149884</v>
      </c>
      <c r="G257" s="9">
        <v>105.83792710038125</v>
      </c>
      <c r="H257" s="9">
        <v>123.53777600476596</v>
      </c>
      <c r="I257" s="9">
        <v>140.17349189322564</v>
      </c>
      <c r="J257" s="9">
        <v>167.31568844440204</v>
      </c>
      <c r="K257" s="9">
        <v>166.77174700736427</v>
      </c>
      <c r="L257" s="9">
        <v>145.1240207369442</v>
      </c>
      <c r="M257" s="9">
        <v>146.89826961810294</v>
      </c>
      <c r="N257" s="9">
        <v>158.18064271633219</v>
      </c>
      <c r="O257" s="9">
        <v>172.30621489888838</v>
      </c>
      <c r="P257" s="9">
        <v>157.32354465156763</v>
      </c>
      <c r="Q257" s="9">
        <v>145.93441286740156</v>
      </c>
      <c r="R257" s="9">
        <v>138.25545095760506</v>
      </c>
      <c r="S257" s="9">
        <v>142.60746375916824</v>
      </c>
      <c r="T257" s="9">
        <v>152.39959376242948</v>
      </c>
      <c r="U257" s="9">
        <v>161.19152575167871</v>
      </c>
      <c r="V257" s="9">
        <v>155.27862107572935</v>
      </c>
      <c r="W257" s="9">
        <v>150.70304132192015</v>
      </c>
      <c r="X257" s="9">
        <v>154.25421960618965</v>
      </c>
      <c r="Y257" s="9">
        <v>175.29723211520317</v>
      </c>
      <c r="Z257" s="9">
        <v>188.20373504264941</v>
      </c>
      <c r="AA257" s="9">
        <v>194.80082054179928</v>
      </c>
      <c r="AB257" s="9">
        <v>190.99388929146403</v>
      </c>
      <c r="AC257" s="9">
        <v>188.34022006094924</v>
      </c>
      <c r="AD257" s="9">
        <v>199.96662104766119</v>
      </c>
      <c r="AE257" s="9">
        <v>206.86231270774962</v>
      </c>
      <c r="AF257" s="9">
        <v>218.85685227912273</v>
      </c>
      <c r="AG257" s="9">
        <v>235.30130229196681</v>
      </c>
      <c r="AH257" s="9">
        <v>231.62262040787454</v>
      </c>
      <c r="AI257" s="9">
        <v>235.8841114264973</v>
      </c>
      <c r="AJ257" s="9">
        <v>235.63497433621282</v>
      </c>
      <c r="AK257" s="9">
        <v>229.37075436483556</v>
      </c>
      <c r="AL257" s="21">
        <v>221.85515720046803</v>
      </c>
      <c r="AM257" s="197">
        <v>228.41122196791136</v>
      </c>
      <c r="AN257" s="21"/>
      <c r="AO257" s="5"/>
      <c r="AP257" s="5"/>
      <c r="AQ257" s="21"/>
    </row>
    <row r="258" spans="1:43" x14ac:dyDescent="0.2">
      <c r="A258" s="8" t="str">
        <f t="shared" si="4"/>
        <v>EFHg_Ja_20</v>
      </c>
      <c r="B258" s="7" t="s">
        <v>253</v>
      </c>
      <c r="C258" s="7" t="s">
        <v>260</v>
      </c>
      <c r="D258" s="7">
        <v>20</v>
      </c>
      <c r="E258" s="7">
        <v>100</v>
      </c>
      <c r="F258" s="9">
        <v>120.61515310155994</v>
      </c>
      <c r="G258" s="9">
        <v>105.51163290029019</v>
      </c>
      <c r="H258" s="9">
        <v>112.06174026068838</v>
      </c>
      <c r="I258" s="9">
        <v>130.30115566997503</v>
      </c>
      <c r="J258" s="9">
        <v>162.95796570612703</v>
      </c>
      <c r="K258" s="9">
        <v>164.42325030007106</v>
      </c>
      <c r="L258" s="9">
        <v>139.82167750155998</v>
      </c>
      <c r="M258" s="9">
        <v>137.34931004513635</v>
      </c>
      <c r="N258" s="9">
        <v>154.40895550337885</v>
      </c>
      <c r="O258" s="9">
        <v>174.93062235520506</v>
      </c>
      <c r="P258" s="9">
        <v>159.02479725376989</v>
      </c>
      <c r="Q258" s="9">
        <v>146.87455904009911</v>
      </c>
      <c r="R258" s="9">
        <v>134.36896345141363</v>
      </c>
      <c r="S258" s="9">
        <v>135.47370609990668</v>
      </c>
      <c r="T258" s="9">
        <v>151.9299163187965</v>
      </c>
      <c r="U258" s="9">
        <v>159.48722575098557</v>
      </c>
      <c r="V258" s="9">
        <v>150.32464883117638</v>
      </c>
      <c r="W258" s="9">
        <v>147.3052887353775</v>
      </c>
      <c r="X258" s="9">
        <v>149.67768728095817</v>
      </c>
      <c r="Y258" s="9">
        <v>170.14932950226438</v>
      </c>
      <c r="Z258" s="9">
        <v>188.2062179946025</v>
      </c>
      <c r="AA258" s="9">
        <v>193.10793902105621</v>
      </c>
      <c r="AB258" s="9">
        <v>189.92032212935686</v>
      </c>
      <c r="AC258" s="9">
        <v>184.14693774994964</v>
      </c>
      <c r="AD258" s="9">
        <v>193.62033154022359</v>
      </c>
      <c r="AE258" s="9">
        <v>199.00956881437509</v>
      </c>
      <c r="AF258" s="9">
        <v>213.87302162894341</v>
      </c>
      <c r="AG258" s="9">
        <v>232.96439287953504</v>
      </c>
      <c r="AH258" s="9">
        <v>235.67777548791966</v>
      </c>
      <c r="AI258" s="9">
        <v>238.03739660910938</v>
      </c>
      <c r="AJ258" s="9">
        <v>242.09628401323181</v>
      </c>
      <c r="AK258" s="9">
        <v>240.31983547048742</v>
      </c>
      <c r="AL258" s="21">
        <v>234.00536827656518</v>
      </c>
      <c r="AM258" s="197">
        <v>246.13419814691261</v>
      </c>
      <c r="AN258" s="21"/>
      <c r="AO258" s="5"/>
      <c r="AP258" s="5"/>
      <c r="AQ258" s="21"/>
    </row>
    <row r="259" spans="1:43" x14ac:dyDescent="0.2">
      <c r="A259" s="8" t="str">
        <f t="shared" si="4"/>
        <v>EFHg_Ja_21</v>
      </c>
      <c r="B259" s="7" t="s">
        <v>253</v>
      </c>
      <c r="C259" s="7" t="s">
        <v>260</v>
      </c>
      <c r="D259" s="7">
        <v>21</v>
      </c>
      <c r="E259" s="7">
        <v>100</v>
      </c>
      <c r="F259" s="9">
        <v>116.33852270765648</v>
      </c>
      <c r="G259" s="9">
        <v>104.73219996140612</v>
      </c>
      <c r="H259" s="9">
        <v>100.82686123629689</v>
      </c>
      <c r="I259" s="9">
        <v>111.00571799104655</v>
      </c>
      <c r="J259" s="9">
        <v>134.03243732704647</v>
      </c>
      <c r="K259" s="9">
        <v>135.81002005679511</v>
      </c>
      <c r="L259" s="9">
        <v>128.36598214263887</v>
      </c>
      <c r="M259" s="9">
        <v>137.39897787213619</v>
      </c>
      <c r="N259" s="9">
        <v>158.52599205842745</v>
      </c>
      <c r="O259" s="9">
        <v>176.95541155604116</v>
      </c>
      <c r="P259" s="9">
        <v>156.22886433368612</v>
      </c>
      <c r="Q259" s="9">
        <v>147.32162709023996</v>
      </c>
      <c r="R259" s="9">
        <v>149.09272859244572</v>
      </c>
      <c r="S259" s="9">
        <v>149.58392573085871</v>
      </c>
      <c r="T259" s="9">
        <v>150.67629068880987</v>
      </c>
      <c r="U259" s="9">
        <v>153.89574493468874</v>
      </c>
      <c r="V259" s="9">
        <v>150.43769285368717</v>
      </c>
      <c r="W259" s="9">
        <v>149.62179283196681</v>
      </c>
      <c r="X259" s="9">
        <v>155.94488711120974</v>
      </c>
      <c r="Y259" s="9">
        <v>176.30866531751096</v>
      </c>
      <c r="Z259" s="9">
        <v>194.06786261375274</v>
      </c>
      <c r="AA259" s="9">
        <v>200.03657320495699</v>
      </c>
      <c r="AB259" s="9">
        <v>204.1328897797155</v>
      </c>
      <c r="AC259" s="9">
        <v>202.27463219220118</v>
      </c>
      <c r="AD259" s="9">
        <v>217.91141908267412</v>
      </c>
      <c r="AE259" s="9">
        <v>228.41705026388505</v>
      </c>
      <c r="AF259" s="9">
        <v>239.41564786065678</v>
      </c>
      <c r="AG259" s="9">
        <v>265.4750232609112</v>
      </c>
      <c r="AH259" s="9">
        <v>252.82685485231502</v>
      </c>
      <c r="AI259" s="9">
        <v>256.617198708903</v>
      </c>
      <c r="AJ259" s="9">
        <v>251.50304802292885</v>
      </c>
      <c r="AK259" s="9">
        <v>245.73745490053494</v>
      </c>
      <c r="AL259" s="21">
        <v>238.22599291427892</v>
      </c>
      <c r="AM259" s="197">
        <v>242.17335715206536</v>
      </c>
      <c r="AN259" s="21"/>
      <c r="AO259" s="5"/>
      <c r="AP259" s="5"/>
      <c r="AQ259" s="21"/>
    </row>
    <row r="260" spans="1:43" x14ac:dyDescent="0.2">
      <c r="A260" s="8" t="str">
        <f t="shared" si="4"/>
        <v>EFHg_Ja_22</v>
      </c>
      <c r="B260" s="7" t="s">
        <v>253</v>
      </c>
      <c r="C260" s="7" t="s">
        <v>260</v>
      </c>
      <c r="D260" s="7">
        <v>22</v>
      </c>
      <c r="E260" s="7">
        <v>100</v>
      </c>
      <c r="F260" s="9">
        <v>108.48912806439456</v>
      </c>
      <c r="G260" s="9">
        <v>103.78962021075853</v>
      </c>
      <c r="H260" s="9">
        <v>114.18435894777161</v>
      </c>
      <c r="I260" s="9">
        <v>129.1789711144198</v>
      </c>
      <c r="J260" s="9">
        <v>147.39411230143645</v>
      </c>
      <c r="K260" s="9">
        <v>153.29128362468538</v>
      </c>
      <c r="L260" s="9">
        <v>128.90964193290293</v>
      </c>
      <c r="M260" s="9">
        <v>126.77605456067631</v>
      </c>
      <c r="N260" s="9">
        <v>132.43655184767891</v>
      </c>
      <c r="O260" s="9">
        <v>150.01211088929492</v>
      </c>
      <c r="P260" s="9">
        <v>134.23662166038366</v>
      </c>
      <c r="Q260" s="9">
        <v>131.03017484054462</v>
      </c>
      <c r="R260" s="9">
        <v>121.61391941818718</v>
      </c>
      <c r="S260" s="9">
        <v>122.80147618541253</v>
      </c>
      <c r="T260" s="9">
        <v>136.83419728859457</v>
      </c>
      <c r="U260" s="9">
        <v>151.05947734611519</v>
      </c>
      <c r="V260" s="9">
        <v>146.84716144630346</v>
      </c>
      <c r="W260" s="9">
        <v>144.4560761633457</v>
      </c>
      <c r="X260" s="9">
        <v>151.98566796603885</v>
      </c>
      <c r="Y260" s="9">
        <v>185.54999487581543</v>
      </c>
      <c r="Z260" s="9">
        <v>208.78989209869309</v>
      </c>
      <c r="AA260" s="9">
        <v>220.2835814742877</v>
      </c>
      <c r="AB260" s="9">
        <v>236.2073434494734</v>
      </c>
      <c r="AC260" s="9">
        <v>236.76661356103276</v>
      </c>
      <c r="AD260" s="9">
        <v>255.27927455141355</v>
      </c>
      <c r="AE260" s="9">
        <v>276.93223841457376</v>
      </c>
      <c r="AF260" s="9">
        <v>298.33831245786808</v>
      </c>
      <c r="AG260" s="9">
        <v>316.39612629831493</v>
      </c>
      <c r="AH260" s="9">
        <v>302.32875285144524</v>
      </c>
      <c r="AI260" s="9">
        <v>297.22380151980207</v>
      </c>
      <c r="AJ260" s="9">
        <v>287.09580263929746</v>
      </c>
      <c r="AK260" s="9">
        <v>276.38615558628157</v>
      </c>
      <c r="AL260" s="21">
        <v>265.23827329825508</v>
      </c>
      <c r="AM260" s="197">
        <v>275.37810010561759</v>
      </c>
      <c r="AN260" s="21"/>
      <c r="AO260" s="5"/>
      <c r="AP260" s="5"/>
      <c r="AQ260" s="21"/>
    </row>
    <row r="261" spans="1:43" x14ac:dyDescent="0.2">
      <c r="A261" s="8" t="str">
        <f t="shared" si="4"/>
        <v>EFHg_Ja_23</v>
      </c>
      <c r="B261" s="7" t="s">
        <v>253</v>
      </c>
      <c r="C261" s="7" t="s">
        <v>260</v>
      </c>
      <c r="D261" s="7">
        <v>23</v>
      </c>
      <c r="E261" s="7">
        <v>100</v>
      </c>
      <c r="F261" s="9">
        <v>106.20539685907313</v>
      </c>
      <c r="G261" s="9">
        <v>85.914195576912135</v>
      </c>
      <c r="H261" s="9">
        <v>95.347964064009133</v>
      </c>
      <c r="I261" s="9">
        <v>119.14225121950143</v>
      </c>
      <c r="J261" s="9">
        <v>145.68452468819984</v>
      </c>
      <c r="K261" s="9">
        <v>151.84701873086971</v>
      </c>
      <c r="L261" s="9">
        <v>126.74640238764722</v>
      </c>
      <c r="M261" s="9">
        <v>128.15539287543257</v>
      </c>
      <c r="N261" s="9">
        <v>139.91148394603121</v>
      </c>
      <c r="O261" s="9">
        <v>158.79026078713002</v>
      </c>
      <c r="P261" s="9">
        <v>139.1796138445871</v>
      </c>
      <c r="Q261" s="9">
        <v>118.62164190416769</v>
      </c>
      <c r="R261" s="9">
        <v>116.29021666814667</v>
      </c>
      <c r="S261" s="9">
        <v>126.0479716882338</v>
      </c>
      <c r="T261" s="9">
        <v>128.52119085388438</v>
      </c>
      <c r="U261" s="9">
        <v>137.32782327078417</v>
      </c>
      <c r="V261" s="9">
        <v>132.57941634581323</v>
      </c>
      <c r="W261" s="9">
        <v>129.59216939108208</v>
      </c>
      <c r="X261" s="9">
        <v>135.888865720631</v>
      </c>
      <c r="Y261" s="9">
        <v>155.86423700888267</v>
      </c>
      <c r="Z261" s="9">
        <v>176.51021903579303</v>
      </c>
      <c r="AA261" s="9">
        <v>184.72219738357424</v>
      </c>
      <c r="AB261" s="9">
        <v>192.47001873198118</v>
      </c>
      <c r="AC261" s="9">
        <v>189.65306495273191</v>
      </c>
      <c r="AD261" s="9">
        <v>207.67891051187522</v>
      </c>
      <c r="AE261" s="9">
        <v>226.69814607018094</v>
      </c>
      <c r="AF261" s="9">
        <v>240.41945246336974</v>
      </c>
      <c r="AG261" s="9">
        <v>257.43627464343353</v>
      </c>
      <c r="AH261" s="9">
        <v>249.16875404129323</v>
      </c>
      <c r="AI261" s="9">
        <v>244.81938764577356</v>
      </c>
      <c r="AJ261" s="9">
        <v>244.76652105650328</v>
      </c>
      <c r="AK261" s="9">
        <v>235.88626823410718</v>
      </c>
      <c r="AL261" s="21">
        <v>213.874297808796</v>
      </c>
      <c r="AM261" s="197">
        <v>221.82946604590609</v>
      </c>
      <c r="AN261" s="21"/>
      <c r="AO261" s="5"/>
      <c r="AP261" s="5"/>
      <c r="AQ261" s="21"/>
    </row>
    <row r="262" spans="1:43" x14ac:dyDescent="0.2">
      <c r="A262" s="8" t="str">
        <f t="shared" si="4"/>
        <v>EFHg_Ja_24</v>
      </c>
      <c r="B262" s="7" t="s">
        <v>253</v>
      </c>
      <c r="C262" s="7" t="s">
        <v>260</v>
      </c>
      <c r="D262" s="7">
        <v>24</v>
      </c>
      <c r="E262" s="7">
        <v>100</v>
      </c>
      <c r="F262" s="9">
        <v>104.40180614994749</v>
      </c>
      <c r="G262" s="9">
        <v>91.108506627590472</v>
      </c>
      <c r="H262" s="9">
        <v>96.490486084708834</v>
      </c>
      <c r="I262" s="9">
        <v>108.50679362410077</v>
      </c>
      <c r="J262" s="9">
        <v>122.61704811392579</v>
      </c>
      <c r="K262" s="9">
        <v>137.24260229791156</v>
      </c>
      <c r="L262" s="9">
        <v>120.08513275634256</v>
      </c>
      <c r="M262" s="9">
        <v>116.4263711626843</v>
      </c>
      <c r="N262" s="9">
        <v>122.3553485076017</v>
      </c>
      <c r="O262" s="9">
        <v>143.45391119592369</v>
      </c>
      <c r="P262" s="9">
        <v>126.22023419419793</v>
      </c>
      <c r="Q262" s="9">
        <v>122.05383078999054</v>
      </c>
      <c r="R262" s="9">
        <v>110.06324376846473</v>
      </c>
      <c r="S262" s="9">
        <v>115.47621928563858</v>
      </c>
      <c r="T262" s="9">
        <v>122.98906385057424</v>
      </c>
      <c r="U262" s="9">
        <v>134.75202336180408</v>
      </c>
      <c r="V262" s="9">
        <v>127.75299405701436</v>
      </c>
      <c r="W262" s="9">
        <v>125.78582505733962</v>
      </c>
      <c r="X262" s="9">
        <v>134.74896276126623</v>
      </c>
      <c r="Y262" s="9">
        <v>158.52081707506562</v>
      </c>
      <c r="Z262" s="9">
        <v>170.47794423883568</v>
      </c>
      <c r="AA262" s="9">
        <v>172.14437127079307</v>
      </c>
      <c r="AB262" s="9">
        <v>174.01387518611375</v>
      </c>
      <c r="AC262" s="9">
        <v>170.28164692748763</v>
      </c>
      <c r="AD262" s="9">
        <v>183.90433071159256</v>
      </c>
      <c r="AE262" s="9">
        <v>195.8754240224375</v>
      </c>
      <c r="AF262" s="9">
        <v>209.79948545309836</v>
      </c>
      <c r="AG262" s="9">
        <v>221.74013856143415</v>
      </c>
      <c r="AH262" s="9">
        <v>218.22547597414874</v>
      </c>
      <c r="AI262" s="9">
        <v>225.5642386078521</v>
      </c>
      <c r="AJ262" s="9">
        <v>220.24115355569154</v>
      </c>
      <c r="AK262" s="9">
        <v>219.22807065756774</v>
      </c>
      <c r="AL262" s="21">
        <v>208.1125269200021</v>
      </c>
      <c r="AM262" s="197">
        <v>219.92403956866457</v>
      </c>
      <c r="AN262" s="21"/>
      <c r="AO262" s="5"/>
      <c r="AP262" s="5"/>
      <c r="AQ262" s="21"/>
    </row>
    <row r="263" spans="1:43" x14ac:dyDescent="0.2">
      <c r="A263" s="8" t="str">
        <f t="shared" si="4"/>
        <v>EFHg_Ja_25</v>
      </c>
      <c r="B263" s="7" t="s">
        <v>253</v>
      </c>
      <c r="C263" s="7" t="s">
        <v>260</v>
      </c>
      <c r="D263" s="7">
        <v>25</v>
      </c>
      <c r="E263" s="7">
        <v>100</v>
      </c>
      <c r="F263" s="9">
        <v>119.75752219698053</v>
      </c>
      <c r="G263" s="9">
        <v>111.99186472514296</v>
      </c>
      <c r="H263" s="9">
        <v>122.82711080713338</v>
      </c>
      <c r="I263" s="9">
        <v>136.34727750698605</v>
      </c>
      <c r="J263" s="9">
        <v>145.57795056575361</v>
      </c>
      <c r="K263" s="9">
        <v>127.08568428376591</v>
      </c>
      <c r="L263" s="9">
        <v>108.69235417377648</v>
      </c>
      <c r="M263" s="9">
        <v>110.09706942131562</v>
      </c>
      <c r="N263" s="9">
        <v>119.7586026182162</v>
      </c>
      <c r="O263" s="9">
        <v>136.58306228874778</v>
      </c>
      <c r="P263" s="9">
        <v>123.00956468963157</v>
      </c>
      <c r="Q263" s="9">
        <v>115.53642603382977</v>
      </c>
      <c r="R263" s="9">
        <v>109.86631415334918</v>
      </c>
      <c r="S263" s="9">
        <v>116.34512150716785</v>
      </c>
      <c r="T263" s="9">
        <v>135.17584854202275</v>
      </c>
      <c r="U263" s="9">
        <v>150.35431288591633</v>
      </c>
      <c r="V263" s="9">
        <v>154.39004657234153</v>
      </c>
      <c r="W263" s="9">
        <v>160.11729048281072</v>
      </c>
      <c r="X263" s="9">
        <v>171.87269553713361</v>
      </c>
      <c r="Y263" s="9">
        <v>209.03533957404204</v>
      </c>
      <c r="Z263" s="9">
        <v>244.27125007835656</v>
      </c>
      <c r="AA263" s="9">
        <v>275.68197530451806</v>
      </c>
      <c r="AB263" s="9">
        <v>299.35053308839667</v>
      </c>
      <c r="AC263" s="9">
        <v>284.30815456431776</v>
      </c>
      <c r="AD263" s="9">
        <v>324.60029743033772</v>
      </c>
      <c r="AE263" s="9">
        <v>356.53296159472779</v>
      </c>
      <c r="AF263" s="9">
        <v>366.17500960077518</v>
      </c>
      <c r="AG263" s="9">
        <v>380.60755842676798</v>
      </c>
      <c r="AH263" s="9">
        <v>346.06402612045525</v>
      </c>
      <c r="AI263" s="9">
        <v>336.70907040587088</v>
      </c>
      <c r="AJ263" s="9">
        <v>320.58482410967872</v>
      </c>
      <c r="AK263" s="9">
        <v>306.76774850616914</v>
      </c>
      <c r="AL263" s="21">
        <v>296.71628809931599</v>
      </c>
      <c r="AM263" s="197">
        <v>310.60907226821365</v>
      </c>
      <c r="AN263" s="21"/>
      <c r="AO263" s="5"/>
      <c r="AP263" s="5"/>
      <c r="AQ263" s="21"/>
    </row>
    <row r="264" spans="1:43" x14ac:dyDescent="0.2">
      <c r="A264" s="8" t="str">
        <f t="shared" si="4"/>
        <v>EFHg_Ja_26</v>
      </c>
      <c r="B264" s="7" t="s">
        <v>253</v>
      </c>
      <c r="C264" s="7" t="s">
        <v>260</v>
      </c>
      <c r="D264" s="7">
        <v>26</v>
      </c>
      <c r="E264" s="7">
        <v>100</v>
      </c>
      <c r="F264" s="9">
        <v>100.40049057228163</v>
      </c>
      <c r="G264" s="9">
        <v>89.703232884392364</v>
      </c>
      <c r="H264" s="9">
        <v>94.862849324170298</v>
      </c>
      <c r="I264" s="9">
        <v>105.71786182551253</v>
      </c>
      <c r="J264" s="9">
        <v>123.12023432059031</v>
      </c>
      <c r="K264" s="9">
        <v>136.39633488474914</v>
      </c>
      <c r="L264" s="9">
        <v>117.28805162289129</v>
      </c>
      <c r="M264" s="9">
        <v>119.72270907630215</v>
      </c>
      <c r="N264" s="9">
        <v>124.13555762543402</v>
      </c>
      <c r="O264" s="9">
        <v>142.06424707848794</v>
      </c>
      <c r="P264" s="9">
        <v>122.14591421741885</v>
      </c>
      <c r="Q264" s="9">
        <v>116.97786671922283</v>
      </c>
      <c r="R264" s="9">
        <v>105.55549580342858</v>
      </c>
      <c r="S264" s="9">
        <v>106.70895554351434</v>
      </c>
      <c r="T264" s="9">
        <v>111.95106389019844</v>
      </c>
      <c r="U264" s="9">
        <v>119.09519253664939</v>
      </c>
      <c r="V264" s="9">
        <v>111.18102579716498</v>
      </c>
      <c r="W264" s="9">
        <v>108.73461851123567</v>
      </c>
      <c r="X264" s="9">
        <v>112.54678274144534</v>
      </c>
      <c r="Y264" s="9">
        <v>128.86163495937447</v>
      </c>
      <c r="Z264" s="9">
        <v>146.46485587798625</v>
      </c>
      <c r="AA264" s="9">
        <v>144.23807187796791</v>
      </c>
      <c r="AB264" s="9">
        <v>141.2372652749529</v>
      </c>
      <c r="AC264" s="9">
        <v>133.96015521346297</v>
      </c>
      <c r="AD264" s="9">
        <v>135.85018813890807</v>
      </c>
      <c r="AE264" s="9">
        <v>148.68794678787182</v>
      </c>
      <c r="AF264" s="9">
        <v>158.53746903689841</v>
      </c>
      <c r="AG264" s="9">
        <v>164.15138265664265</v>
      </c>
      <c r="AH264" s="9">
        <v>164.57634527218687</v>
      </c>
      <c r="AI264" s="9">
        <v>159.79112100982346</v>
      </c>
      <c r="AJ264" s="9">
        <v>157.29644309106868</v>
      </c>
      <c r="AK264" s="9">
        <v>151.60907524066056</v>
      </c>
      <c r="AL264" s="21">
        <v>134.93457602331299</v>
      </c>
      <c r="AM264" s="197">
        <v>142.42814583097666</v>
      </c>
      <c r="AN264" s="21"/>
      <c r="AO264" s="5"/>
      <c r="AP264" s="5"/>
      <c r="AQ264" s="21"/>
    </row>
    <row r="265" spans="1:43" x14ac:dyDescent="0.2">
      <c r="A265" s="8" t="str">
        <f t="shared" si="4"/>
        <v>EFHt_Ja_1</v>
      </c>
      <c r="B265" s="7" t="s">
        <v>3660</v>
      </c>
      <c r="C265" s="7" t="s">
        <v>260</v>
      </c>
      <c r="D265" s="7">
        <v>1</v>
      </c>
      <c r="E265" s="7">
        <v>100</v>
      </c>
      <c r="F265" s="9">
        <v>103.72819586315461</v>
      </c>
      <c r="G265" s="9">
        <v>102.23626098431531</v>
      </c>
      <c r="H265" s="9">
        <v>114.8081804866851</v>
      </c>
      <c r="I265" s="9">
        <v>133.75582042875348</v>
      </c>
      <c r="J265" s="9">
        <v>146.23962145771446</v>
      </c>
      <c r="K265" s="9">
        <v>145.9061674946521</v>
      </c>
      <c r="L265" s="9">
        <v>134.7032996063663</v>
      </c>
      <c r="M265" s="9">
        <v>132.3163172575141</v>
      </c>
      <c r="N265" s="9">
        <v>133.93100283004566</v>
      </c>
      <c r="O265" s="9">
        <v>137.63120667615974</v>
      </c>
      <c r="P265" s="9">
        <v>132.16401832348501</v>
      </c>
      <c r="Q265" s="9">
        <v>126.95466100285047</v>
      </c>
      <c r="R265" s="9">
        <v>122.90030187341665</v>
      </c>
      <c r="S265" s="9">
        <v>123.40315611714725</v>
      </c>
      <c r="T265" s="9">
        <v>129.66505931573923</v>
      </c>
      <c r="U265" s="9">
        <v>137.31245097530208</v>
      </c>
      <c r="V265" s="9">
        <v>135.2472074104308</v>
      </c>
      <c r="W265" s="9">
        <v>137.97053986053666</v>
      </c>
      <c r="X265" s="9">
        <v>140.20337916885109</v>
      </c>
      <c r="Y265" s="9">
        <v>154.65897442440939</v>
      </c>
      <c r="Z265" s="9">
        <v>166.89013980524109</v>
      </c>
      <c r="AA265" s="9">
        <v>178.2215767219092</v>
      </c>
      <c r="AB265" s="9">
        <v>187.17934107236104</v>
      </c>
      <c r="AC265" s="9">
        <v>187.36943561718874</v>
      </c>
      <c r="AD265" s="9">
        <v>205.88286727103693</v>
      </c>
      <c r="AE265" s="9">
        <v>215.88749691182034</v>
      </c>
      <c r="AF265" s="9">
        <v>226.31568011129647</v>
      </c>
      <c r="AG265" s="9">
        <v>240.88313656291908</v>
      </c>
      <c r="AH265" s="9">
        <v>244.37650105771809</v>
      </c>
      <c r="AI265" s="9">
        <v>245.52425687490094</v>
      </c>
      <c r="AJ265" s="9">
        <v>248.32592467981826</v>
      </c>
      <c r="AK265" s="9">
        <v>244.40598293808966</v>
      </c>
      <c r="AL265" s="21">
        <v>252.27789502331026</v>
      </c>
      <c r="AM265" s="197">
        <v>263.36796160146037</v>
      </c>
      <c r="AN265" s="21"/>
      <c r="AO265" s="5"/>
      <c r="AP265" s="5"/>
      <c r="AQ265" s="21"/>
    </row>
    <row r="266" spans="1:43" x14ac:dyDescent="0.2">
      <c r="A266" s="8" t="str">
        <f t="shared" si="4"/>
        <v>EFHt_Ja_2</v>
      </c>
      <c r="B266" s="7" t="s">
        <v>3660</v>
      </c>
      <c r="C266" s="7" t="s">
        <v>260</v>
      </c>
      <c r="D266" s="7">
        <v>2</v>
      </c>
      <c r="E266" s="7">
        <v>100</v>
      </c>
      <c r="F266" s="9">
        <v>106.13509851536564</v>
      </c>
      <c r="G266" s="9">
        <v>100.94705764665986</v>
      </c>
      <c r="H266" s="9">
        <v>110.37252994463512</v>
      </c>
      <c r="I266" s="9">
        <v>126.82616380672007</v>
      </c>
      <c r="J266" s="9">
        <v>148.42520452978465</v>
      </c>
      <c r="K266" s="9">
        <v>149.21486931674588</v>
      </c>
      <c r="L266" s="9">
        <v>137.41062830687437</v>
      </c>
      <c r="M266" s="9">
        <v>133.45323011208347</v>
      </c>
      <c r="N266" s="9">
        <v>136.45348690452963</v>
      </c>
      <c r="O266" s="9">
        <v>144.11292436112134</v>
      </c>
      <c r="P266" s="9">
        <v>134.73572395357789</v>
      </c>
      <c r="Q266" s="9">
        <v>129.49010239361323</v>
      </c>
      <c r="R266" s="9">
        <v>124.58355700556034</v>
      </c>
      <c r="S266" s="9">
        <v>126.38036681184768</v>
      </c>
      <c r="T266" s="9">
        <v>130.25181590645155</v>
      </c>
      <c r="U266" s="9">
        <v>136.40663975869219</v>
      </c>
      <c r="V266" s="9">
        <v>132.39705531902567</v>
      </c>
      <c r="W266" s="9">
        <v>133.62754256391304</v>
      </c>
      <c r="X266" s="9">
        <v>135.9024983927433</v>
      </c>
      <c r="Y266" s="9">
        <v>146.85857823169707</v>
      </c>
      <c r="Z266" s="9">
        <v>154.89107958588392</v>
      </c>
      <c r="AA266" s="9">
        <v>160.36942818718677</v>
      </c>
      <c r="AB266" s="9">
        <v>161.41178538739055</v>
      </c>
      <c r="AC266" s="9">
        <v>164.68050845834702</v>
      </c>
      <c r="AD266" s="9">
        <v>176.30132969506474</v>
      </c>
      <c r="AE266" s="9">
        <v>181.79146732115333</v>
      </c>
      <c r="AF266" s="9">
        <v>186.93751247207061</v>
      </c>
      <c r="AG266" s="9">
        <v>199.7026841051032</v>
      </c>
      <c r="AH266" s="9">
        <v>202.83775642600821</v>
      </c>
      <c r="AI266" s="9">
        <v>206.54070356940818</v>
      </c>
      <c r="AJ266" s="9">
        <v>211.36194317550817</v>
      </c>
      <c r="AK266" s="9">
        <v>204.8357221734974</v>
      </c>
      <c r="AL266" s="21">
        <v>210.33968767265975</v>
      </c>
      <c r="AM266" s="197">
        <v>219.59031241293391</v>
      </c>
      <c r="AN266" s="21"/>
      <c r="AO266" s="5"/>
      <c r="AP266" s="5"/>
      <c r="AQ266" s="21"/>
    </row>
    <row r="267" spans="1:43" x14ac:dyDescent="0.2">
      <c r="A267" s="8" t="str">
        <f t="shared" si="4"/>
        <v>EFHt_Ja_3</v>
      </c>
      <c r="B267" s="7" t="s">
        <v>3660</v>
      </c>
      <c r="C267" s="7" t="s">
        <v>260</v>
      </c>
      <c r="D267" s="7">
        <v>3</v>
      </c>
      <c r="E267" s="7">
        <v>100</v>
      </c>
      <c r="F267" s="9">
        <v>118.28011078072707</v>
      </c>
      <c r="G267" s="9">
        <v>116.44633796592538</v>
      </c>
      <c r="H267" s="9">
        <v>133.10143617198773</v>
      </c>
      <c r="I267" s="9">
        <v>147.13926428719338</v>
      </c>
      <c r="J267" s="9">
        <v>169.80044615009459</v>
      </c>
      <c r="K267" s="9">
        <v>167.691475142098</v>
      </c>
      <c r="L267" s="9">
        <v>156.91341738688993</v>
      </c>
      <c r="M267" s="9">
        <v>153.56254592031831</v>
      </c>
      <c r="N267" s="9">
        <v>157.09212544719452</v>
      </c>
      <c r="O267" s="9">
        <v>163.0175791266866</v>
      </c>
      <c r="P267" s="9">
        <v>153.00869159881032</v>
      </c>
      <c r="Q267" s="9">
        <v>145.54156852855274</v>
      </c>
      <c r="R267" s="9">
        <v>141.22583215771436</v>
      </c>
      <c r="S267" s="9">
        <v>145.92429792256394</v>
      </c>
      <c r="T267" s="9">
        <v>148.59588704072243</v>
      </c>
      <c r="U267" s="9">
        <v>151.53637728347121</v>
      </c>
      <c r="V267" s="9">
        <v>149.16196378048562</v>
      </c>
      <c r="W267" s="9">
        <v>149.64053616725906</v>
      </c>
      <c r="X267" s="9">
        <v>151.35694038241638</v>
      </c>
      <c r="Y267" s="9">
        <v>163.7038436610446</v>
      </c>
      <c r="Z267" s="9">
        <v>171.21248760911908</v>
      </c>
      <c r="AA267" s="9">
        <v>178.84128765620082</v>
      </c>
      <c r="AB267" s="9">
        <v>179.14136450003804</v>
      </c>
      <c r="AC267" s="9">
        <v>179.93172477739304</v>
      </c>
      <c r="AD267" s="9">
        <v>198.61401220822376</v>
      </c>
      <c r="AE267" s="9">
        <v>208.32858818277305</v>
      </c>
      <c r="AF267" s="9">
        <v>221.22253146281165</v>
      </c>
      <c r="AG267" s="9">
        <v>241.68987662425855</v>
      </c>
      <c r="AH267" s="9">
        <v>250.2025529700569</v>
      </c>
      <c r="AI267" s="9">
        <v>253.01351753558339</v>
      </c>
      <c r="AJ267" s="9">
        <v>252.21224082360624</v>
      </c>
      <c r="AK267" s="9">
        <v>249.56533965146087</v>
      </c>
      <c r="AL267" s="21">
        <v>257.45574499522098</v>
      </c>
      <c r="AM267" s="197">
        <v>260.69113368042645</v>
      </c>
      <c r="AN267" s="21"/>
      <c r="AO267" s="5"/>
      <c r="AP267" s="5"/>
      <c r="AQ267" s="21"/>
    </row>
    <row r="268" spans="1:43" x14ac:dyDescent="0.2">
      <c r="A268" s="8" t="str">
        <f t="shared" si="4"/>
        <v>EFHt_Ja_4</v>
      </c>
      <c r="B268" s="7" t="s">
        <v>3660</v>
      </c>
      <c r="C268" s="7" t="s">
        <v>260</v>
      </c>
      <c r="D268" s="7">
        <v>4</v>
      </c>
      <c r="E268" s="7">
        <v>100</v>
      </c>
      <c r="F268" s="9">
        <v>107.58072427692007</v>
      </c>
      <c r="G268" s="9">
        <v>100.74083948136902</v>
      </c>
      <c r="H268" s="9">
        <v>108.98710996161458</v>
      </c>
      <c r="I268" s="9">
        <v>126.32126865609013</v>
      </c>
      <c r="J268" s="9">
        <v>144.04329327377056</v>
      </c>
      <c r="K268" s="9">
        <v>140.95317217584289</v>
      </c>
      <c r="L268" s="9">
        <v>130.64736603142794</v>
      </c>
      <c r="M268" s="9">
        <v>131.00751724644579</v>
      </c>
      <c r="N268" s="9">
        <v>135.83677240246269</v>
      </c>
      <c r="O268" s="9">
        <v>146.54956270495165</v>
      </c>
      <c r="P268" s="9">
        <v>134.43144394469812</v>
      </c>
      <c r="Q268" s="9">
        <v>123.90873652282053</v>
      </c>
      <c r="R268" s="9">
        <v>121.22223744736714</v>
      </c>
      <c r="S268" s="9">
        <v>129.66292743308892</v>
      </c>
      <c r="T268" s="9">
        <v>130.64921246560564</v>
      </c>
      <c r="U268" s="9">
        <v>132.19732018697542</v>
      </c>
      <c r="V268" s="9">
        <v>132.69368803854607</v>
      </c>
      <c r="W268" s="9">
        <v>135.06049090031973</v>
      </c>
      <c r="X268" s="9">
        <v>139.43356435190469</v>
      </c>
      <c r="Y268" s="9">
        <v>149.91120606678945</v>
      </c>
      <c r="Z268" s="9">
        <v>149.03421267888774</v>
      </c>
      <c r="AA268" s="9">
        <v>154.80686516175638</v>
      </c>
      <c r="AB268" s="9">
        <v>155.30785021693526</v>
      </c>
      <c r="AC268" s="9">
        <v>154.55682454909157</v>
      </c>
      <c r="AD268" s="9">
        <v>166.90063045462503</v>
      </c>
      <c r="AE268" s="9">
        <v>168.76735497622028</v>
      </c>
      <c r="AF268" s="9">
        <v>170.73046659696658</v>
      </c>
      <c r="AG268" s="9">
        <v>189.61869010903501</v>
      </c>
      <c r="AH268" s="9">
        <v>202.66433348460504</v>
      </c>
      <c r="AI268" s="9">
        <v>202.142648905637</v>
      </c>
      <c r="AJ268" s="9">
        <v>209.17817118773908</v>
      </c>
      <c r="AK268" s="9">
        <v>198.18165142672868</v>
      </c>
      <c r="AL268" s="21">
        <v>198.23211427466376</v>
      </c>
      <c r="AM268" s="197">
        <v>216.06058392548434</v>
      </c>
      <c r="AN268" s="21"/>
      <c r="AO268" s="5"/>
      <c r="AP268" s="5"/>
      <c r="AQ268" s="21"/>
    </row>
    <row r="269" spans="1:43" x14ac:dyDescent="0.2">
      <c r="A269" s="8" t="str">
        <f t="shared" si="4"/>
        <v>EFHt_Ja_5</v>
      </c>
      <c r="B269" s="7" t="s">
        <v>3660</v>
      </c>
      <c r="C269" s="7" t="s">
        <v>260</v>
      </c>
      <c r="D269" s="7">
        <v>5</v>
      </c>
      <c r="E269" s="7">
        <v>100</v>
      </c>
      <c r="F269" s="9">
        <v>110.71960934990625</v>
      </c>
      <c r="G269" s="9">
        <v>111.10500097116504</v>
      </c>
      <c r="H269" s="9">
        <v>124.66768959401094</v>
      </c>
      <c r="I269" s="9">
        <v>140.32779450018879</v>
      </c>
      <c r="J269" s="9">
        <v>161.66227838573272</v>
      </c>
      <c r="K269" s="9">
        <v>167.74565412167115</v>
      </c>
      <c r="L269" s="9">
        <v>145.70337690863593</v>
      </c>
      <c r="M269" s="9">
        <v>144.34467859404873</v>
      </c>
      <c r="N269" s="9">
        <v>146.32376339664955</v>
      </c>
      <c r="O269" s="9">
        <v>155.02659845143256</v>
      </c>
      <c r="P269" s="9">
        <v>147.27327681757026</v>
      </c>
      <c r="Q269" s="9">
        <v>142.36004684867504</v>
      </c>
      <c r="R269" s="9">
        <v>134.47137425374592</v>
      </c>
      <c r="S269" s="9">
        <v>139.32709705207284</v>
      </c>
      <c r="T269" s="9">
        <v>147.46951494278454</v>
      </c>
      <c r="U269" s="9">
        <v>154.39297051759337</v>
      </c>
      <c r="V269" s="9">
        <v>153.84622469507528</v>
      </c>
      <c r="W269" s="9">
        <v>154.95478408048251</v>
      </c>
      <c r="X269" s="9">
        <v>158.76264182379555</v>
      </c>
      <c r="Y269" s="9">
        <v>174.10663268735601</v>
      </c>
      <c r="Z269" s="9">
        <v>187.03912846123535</v>
      </c>
      <c r="AA269" s="9">
        <v>195.08305150904738</v>
      </c>
      <c r="AB269" s="9">
        <v>199.03886202143846</v>
      </c>
      <c r="AC269" s="9">
        <v>203.78474113123178</v>
      </c>
      <c r="AD269" s="9">
        <v>232.84310369774533</v>
      </c>
      <c r="AE269" s="9">
        <v>246.42837238426813</v>
      </c>
      <c r="AF269" s="9">
        <v>265.61178915300945</v>
      </c>
      <c r="AG269" s="9">
        <v>295.95109320599863</v>
      </c>
      <c r="AH269" s="9">
        <v>291.58637852580466</v>
      </c>
      <c r="AI269" s="9">
        <v>288.58708031088321</v>
      </c>
      <c r="AJ269" s="9">
        <v>283.6057046852082</v>
      </c>
      <c r="AK269" s="9">
        <v>268.8787427311463</v>
      </c>
      <c r="AL269" s="21">
        <v>281.53024613774107</v>
      </c>
      <c r="AM269" s="197">
        <v>295.32633395340923</v>
      </c>
      <c r="AN269" s="21"/>
      <c r="AO269" s="5"/>
      <c r="AP269" s="5"/>
      <c r="AQ269" s="21"/>
    </row>
    <row r="270" spans="1:43" x14ac:dyDescent="0.2">
      <c r="A270" s="8" t="str">
        <f t="shared" si="4"/>
        <v>EFHt_Ja_6</v>
      </c>
      <c r="B270" s="7" t="s">
        <v>3660</v>
      </c>
      <c r="C270" s="7" t="s">
        <v>260</v>
      </c>
      <c r="D270" s="7">
        <v>6</v>
      </c>
      <c r="E270" s="7">
        <v>100</v>
      </c>
      <c r="F270" s="9">
        <v>118.91247430853831</v>
      </c>
      <c r="G270" s="9">
        <v>118.56089261247573</v>
      </c>
      <c r="H270" s="9">
        <v>132.23154770912927</v>
      </c>
      <c r="I270" s="9">
        <v>144.43880477983075</v>
      </c>
      <c r="J270" s="9">
        <v>163.9196569874625</v>
      </c>
      <c r="K270" s="9">
        <v>161.74611743927653</v>
      </c>
      <c r="L270" s="9">
        <v>152.83277498554438</v>
      </c>
      <c r="M270" s="9">
        <v>148.16848815060155</v>
      </c>
      <c r="N270" s="9">
        <v>150.55884708744517</v>
      </c>
      <c r="O270" s="9">
        <v>155.94116153699483</v>
      </c>
      <c r="P270" s="9">
        <v>146.21728689253192</v>
      </c>
      <c r="Q270" s="9">
        <v>138.30077403149838</v>
      </c>
      <c r="R270" s="9">
        <v>135.19548651883972</v>
      </c>
      <c r="S270" s="9">
        <v>145.24997940893417</v>
      </c>
      <c r="T270" s="9">
        <v>147.6741372295416</v>
      </c>
      <c r="U270" s="9">
        <v>148.02554105747444</v>
      </c>
      <c r="V270" s="9">
        <v>148.69413134792305</v>
      </c>
      <c r="W270" s="9">
        <v>151.04008610558733</v>
      </c>
      <c r="X270" s="9">
        <v>152.61768825483924</v>
      </c>
      <c r="Y270" s="9">
        <v>163.9204483886447</v>
      </c>
      <c r="Z270" s="9">
        <v>174.70551222867653</v>
      </c>
      <c r="AA270" s="9">
        <v>176.6847325443438</v>
      </c>
      <c r="AB270" s="9">
        <v>178.40724061968785</v>
      </c>
      <c r="AC270" s="9">
        <v>181.98906569728589</v>
      </c>
      <c r="AD270" s="9">
        <v>205.25323070326147</v>
      </c>
      <c r="AE270" s="9">
        <v>216.10442738789058</v>
      </c>
      <c r="AF270" s="9">
        <v>227.12775588503072</v>
      </c>
      <c r="AG270" s="9">
        <v>238.36878202963723</v>
      </c>
      <c r="AH270" s="9">
        <v>239.10037504021767</v>
      </c>
      <c r="AI270" s="9">
        <v>249.81173740681947</v>
      </c>
      <c r="AJ270" s="9">
        <v>256.95751150640439</v>
      </c>
      <c r="AK270" s="9">
        <v>253.11032961047189</v>
      </c>
      <c r="AL270" s="21">
        <v>268.45204579818937</v>
      </c>
      <c r="AM270" s="197">
        <v>282.11005594552876</v>
      </c>
      <c r="AN270" s="21"/>
      <c r="AO270" s="5"/>
      <c r="AP270" s="5"/>
      <c r="AQ270" s="21"/>
    </row>
    <row r="271" spans="1:43" x14ac:dyDescent="0.2">
      <c r="A271" s="8" t="str">
        <f t="shared" si="4"/>
        <v>EFHt_Ja_7</v>
      </c>
      <c r="B271" s="7" t="s">
        <v>3660</v>
      </c>
      <c r="C271" s="7" t="s">
        <v>260</v>
      </c>
      <c r="D271" s="7">
        <v>7</v>
      </c>
      <c r="E271" s="7">
        <v>100</v>
      </c>
      <c r="F271" s="9">
        <v>114.24486845015633</v>
      </c>
      <c r="G271" s="9">
        <v>115.69392621408443</v>
      </c>
      <c r="H271" s="9">
        <v>127.28187664389785</v>
      </c>
      <c r="I271" s="9">
        <v>141.28579186770057</v>
      </c>
      <c r="J271" s="9">
        <v>159.20643609680005</v>
      </c>
      <c r="K271" s="9">
        <v>169.43333720116237</v>
      </c>
      <c r="L271" s="9">
        <v>146.6665221167932</v>
      </c>
      <c r="M271" s="9">
        <v>144.54821019317629</v>
      </c>
      <c r="N271" s="9">
        <v>143.45385396101457</v>
      </c>
      <c r="O271" s="9">
        <v>154.77301753462879</v>
      </c>
      <c r="P271" s="9">
        <v>148.24544338735723</v>
      </c>
      <c r="Q271" s="9">
        <v>145.91180337768299</v>
      </c>
      <c r="R271" s="9">
        <v>135.49852157438616</v>
      </c>
      <c r="S271" s="9">
        <v>140.87166788239293</v>
      </c>
      <c r="T271" s="9">
        <v>148.84517765948266</v>
      </c>
      <c r="U271" s="9">
        <v>153.94180245164733</v>
      </c>
      <c r="V271" s="9">
        <v>156.84748677792729</v>
      </c>
      <c r="W271" s="9">
        <v>152.74656914126413</v>
      </c>
      <c r="X271" s="9">
        <v>155.15408776597351</v>
      </c>
      <c r="Y271" s="9">
        <v>166.40567974033598</v>
      </c>
      <c r="Z271" s="9">
        <v>184.86336734332792</v>
      </c>
      <c r="AA271" s="9">
        <v>200.22502460521315</v>
      </c>
      <c r="AB271" s="9">
        <v>197.82728566396338</v>
      </c>
      <c r="AC271" s="9">
        <v>201.59670362443674</v>
      </c>
      <c r="AD271" s="9">
        <v>220.93499624107125</v>
      </c>
      <c r="AE271" s="9">
        <v>231.26066668921004</v>
      </c>
      <c r="AF271" s="9">
        <v>250.10821563410613</v>
      </c>
      <c r="AG271" s="9">
        <v>269.18662455194243</v>
      </c>
      <c r="AH271" s="9">
        <v>263.26058370545604</v>
      </c>
      <c r="AI271" s="9">
        <v>266.91403883844782</v>
      </c>
      <c r="AJ271" s="9">
        <v>263.59065729238711</v>
      </c>
      <c r="AK271" s="9">
        <v>264.65894984282869</v>
      </c>
      <c r="AL271" s="21">
        <v>282.28119603356254</v>
      </c>
      <c r="AM271" s="197">
        <v>298.62465294399334</v>
      </c>
      <c r="AN271" s="21"/>
      <c r="AO271" s="5"/>
      <c r="AP271" s="5"/>
      <c r="AQ271" s="21"/>
    </row>
    <row r="272" spans="1:43" x14ac:dyDescent="0.2">
      <c r="A272" s="8" t="str">
        <f t="shared" si="4"/>
        <v>EFHt_Ja_8</v>
      </c>
      <c r="B272" s="7" t="s">
        <v>3660</v>
      </c>
      <c r="C272" s="7" t="s">
        <v>260</v>
      </c>
      <c r="D272" s="7">
        <v>8</v>
      </c>
      <c r="E272" s="7">
        <v>100</v>
      </c>
      <c r="F272" s="9">
        <v>117.31726696863845</v>
      </c>
      <c r="G272" s="9">
        <v>101.99263158069986</v>
      </c>
      <c r="H272" s="9">
        <v>105.67565734669057</v>
      </c>
      <c r="I272" s="9">
        <v>119.96461871591985</v>
      </c>
      <c r="J272" s="9">
        <v>146.75564444109372</v>
      </c>
      <c r="K272" s="9">
        <v>149.16672351134909</v>
      </c>
      <c r="L272" s="9">
        <v>136.22882184849723</v>
      </c>
      <c r="M272" s="9">
        <v>129.58496723186414</v>
      </c>
      <c r="N272" s="9">
        <v>136.29460099893907</v>
      </c>
      <c r="O272" s="9">
        <v>147.37646254051054</v>
      </c>
      <c r="P272" s="9">
        <v>139.07113497548912</v>
      </c>
      <c r="Q272" s="9">
        <v>131.7671613069557</v>
      </c>
      <c r="R272" s="9">
        <v>122.80211811796971</v>
      </c>
      <c r="S272" s="9">
        <v>123.40290137057079</v>
      </c>
      <c r="T272" s="9">
        <v>134.83146050874424</v>
      </c>
      <c r="U272" s="9">
        <v>138.48656900107994</v>
      </c>
      <c r="V272" s="9">
        <v>133.82803405818152</v>
      </c>
      <c r="W272" s="9">
        <v>133.00259761649625</v>
      </c>
      <c r="X272" s="9">
        <v>132.86322856920816</v>
      </c>
      <c r="Y272" s="9">
        <v>141.08091984839191</v>
      </c>
      <c r="Z272" s="9">
        <v>152.31659831656745</v>
      </c>
      <c r="AA272" s="9">
        <v>150.54801942873689</v>
      </c>
      <c r="AB272" s="9">
        <v>145.39443435988304</v>
      </c>
      <c r="AC272" s="9">
        <v>147.36845126335828</v>
      </c>
      <c r="AD272" s="9">
        <v>157.76711744297182</v>
      </c>
      <c r="AE272" s="9">
        <v>161.23692740744721</v>
      </c>
      <c r="AF272" s="9">
        <v>171.03002368397858</v>
      </c>
      <c r="AG272" s="9">
        <v>178.00583459528164</v>
      </c>
      <c r="AH272" s="9">
        <v>175.74423782108258</v>
      </c>
      <c r="AI272" s="9">
        <v>181.33460067955411</v>
      </c>
      <c r="AJ272" s="9">
        <v>183.00907861409615</v>
      </c>
      <c r="AK272" s="9">
        <v>177.42697745353212</v>
      </c>
      <c r="AL272" s="21">
        <v>181.81612884776951</v>
      </c>
      <c r="AM272" s="197">
        <v>195.03694547344247</v>
      </c>
      <c r="AN272" s="21"/>
      <c r="AO272" s="5"/>
      <c r="AP272" s="5"/>
      <c r="AQ272" s="21"/>
    </row>
    <row r="273" spans="1:43" x14ac:dyDescent="0.2">
      <c r="A273" s="8" t="str">
        <f t="shared" si="4"/>
        <v>EFHt_Ja_9</v>
      </c>
      <c r="B273" s="7" t="s">
        <v>3660</v>
      </c>
      <c r="C273" s="7" t="s">
        <v>260</v>
      </c>
      <c r="D273" s="7">
        <v>9</v>
      </c>
      <c r="E273" s="7">
        <v>100</v>
      </c>
      <c r="F273" s="9">
        <v>125.79449290122615</v>
      </c>
      <c r="G273" s="9">
        <v>136.15461972756469</v>
      </c>
      <c r="H273" s="9">
        <v>147.3634438085387</v>
      </c>
      <c r="I273" s="9">
        <v>155.59063771240494</v>
      </c>
      <c r="J273" s="9">
        <v>175.92108586014967</v>
      </c>
      <c r="K273" s="9">
        <v>164.37767770645868</v>
      </c>
      <c r="L273" s="9">
        <v>173.12496526409575</v>
      </c>
      <c r="M273" s="9">
        <v>155.964672984674</v>
      </c>
      <c r="N273" s="9">
        <v>156.62163622173705</v>
      </c>
      <c r="O273" s="9">
        <v>154.96912679494528</v>
      </c>
      <c r="P273" s="9">
        <v>147.00019489481821</v>
      </c>
      <c r="Q273" s="9">
        <v>136.80245137332719</v>
      </c>
      <c r="R273" s="9">
        <v>138.37246321075776</v>
      </c>
      <c r="S273" s="9">
        <v>143.28735279895085</v>
      </c>
      <c r="T273" s="9">
        <v>149.52340279848306</v>
      </c>
      <c r="U273" s="9">
        <v>164.16861932824924</v>
      </c>
      <c r="V273" s="9">
        <v>163.62456195699937</v>
      </c>
      <c r="W273" s="9">
        <v>167.59063766824866</v>
      </c>
      <c r="X273" s="9">
        <v>169.4766337491364</v>
      </c>
      <c r="Y273" s="9">
        <v>182.71866132388533</v>
      </c>
      <c r="Z273" s="9">
        <v>202.13057443141591</v>
      </c>
      <c r="AA273" s="9">
        <v>219.16242958965873</v>
      </c>
      <c r="AB273" s="9">
        <v>234.01847342275067</v>
      </c>
      <c r="AC273" s="9">
        <v>241.1909440925711</v>
      </c>
      <c r="AD273" s="9">
        <v>269.13611116032291</v>
      </c>
      <c r="AE273" s="9">
        <v>282.96285257447749</v>
      </c>
      <c r="AF273" s="9">
        <v>302.01676587764666</v>
      </c>
      <c r="AG273" s="9">
        <v>327.11987600831287</v>
      </c>
      <c r="AH273" s="9">
        <v>312.62407705202094</v>
      </c>
      <c r="AI273" s="9">
        <v>318.18873616359991</v>
      </c>
      <c r="AJ273" s="9">
        <v>331.09959213737096</v>
      </c>
      <c r="AK273" s="9">
        <v>325.90706557488056</v>
      </c>
      <c r="AL273" s="21">
        <v>333.26717507856262</v>
      </c>
      <c r="AM273" s="197">
        <v>349.60071246396222</v>
      </c>
      <c r="AN273" s="21"/>
      <c r="AO273" s="5"/>
      <c r="AP273" s="5"/>
      <c r="AQ273" s="21"/>
    </row>
    <row r="274" spans="1:43" x14ac:dyDescent="0.2">
      <c r="A274" s="8" t="str">
        <f t="shared" si="4"/>
        <v>EFHt_Ja_10</v>
      </c>
      <c r="B274" s="7" t="s">
        <v>3660</v>
      </c>
      <c r="C274" s="7" t="s">
        <v>260</v>
      </c>
      <c r="D274" s="7">
        <v>10</v>
      </c>
      <c r="E274" s="7">
        <v>100</v>
      </c>
      <c r="F274" s="9">
        <v>104.35922589188347</v>
      </c>
      <c r="G274" s="9">
        <v>101.38376126524035</v>
      </c>
      <c r="H274" s="9">
        <v>109.39882368081679</v>
      </c>
      <c r="I274" s="9">
        <v>119.23266067296395</v>
      </c>
      <c r="J274" s="9">
        <v>131.64851088979856</v>
      </c>
      <c r="K274" s="9">
        <v>135.15524150275192</v>
      </c>
      <c r="L274" s="9">
        <v>126.85985715518071</v>
      </c>
      <c r="M274" s="9">
        <v>124.05295341279073</v>
      </c>
      <c r="N274" s="9">
        <v>121.86261490825541</v>
      </c>
      <c r="O274" s="9">
        <v>128.63786354665257</v>
      </c>
      <c r="P274" s="9">
        <v>118.12245085419416</v>
      </c>
      <c r="Q274" s="9">
        <v>115.93748168028972</v>
      </c>
      <c r="R274" s="9">
        <v>111.0381161737247</v>
      </c>
      <c r="S274" s="9">
        <v>112.74863109305468</v>
      </c>
      <c r="T274" s="9">
        <v>114.61737327297364</v>
      </c>
      <c r="U274" s="9">
        <v>120.96418410571349</v>
      </c>
      <c r="V274" s="9">
        <v>116.02731285017003</v>
      </c>
      <c r="W274" s="9">
        <v>116.31552035969015</v>
      </c>
      <c r="X274" s="9">
        <v>119.53693221625703</v>
      </c>
      <c r="Y274" s="9">
        <v>132.50787500548427</v>
      </c>
      <c r="Z274" s="9">
        <v>141.93663067216275</v>
      </c>
      <c r="AA274" s="9">
        <v>144.19549163993429</v>
      </c>
      <c r="AB274" s="9">
        <v>148.13625684033124</v>
      </c>
      <c r="AC274" s="9">
        <v>153.47832585776786</v>
      </c>
      <c r="AD274" s="9">
        <v>162.98891036304718</v>
      </c>
      <c r="AE274" s="9">
        <v>170.59437114765038</v>
      </c>
      <c r="AF274" s="9">
        <v>181.02964308719169</v>
      </c>
      <c r="AG274" s="9">
        <v>197.47594510979869</v>
      </c>
      <c r="AH274" s="9">
        <v>200.41329960458953</v>
      </c>
      <c r="AI274" s="9">
        <v>200.42521095192853</v>
      </c>
      <c r="AJ274" s="9">
        <v>201.43324923649882</v>
      </c>
      <c r="AK274" s="9">
        <v>196.49308918887286</v>
      </c>
      <c r="AL274" s="21">
        <v>198.11805643975924</v>
      </c>
      <c r="AM274" s="197">
        <v>206.45846651649506</v>
      </c>
      <c r="AN274" s="21"/>
      <c r="AO274" s="5"/>
      <c r="AP274" s="5"/>
      <c r="AQ274" s="21"/>
    </row>
    <row r="275" spans="1:43" x14ac:dyDescent="0.2">
      <c r="A275" s="8" t="str">
        <f t="shared" si="4"/>
        <v>EFHt_Ja_11</v>
      </c>
      <c r="B275" s="7" t="s">
        <v>3660</v>
      </c>
      <c r="C275" s="7" t="s">
        <v>260</v>
      </c>
      <c r="D275" s="7">
        <v>11</v>
      </c>
      <c r="E275" s="7">
        <v>100</v>
      </c>
      <c r="F275" s="9">
        <v>105.59261918995315</v>
      </c>
      <c r="G275" s="9">
        <v>100.93160611233702</v>
      </c>
      <c r="H275" s="9">
        <v>111.17914494176269</v>
      </c>
      <c r="I275" s="9">
        <v>126.17031955562534</v>
      </c>
      <c r="J275" s="9">
        <v>143.70478272428016</v>
      </c>
      <c r="K275" s="9">
        <v>149.38005520590073</v>
      </c>
      <c r="L275" s="9">
        <v>139.4423345564353</v>
      </c>
      <c r="M275" s="9">
        <v>138.36412555213752</v>
      </c>
      <c r="N275" s="9">
        <v>140.70273237062446</v>
      </c>
      <c r="O275" s="9">
        <v>145.12332500160744</v>
      </c>
      <c r="P275" s="9">
        <v>134.25651650240988</v>
      </c>
      <c r="Q275" s="9">
        <v>128.30266368949447</v>
      </c>
      <c r="R275" s="9">
        <v>123.66163249686923</v>
      </c>
      <c r="S275" s="9">
        <v>127.608137701236</v>
      </c>
      <c r="T275" s="9">
        <v>131.74270227821447</v>
      </c>
      <c r="U275" s="9">
        <v>134.98837754515893</v>
      </c>
      <c r="V275" s="9">
        <v>131.01865976390647</v>
      </c>
      <c r="W275" s="9">
        <v>131.29037198238888</v>
      </c>
      <c r="X275" s="9">
        <v>131.6472532063201</v>
      </c>
      <c r="Y275" s="9">
        <v>142.89709445266573</v>
      </c>
      <c r="Z275" s="9">
        <v>149.92448000310984</v>
      </c>
      <c r="AA275" s="9">
        <v>150.93010519683503</v>
      </c>
      <c r="AB275" s="9">
        <v>151.3972875768066</v>
      </c>
      <c r="AC275" s="9">
        <v>154.49373871651758</v>
      </c>
      <c r="AD275" s="9">
        <v>162.62140947622007</v>
      </c>
      <c r="AE275" s="9">
        <v>168.5929361510608</v>
      </c>
      <c r="AF275" s="9">
        <v>174.55293592785077</v>
      </c>
      <c r="AG275" s="9">
        <v>189.50128784073732</v>
      </c>
      <c r="AH275" s="9">
        <v>188.53272240901254</v>
      </c>
      <c r="AI275" s="9">
        <v>186.40612013237015</v>
      </c>
      <c r="AJ275" s="9">
        <v>191.78815773667159</v>
      </c>
      <c r="AK275" s="9">
        <v>185.64171446370034</v>
      </c>
      <c r="AL275" s="21">
        <v>187.46711294670081</v>
      </c>
      <c r="AM275" s="197">
        <v>194.22170221500377</v>
      </c>
      <c r="AN275" s="21"/>
      <c r="AO275" s="5"/>
      <c r="AP275" s="5"/>
      <c r="AQ275" s="21"/>
    </row>
    <row r="276" spans="1:43" x14ac:dyDescent="0.2">
      <c r="A276" s="8" t="str">
        <f t="shared" si="4"/>
        <v>EFHt_Ja_12</v>
      </c>
      <c r="B276" s="7" t="s">
        <v>3660</v>
      </c>
      <c r="C276" s="7" t="s">
        <v>260</v>
      </c>
      <c r="D276" s="7">
        <v>12</v>
      </c>
      <c r="E276" s="7">
        <v>100</v>
      </c>
      <c r="F276" s="9">
        <v>99.504452483970113</v>
      </c>
      <c r="G276" s="9">
        <v>97.596477180703104</v>
      </c>
      <c r="H276" s="9">
        <v>121.86102594947481</v>
      </c>
      <c r="I276" s="9">
        <v>153.90230751090888</v>
      </c>
      <c r="J276" s="9">
        <v>185.52251066374225</v>
      </c>
      <c r="K276" s="9">
        <v>187.181760153753</v>
      </c>
      <c r="L276" s="9">
        <v>163.81703024573974</v>
      </c>
      <c r="M276" s="9">
        <v>159.68266016514312</v>
      </c>
      <c r="N276" s="9">
        <v>159.08595572332084</v>
      </c>
      <c r="O276" s="9">
        <v>172.03742950815814</v>
      </c>
      <c r="P276" s="9">
        <v>163.59136320815136</v>
      </c>
      <c r="Q276" s="9">
        <v>155.43198043165702</v>
      </c>
      <c r="R276" s="9">
        <v>152.23639849073376</v>
      </c>
      <c r="S276" s="9">
        <v>156.28506236912497</v>
      </c>
      <c r="T276" s="9">
        <v>163.53455015194845</v>
      </c>
      <c r="U276" s="9">
        <v>171.55309932601591</v>
      </c>
      <c r="V276" s="9">
        <v>170.61962213371382</v>
      </c>
      <c r="W276" s="9">
        <v>176.61128165222789</v>
      </c>
      <c r="X276" s="9">
        <v>184.77068360019683</v>
      </c>
      <c r="Y276" s="9">
        <v>202.65130857837482</v>
      </c>
      <c r="Z276" s="9">
        <v>224.55231900265144</v>
      </c>
      <c r="AA276" s="9">
        <v>229.54651594741668</v>
      </c>
      <c r="AB276" s="9">
        <v>239.65833196732751</v>
      </c>
      <c r="AC276" s="9">
        <v>243.09383009685334</v>
      </c>
      <c r="AD276" s="9">
        <v>270.41775458520181</v>
      </c>
      <c r="AE276" s="9">
        <v>275.25621049767983</v>
      </c>
      <c r="AF276" s="9">
        <v>289.53592330474436</v>
      </c>
      <c r="AG276" s="9">
        <v>289.36548014534992</v>
      </c>
      <c r="AH276" s="9">
        <v>313.12151402892619</v>
      </c>
      <c r="AI276" s="9">
        <v>334.18799689264955</v>
      </c>
      <c r="AJ276" s="9">
        <v>309.54396949994174</v>
      </c>
      <c r="AK276" s="9">
        <v>298.33491032137687</v>
      </c>
      <c r="AL276" s="21">
        <v>311.19819745339112</v>
      </c>
      <c r="AM276" s="197">
        <v>344.96071982865374</v>
      </c>
      <c r="AN276" s="21"/>
      <c r="AO276" s="5"/>
      <c r="AP276" s="5"/>
      <c r="AQ276" s="21"/>
    </row>
    <row r="277" spans="1:43" x14ac:dyDescent="0.2">
      <c r="A277" s="8" t="str">
        <f t="shared" si="4"/>
        <v>EFHt_Ja_13</v>
      </c>
      <c r="B277" s="7" t="s">
        <v>3660</v>
      </c>
      <c r="C277" s="7" t="s">
        <v>260</v>
      </c>
      <c r="D277" s="7">
        <v>13</v>
      </c>
      <c r="E277" s="7">
        <v>100</v>
      </c>
      <c r="F277" s="9">
        <v>113.84636969989192</v>
      </c>
      <c r="G277" s="9">
        <v>108.30604978172795</v>
      </c>
      <c r="H277" s="9">
        <v>125.56441800235038</v>
      </c>
      <c r="I277" s="9">
        <v>143.67593973485697</v>
      </c>
      <c r="J277" s="9">
        <v>167.5139452509662</v>
      </c>
      <c r="K277" s="9">
        <v>171.25024076538679</v>
      </c>
      <c r="L277" s="9">
        <v>156.96251851093172</v>
      </c>
      <c r="M277" s="9">
        <v>156.0638617222038</v>
      </c>
      <c r="N277" s="9">
        <v>158.82340907603214</v>
      </c>
      <c r="O277" s="9">
        <v>163.81991806507892</v>
      </c>
      <c r="P277" s="9">
        <v>151.37726134401936</v>
      </c>
      <c r="Q277" s="9">
        <v>142.67424071616958</v>
      </c>
      <c r="R277" s="9">
        <v>139.23698319708126</v>
      </c>
      <c r="S277" s="9">
        <v>145.75832773598049</v>
      </c>
      <c r="T277" s="9">
        <v>153.08603900709861</v>
      </c>
      <c r="U277" s="9">
        <v>158.60664110579671</v>
      </c>
      <c r="V277" s="9">
        <v>153.94546921869357</v>
      </c>
      <c r="W277" s="9">
        <v>156.033281633809</v>
      </c>
      <c r="X277" s="9">
        <v>159.22014703195481</v>
      </c>
      <c r="Y277" s="9">
        <v>171.78487107398163</v>
      </c>
      <c r="Z277" s="9">
        <v>181.56847037440608</v>
      </c>
      <c r="AA277" s="9">
        <v>192.04809383498414</v>
      </c>
      <c r="AB277" s="9">
        <v>192.65279302954292</v>
      </c>
      <c r="AC277" s="9">
        <v>192.76282807146268</v>
      </c>
      <c r="AD277" s="9">
        <v>204.49646968558812</v>
      </c>
      <c r="AE277" s="9">
        <v>212.14637508427003</v>
      </c>
      <c r="AF277" s="9">
        <v>220.246794349146</v>
      </c>
      <c r="AG277" s="9">
        <v>230.09823307664502</v>
      </c>
      <c r="AH277" s="9">
        <v>234.7180151072325</v>
      </c>
      <c r="AI277" s="9">
        <v>236.20789835322773</v>
      </c>
      <c r="AJ277" s="9">
        <v>239.12818115673525</v>
      </c>
      <c r="AK277" s="9">
        <v>233.72214523229698</v>
      </c>
      <c r="AL277" s="21">
        <v>242.70067735878942</v>
      </c>
      <c r="AM277" s="197">
        <v>251.09021333671754</v>
      </c>
      <c r="AN277" s="21"/>
      <c r="AO277" s="5"/>
      <c r="AP277" s="5"/>
      <c r="AQ277" s="21"/>
    </row>
    <row r="278" spans="1:43" x14ac:dyDescent="0.2">
      <c r="A278" s="8" t="str">
        <f t="shared" si="4"/>
        <v>EFHt_Ja_14</v>
      </c>
      <c r="B278" s="7" t="s">
        <v>3660</v>
      </c>
      <c r="C278" s="7" t="s">
        <v>260</v>
      </c>
      <c r="D278" s="7">
        <v>14</v>
      </c>
      <c r="E278" s="7">
        <v>100</v>
      </c>
      <c r="F278" s="9">
        <v>113.6568350452313</v>
      </c>
      <c r="G278" s="9">
        <v>99.587883077455956</v>
      </c>
      <c r="H278" s="9">
        <v>102.26522606794859</v>
      </c>
      <c r="I278" s="9">
        <v>127.11119367278292</v>
      </c>
      <c r="J278" s="9">
        <v>152.18891486431249</v>
      </c>
      <c r="K278" s="9">
        <v>154.92943256436064</v>
      </c>
      <c r="L278" s="9">
        <v>142.04544058379889</v>
      </c>
      <c r="M278" s="9">
        <v>137.79281661215629</v>
      </c>
      <c r="N278" s="9">
        <v>139.33048037792605</v>
      </c>
      <c r="O278" s="9">
        <v>146.57841249268054</v>
      </c>
      <c r="P278" s="9">
        <v>138.49820547032309</v>
      </c>
      <c r="Q278" s="9">
        <v>136.09417996797754</v>
      </c>
      <c r="R278" s="9">
        <v>122.71386305406185</v>
      </c>
      <c r="S278" s="9">
        <v>122.12015134745482</v>
      </c>
      <c r="T278" s="9">
        <v>133.24692142556808</v>
      </c>
      <c r="U278" s="9">
        <v>135.42088613262314</v>
      </c>
      <c r="V278" s="9">
        <v>130.19000614768058</v>
      </c>
      <c r="W278" s="9">
        <v>131.18241368226006</v>
      </c>
      <c r="X278" s="9">
        <v>134.83948747073819</v>
      </c>
      <c r="Y278" s="9">
        <v>143.3694138204788</v>
      </c>
      <c r="Z278" s="9">
        <v>151.66869304232105</v>
      </c>
      <c r="AA278" s="9">
        <v>157.51471719604993</v>
      </c>
      <c r="AB278" s="9">
        <v>155.94707133262591</v>
      </c>
      <c r="AC278" s="9">
        <v>160.40186756795049</v>
      </c>
      <c r="AD278" s="9">
        <v>171.71028591338631</v>
      </c>
      <c r="AE278" s="9">
        <v>170.03656953593148</v>
      </c>
      <c r="AF278" s="9">
        <v>182.35211079964174</v>
      </c>
      <c r="AG278" s="9">
        <v>196.15414740343365</v>
      </c>
      <c r="AH278" s="9">
        <v>200.42452040126375</v>
      </c>
      <c r="AI278" s="9">
        <v>202.40329676963685</v>
      </c>
      <c r="AJ278" s="9">
        <v>211.18996897656532</v>
      </c>
      <c r="AK278" s="9">
        <v>205.82141779034112</v>
      </c>
      <c r="AL278" s="21">
        <v>205.62301479960917</v>
      </c>
      <c r="AM278" s="197">
        <v>216.43408218742132</v>
      </c>
      <c r="AN278" s="21"/>
      <c r="AO278" s="5"/>
      <c r="AP278" s="5"/>
      <c r="AQ278" s="21"/>
    </row>
    <row r="279" spans="1:43" x14ac:dyDescent="0.2">
      <c r="A279" s="8" t="str">
        <f t="shared" si="4"/>
        <v>EFHt_Ja_15</v>
      </c>
      <c r="B279" s="7" t="s">
        <v>3660</v>
      </c>
      <c r="C279" s="7" t="s">
        <v>260</v>
      </c>
      <c r="D279" s="7">
        <v>15</v>
      </c>
      <c r="E279" s="7">
        <v>100</v>
      </c>
      <c r="F279" s="9">
        <v>114.99380870383069</v>
      </c>
      <c r="G279" s="9">
        <v>102.89365206700913</v>
      </c>
      <c r="H279" s="9">
        <v>105.86804624265562</v>
      </c>
      <c r="I279" s="9">
        <v>127.69767693758094</v>
      </c>
      <c r="J279" s="9">
        <v>153.20585981480795</v>
      </c>
      <c r="K279" s="9">
        <v>155.39724692178208</v>
      </c>
      <c r="L279" s="9">
        <v>141.22131564871992</v>
      </c>
      <c r="M279" s="9">
        <v>136.59989196565198</v>
      </c>
      <c r="N279" s="9">
        <v>141.33315686238939</v>
      </c>
      <c r="O279" s="9">
        <v>150.53355383974153</v>
      </c>
      <c r="P279" s="9">
        <v>142.34939990051646</v>
      </c>
      <c r="Q279" s="9">
        <v>138.20894146311241</v>
      </c>
      <c r="R279" s="9">
        <v>128.30712662918702</v>
      </c>
      <c r="S279" s="9">
        <v>127.51259125382109</v>
      </c>
      <c r="T279" s="9">
        <v>137.20701418688509</v>
      </c>
      <c r="U279" s="9">
        <v>139.80332844198608</v>
      </c>
      <c r="V279" s="9">
        <v>130.71944708577533</v>
      </c>
      <c r="W279" s="9">
        <v>130.41595970981871</v>
      </c>
      <c r="X279" s="9">
        <v>130.33228110821449</v>
      </c>
      <c r="Y279" s="9">
        <v>141.7663957861005</v>
      </c>
      <c r="Z279" s="9">
        <v>149.20369020899378</v>
      </c>
      <c r="AA279" s="9">
        <v>155.3807298209623</v>
      </c>
      <c r="AB279" s="9">
        <v>152.92285053795692</v>
      </c>
      <c r="AC279" s="9">
        <v>158.83332950946445</v>
      </c>
      <c r="AD279" s="9">
        <v>171.91933124294417</v>
      </c>
      <c r="AE279" s="9">
        <v>181.80442014119853</v>
      </c>
      <c r="AF279" s="9">
        <v>190.10401911041282</v>
      </c>
      <c r="AG279" s="9">
        <v>197.12731569098719</v>
      </c>
      <c r="AH279" s="9">
        <v>208.11993254528912</v>
      </c>
      <c r="AI279" s="9">
        <v>214.90046722289611</v>
      </c>
      <c r="AJ279" s="9">
        <v>217.77349492712892</v>
      </c>
      <c r="AK279" s="9">
        <v>213.47561490367744</v>
      </c>
      <c r="AL279" s="21">
        <v>210.54724654081488</v>
      </c>
      <c r="AM279" s="197">
        <v>221.52452832206296</v>
      </c>
      <c r="AN279" s="21"/>
      <c r="AO279" s="5"/>
      <c r="AP279" s="5"/>
      <c r="AQ279" s="21"/>
    </row>
    <row r="280" spans="1:43" x14ac:dyDescent="0.2">
      <c r="A280" s="8" t="str">
        <f t="shared" si="4"/>
        <v>EFHt_Ja_16</v>
      </c>
      <c r="B280" s="7" t="s">
        <v>3660</v>
      </c>
      <c r="C280" s="7" t="s">
        <v>260</v>
      </c>
      <c r="D280" s="7">
        <v>16</v>
      </c>
      <c r="E280" s="7">
        <v>100</v>
      </c>
      <c r="F280" s="9">
        <v>117.28494395072924</v>
      </c>
      <c r="G280" s="9">
        <v>101.75073401127915</v>
      </c>
      <c r="H280" s="9">
        <v>105.49519818779444</v>
      </c>
      <c r="I280" s="9">
        <v>119.91069379652141</v>
      </c>
      <c r="J280" s="9">
        <v>146.80657355938479</v>
      </c>
      <c r="K280" s="9">
        <v>149.36939589763955</v>
      </c>
      <c r="L280" s="9">
        <v>136.07376005421457</v>
      </c>
      <c r="M280" s="9">
        <v>129.65174478942649</v>
      </c>
      <c r="N280" s="9">
        <v>136.52438274503908</v>
      </c>
      <c r="O280" s="9">
        <v>147.84337802884727</v>
      </c>
      <c r="P280" s="9">
        <v>139.2385507099257</v>
      </c>
      <c r="Q280" s="9">
        <v>131.81411416862957</v>
      </c>
      <c r="R280" s="9">
        <v>122.74758426280663</v>
      </c>
      <c r="S280" s="9">
        <v>123.35424462293678</v>
      </c>
      <c r="T280" s="9">
        <v>134.92829079712146</v>
      </c>
      <c r="U280" s="9">
        <v>137.31074841859109</v>
      </c>
      <c r="V280" s="9">
        <v>131.27957116506593</v>
      </c>
      <c r="W280" s="9">
        <v>137.34468142949083</v>
      </c>
      <c r="X280" s="9">
        <v>139.83516210906458</v>
      </c>
      <c r="Y280" s="9">
        <v>151.29341307646024</v>
      </c>
      <c r="Z280" s="9">
        <v>159.3470686883357</v>
      </c>
      <c r="AA280" s="9">
        <v>164.68316143842699</v>
      </c>
      <c r="AB280" s="9">
        <v>163.0303384334789</v>
      </c>
      <c r="AC280" s="9">
        <v>160.7192527078742</v>
      </c>
      <c r="AD280" s="9">
        <v>175.18880834046948</v>
      </c>
      <c r="AE280" s="9">
        <v>182.87842906171733</v>
      </c>
      <c r="AF280" s="9">
        <v>192.22854896502264</v>
      </c>
      <c r="AG280" s="9">
        <v>206.2996434530267</v>
      </c>
      <c r="AH280" s="9">
        <v>222.49717403420789</v>
      </c>
      <c r="AI280" s="9">
        <v>235.58205360292396</v>
      </c>
      <c r="AJ280" s="9">
        <v>239.99768453679192</v>
      </c>
      <c r="AK280" s="9">
        <v>235.67921781591426</v>
      </c>
      <c r="AL280" s="21">
        <v>221.91569196958642</v>
      </c>
      <c r="AM280" s="197">
        <v>231.74100758888915</v>
      </c>
      <c r="AN280" s="21"/>
      <c r="AO280" s="5"/>
      <c r="AP280" s="5"/>
      <c r="AQ280" s="21"/>
    </row>
    <row r="281" spans="1:43" x14ac:dyDescent="0.2">
      <c r="A281" s="8" t="str">
        <f t="shared" si="4"/>
        <v>EFHt_Ja_17</v>
      </c>
      <c r="B281" s="7" t="s">
        <v>3660</v>
      </c>
      <c r="C281" s="7" t="s">
        <v>260</v>
      </c>
      <c r="D281" s="7">
        <v>17</v>
      </c>
      <c r="E281" s="7">
        <v>100</v>
      </c>
      <c r="F281" s="9">
        <v>115.8940639017773</v>
      </c>
      <c r="G281" s="9">
        <v>112.58243506026773</v>
      </c>
      <c r="H281" s="9">
        <v>115.42538702249254</v>
      </c>
      <c r="I281" s="9">
        <v>135.78653770365946</v>
      </c>
      <c r="J281" s="9">
        <v>158.78003206882045</v>
      </c>
      <c r="K281" s="9">
        <v>158.53960404487876</v>
      </c>
      <c r="L281" s="9">
        <v>146.63388322244649</v>
      </c>
      <c r="M281" s="9">
        <v>140.99794561825013</v>
      </c>
      <c r="N281" s="9">
        <v>148.7560210175474</v>
      </c>
      <c r="O281" s="9">
        <v>157.36632213364013</v>
      </c>
      <c r="P281" s="9">
        <v>149.4053544833148</v>
      </c>
      <c r="Q281" s="9">
        <v>142.65968492386028</v>
      </c>
      <c r="R281" s="9">
        <v>133.34492585985299</v>
      </c>
      <c r="S281" s="9">
        <v>133.32503412542457</v>
      </c>
      <c r="T281" s="9">
        <v>143.12109014270996</v>
      </c>
      <c r="U281" s="9">
        <v>148.54943636711749</v>
      </c>
      <c r="V281" s="9">
        <v>143.39453875850168</v>
      </c>
      <c r="W281" s="9">
        <v>142.80641881352716</v>
      </c>
      <c r="X281" s="9">
        <v>144.16535417360393</v>
      </c>
      <c r="Y281" s="9">
        <v>155.111728960135</v>
      </c>
      <c r="Z281" s="9">
        <v>164.43314349549459</v>
      </c>
      <c r="AA281" s="9">
        <v>171.38650581387776</v>
      </c>
      <c r="AB281" s="9">
        <v>170.4307355552115</v>
      </c>
      <c r="AC281" s="9">
        <v>172.51251933109697</v>
      </c>
      <c r="AD281" s="9">
        <v>183.37559334167099</v>
      </c>
      <c r="AE281" s="9">
        <v>191.88574075321884</v>
      </c>
      <c r="AF281" s="9">
        <v>203.90619431160326</v>
      </c>
      <c r="AG281" s="9">
        <v>217.61790362323993</v>
      </c>
      <c r="AH281" s="9">
        <v>226.00263692326351</v>
      </c>
      <c r="AI281" s="9">
        <v>231.89007717287623</v>
      </c>
      <c r="AJ281" s="9">
        <v>235.77432063190776</v>
      </c>
      <c r="AK281" s="9">
        <v>236.77961114981309</v>
      </c>
      <c r="AL281" s="21">
        <v>237.79152821805511</v>
      </c>
      <c r="AM281" s="197">
        <v>245.31641063736421</v>
      </c>
      <c r="AN281" s="21"/>
      <c r="AO281" s="5"/>
      <c r="AP281" s="5"/>
      <c r="AQ281" s="21"/>
    </row>
    <row r="282" spans="1:43" x14ac:dyDescent="0.2">
      <c r="A282" s="8" t="str">
        <f t="shared" si="4"/>
        <v>EFHt_Ja_18</v>
      </c>
      <c r="B282" s="7" t="s">
        <v>3660</v>
      </c>
      <c r="C282" s="7" t="s">
        <v>260</v>
      </c>
      <c r="D282" s="7">
        <v>18</v>
      </c>
      <c r="E282" s="7">
        <v>100</v>
      </c>
      <c r="F282" s="9">
        <v>109.23439692084153</v>
      </c>
      <c r="G282" s="9">
        <v>106.08124994722898</v>
      </c>
      <c r="H282" s="9">
        <v>111.35362181876025</v>
      </c>
      <c r="I282" s="9">
        <v>126.1762479174988</v>
      </c>
      <c r="J282" s="9">
        <v>138.29813073604814</v>
      </c>
      <c r="K282" s="9">
        <v>129.10714414651966</v>
      </c>
      <c r="L282" s="9">
        <v>127.87906234691921</v>
      </c>
      <c r="M282" s="9">
        <v>124.80161488917152</v>
      </c>
      <c r="N282" s="9">
        <v>129.11567820458345</v>
      </c>
      <c r="O282" s="9">
        <v>139.69342958125043</v>
      </c>
      <c r="P282" s="9">
        <v>127.70684819500883</v>
      </c>
      <c r="Q282" s="9">
        <v>119.13001988813987</v>
      </c>
      <c r="R282" s="9">
        <v>115.49393930025506</v>
      </c>
      <c r="S282" s="9">
        <v>125.68146488088183</v>
      </c>
      <c r="T282" s="9">
        <v>129.49100115454956</v>
      </c>
      <c r="U282" s="9">
        <v>128.05966097710311</v>
      </c>
      <c r="V282" s="9">
        <v>129.93069538039964</v>
      </c>
      <c r="W282" s="9">
        <v>136.73109927387944</v>
      </c>
      <c r="X282" s="9">
        <v>138.72479761665102</v>
      </c>
      <c r="Y282" s="9">
        <v>151.67577601674287</v>
      </c>
      <c r="Z282" s="9">
        <v>169.07598825975347</v>
      </c>
      <c r="AA282" s="9">
        <v>176.59518373504429</v>
      </c>
      <c r="AB282" s="9">
        <v>174.78532491707864</v>
      </c>
      <c r="AC282" s="9">
        <v>167.8057215842959</v>
      </c>
      <c r="AD282" s="9">
        <v>182.14379442247011</v>
      </c>
      <c r="AE282" s="9">
        <v>187.17811584165142</v>
      </c>
      <c r="AF282" s="9">
        <v>188.56108723613568</v>
      </c>
      <c r="AG282" s="9">
        <v>201.85317301918823</v>
      </c>
      <c r="AH282" s="9">
        <v>218.56049288020708</v>
      </c>
      <c r="AI282" s="9">
        <v>218.44623727650196</v>
      </c>
      <c r="AJ282" s="9">
        <v>220.01218479689811</v>
      </c>
      <c r="AK282" s="9">
        <v>200.14077904280526</v>
      </c>
      <c r="AL282" s="21">
        <v>202.47150804696298</v>
      </c>
      <c r="AM282" s="197">
        <v>207.94730176312274</v>
      </c>
      <c r="AN282" s="21"/>
      <c r="AO282" s="5"/>
      <c r="AP282" s="5"/>
      <c r="AQ282" s="21"/>
    </row>
    <row r="283" spans="1:43" x14ac:dyDescent="0.2">
      <c r="A283" s="8" t="str">
        <f t="shared" si="4"/>
        <v>EFHt_Ja_19</v>
      </c>
      <c r="B283" s="7" t="s">
        <v>3660</v>
      </c>
      <c r="C283" s="7" t="s">
        <v>260</v>
      </c>
      <c r="D283" s="7">
        <v>19</v>
      </c>
      <c r="E283" s="7">
        <v>100</v>
      </c>
      <c r="F283" s="9">
        <v>112.53556581282567</v>
      </c>
      <c r="G283" s="9">
        <v>110.22710537520766</v>
      </c>
      <c r="H283" s="9">
        <v>124.31740384832912</v>
      </c>
      <c r="I283" s="9">
        <v>137.34877352820621</v>
      </c>
      <c r="J283" s="9">
        <v>155.7980023763302</v>
      </c>
      <c r="K283" s="9">
        <v>154.93541859634453</v>
      </c>
      <c r="L283" s="9">
        <v>146.13127203092381</v>
      </c>
      <c r="M283" s="9">
        <v>143.38700766250736</v>
      </c>
      <c r="N283" s="9">
        <v>146.36292890610136</v>
      </c>
      <c r="O283" s="9">
        <v>150.42745402775856</v>
      </c>
      <c r="P283" s="9">
        <v>142.75428918321637</v>
      </c>
      <c r="Q283" s="9">
        <v>134.92579786372622</v>
      </c>
      <c r="R283" s="9">
        <v>131.01002951294998</v>
      </c>
      <c r="S283" s="9">
        <v>134.85952262210526</v>
      </c>
      <c r="T283" s="9">
        <v>139.00748052969615</v>
      </c>
      <c r="U283" s="9">
        <v>142.96602758905638</v>
      </c>
      <c r="V283" s="9">
        <v>140.0583605938229</v>
      </c>
      <c r="W283" s="9">
        <v>139.79240502183586</v>
      </c>
      <c r="X283" s="9">
        <v>141.39845736589092</v>
      </c>
      <c r="Y283" s="9">
        <v>152.41696560078074</v>
      </c>
      <c r="Z283" s="9">
        <v>159.48352237978852</v>
      </c>
      <c r="AA283" s="9">
        <v>166.44054140770302</v>
      </c>
      <c r="AB283" s="9">
        <v>164.90315124113596</v>
      </c>
      <c r="AC283" s="9">
        <v>166.45483198770864</v>
      </c>
      <c r="AD283" s="9">
        <v>178.51231784536134</v>
      </c>
      <c r="AE283" s="9">
        <v>184.04511102746463</v>
      </c>
      <c r="AF283" s="9">
        <v>191.33094182554117</v>
      </c>
      <c r="AG283" s="9">
        <v>206.21482428500934</v>
      </c>
      <c r="AH283" s="9">
        <v>209.17124462740526</v>
      </c>
      <c r="AI283" s="9">
        <v>214.67126348049649</v>
      </c>
      <c r="AJ283" s="9">
        <v>215.30949020812983</v>
      </c>
      <c r="AK283" s="9">
        <v>209.24321927512852</v>
      </c>
      <c r="AL283" s="21">
        <v>211.94678310120736</v>
      </c>
      <c r="AM283" s="197">
        <v>217.60077354382125</v>
      </c>
      <c r="AN283" s="21"/>
      <c r="AO283" s="5"/>
      <c r="AP283" s="5"/>
      <c r="AQ283" s="21"/>
    </row>
    <row r="284" spans="1:43" x14ac:dyDescent="0.2">
      <c r="A284" s="8" t="str">
        <f t="shared" si="4"/>
        <v>EFHt_Ja_20</v>
      </c>
      <c r="B284" s="7" t="s">
        <v>3660</v>
      </c>
      <c r="C284" s="7" t="s">
        <v>260</v>
      </c>
      <c r="D284" s="7">
        <v>20</v>
      </c>
      <c r="E284" s="7">
        <v>100</v>
      </c>
      <c r="F284" s="9">
        <v>117.07664940309554</v>
      </c>
      <c r="G284" s="9">
        <v>109.87716427754357</v>
      </c>
      <c r="H284" s="9">
        <v>112.95253711076658</v>
      </c>
      <c r="I284" s="9">
        <v>127.92156052263037</v>
      </c>
      <c r="J284" s="9">
        <v>152.18857485842349</v>
      </c>
      <c r="K284" s="9">
        <v>153.125010741105</v>
      </c>
      <c r="L284" s="9">
        <v>140.78893554758122</v>
      </c>
      <c r="M284" s="9">
        <v>134.22930776112315</v>
      </c>
      <c r="N284" s="9">
        <v>143.32138559551689</v>
      </c>
      <c r="O284" s="9">
        <v>153.58339575633909</v>
      </c>
      <c r="P284" s="9">
        <v>144.90051389587478</v>
      </c>
      <c r="Q284" s="9">
        <v>136.19730048577284</v>
      </c>
      <c r="R284" s="9">
        <v>127.57358373007028</v>
      </c>
      <c r="S284" s="9">
        <v>128.34668671986876</v>
      </c>
      <c r="T284" s="9">
        <v>139.04199907048158</v>
      </c>
      <c r="U284" s="9">
        <v>142.19536121127223</v>
      </c>
      <c r="V284" s="9">
        <v>136.20170492175262</v>
      </c>
      <c r="W284" s="9">
        <v>137.05774388493083</v>
      </c>
      <c r="X284" s="9">
        <v>137.69720448302124</v>
      </c>
      <c r="Y284" s="9">
        <v>148.87956902251307</v>
      </c>
      <c r="Z284" s="9">
        <v>160.68224107827692</v>
      </c>
      <c r="AA284" s="9">
        <v>166.17978324824347</v>
      </c>
      <c r="AB284" s="9">
        <v>165.09539141974017</v>
      </c>
      <c r="AC284" s="9">
        <v>163.75909816030489</v>
      </c>
      <c r="AD284" s="9">
        <v>173.86166291721861</v>
      </c>
      <c r="AE284" s="9">
        <v>178.19012250943106</v>
      </c>
      <c r="AF284" s="9">
        <v>188.22632939102476</v>
      </c>
      <c r="AG284" s="9">
        <v>205.39911944278845</v>
      </c>
      <c r="AH284" s="9">
        <v>214.04852751583155</v>
      </c>
      <c r="AI284" s="9">
        <v>217.65905144222521</v>
      </c>
      <c r="AJ284" s="9">
        <v>222.15586554586775</v>
      </c>
      <c r="AK284" s="9">
        <v>220.22700326524608</v>
      </c>
      <c r="AL284" s="21">
        <v>224.07408737643593</v>
      </c>
      <c r="AM284" s="197">
        <v>234.98333306836909</v>
      </c>
      <c r="AN284" s="21"/>
      <c r="AO284" s="5"/>
      <c r="AP284" s="5"/>
      <c r="AQ284" s="21"/>
    </row>
    <row r="285" spans="1:43" x14ac:dyDescent="0.2">
      <c r="A285" s="8" t="str">
        <f t="shared" si="4"/>
        <v>EFHt_Ja_21</v>
      </c>
      <c r="B285" s="7" t="s">
        <v>3660</v>
      </c>
      <c r="C285" s="7" t="s">
        <v>260</v>
      </c>
      <c r="D285" s="7">
        <v>21</v>
      </c>
      <c r="E285" s="7">
        <v>100</v>
      </c>
      <c r="F285" s="9">
        <v>113.04617021295238</v>
      </c>
      <c r="G285" s="9">
        <v>108.9808328268991</v>
      </c>
      <c r="H285" s="9">
        <v>101.43232197623374</v>
      </c>
      <c r="I285" s="9">
        <v>108.71323930378203</v>
      </c>
      <c r="J285" s="9">
        <v>125.11803782216673</v>
      </c>
      <c r="K285" s="9">
        <v>126.29716365031007</v>
      </c>
      <c r="L285" s="9">
        <v>129.11366057041732</v>
      </c>
      <c r="M285" s="9">
        <v>133.9852112653808</v>
      </c>
      <c r="N285" s="9">
        <v>146.88806821015393</v>
      </c>
      <c r="O285" s="9">
        <v>155.06448179659787</v>
      </c>
      <c r="P285" s="9">
        <v>142.08674395313645</v>
      </c>
      <c r="Q285" s="9">
        <v>136.39641967075241</v>
      </c>
      <c r="R285" s="9">
        <v>141.4527502051323</v>
      </c>
      <c r="S285" s="9">
        <v>141.66007349264743</v>
      </c>
      <c r="T285" s="9">
        <v>137.36755333907482</v>
      </c>
      <c r="U285" s="9">
        <v>136.51885317752027</v>
      </c>
      <c r="V285" s="9">
        <v>135.63132751484693</v>
      </c>
      <c r="W285" s="9">
        <v>138.81379339872916</v>
      </c>
      <c r="X285" s="9">
        <v>143.22614434674881</v>
      </c>
      <c r="Y285" s="9">
        <v>154.04542103673248</v>
      </c>
      <c r="Z285" s="9">
        <v>165.49908836865751</v>
      </c>
      <c r="AA285" s="9">
        <v>171.87017312490539</v>
      </c>
      <c r="AB285" s="9">
        <v>176.92742748383782</v>
      </c>
      <c r="AC285" s="9">
        <v>179.22522874693681</v>
      </c>
      <c r="AD285" s="9">
        <v>194.95995875593744</v>
      </c>
      <c r="AE285" s="9">
        <v>203.68767128001474</v>
      </c>
      <c r="AF285" s="9">
        <v>209.84987556299038</v>
      </c>
      <c r="AG285" s="9">
        <v>233.30491892260139</v>
      </c>
      <c r="AH285" s="9">
        <v>229.22226966731739</v>
      </c>
      <c r="AI285" s="9">
        <v>234.24533974716874</v>
      </c>
      <c r="AJ285" s="9">
        <v>230.632039088814</v>
      </c>
      <c r="AK285" s="9">
        <v>225.08153447920799</v>
      </c>
      <c r="AL285" s="21">
        <v>228.04447330798641</v>
      </c>
      <c r="AM285" s="197">
        <v>231.13904233964124</v>
      </c>
      <c r="AN285" s="21"/>
      <c r="AO285" s="5"/>
      <c r="AP285" s="5"/>
      <c r="AQ285" s="21"/>
    </row>
    <row r="286" spans="1:43" x14ac:dyDescent="0.2">
      <c r="A286" s="8" t="str">
        <f t="shared" si="4"/>
        <v>EFHt_Ja_22</v>
      </c>
      <c r="B286" s="7" t="s">
        <v>3660</v>
      </c>
      <c r="C286" s="7" t="s">
        <v>260</v>
      </c>
      <c r="D286" s="7">
        <v>22</v>
      </c>
      <c r="E286" s="7">
        <v>100</v>
      </c>
      <c r="F286" s="9">
        <v>105.32118569856293</v>
      </c>
      <c r="G286" s="9">
        <v>108.03385304292151</v>
      </c>
      <c r="H286" s="9">
        <v>114.95848891443121</v>
      </c>
      <c r="I286" s="9">
        <v>126.61692318442866</v>
      </c>
      <c r="J286" s="9">
        <v>137.49849469616734</v>
      </c>
      <c r="K286" s="9">
        <v>142.48914305637538</v>
      </c>
      <c r="L286" s="9">
        <v>129.6340221384385</v>
      </c>
      <c r="M286" s="9">
        <v>123.65133869911588</v>
      </c>
      <c r="N286" s="9">
        <v>122.67451246275979</v>
      </c>
      <c r="O286" s="9">
        <v>131.40490773833531</v>
      </c>
      <c r="P286" s="9">
        <v>122.04073887534832</v>
      </c>
      <c r="Q286" s="9">
        <v>121.27668427816087</v>
      </c>
      <c r="R286" s="9">
        <v>115.24709018475212</v>
      </c>
      <c r="S286" s="9">
        <v>116.08934331035572</v>
      </c>
      <c r="T286" s="9">
        <v>124.751542367954</v>
      </c>
      <c r="U286" s="9">
        <v>134.10351894885022</v>
      </c>
      <c r="V286" s="9">
        <v>132.45845767448085</v>
      </c>
      <c r="W286" s="9">
        <v>133.89094804806635</v>
      </c>
      <c r="X286" s="9">
        <v>139.25734573804212</v>
      </c>
      <c r="Y286" s="9">
        <v>161.56664494524546</v>
      </c>
      <c r="Z286" s="9">
        <v>177.47478904216095</v>
      </c>
      <c r="AA286" s="9">
        <v>188.74701851077234</v>
      </c>
      <c r="AB286" s="9">
        <v>204.21514358264886</v>
      </c>
      <c r="AC286" s="9">
        <v>209.45270498506886</v>
      </c>
      <c r="AD286" s="9">
        <v>227.93690153941156</v>
      </c>
      <c r="AE286" s="9">
        <v>246.46153183380642</v>
      </c>
      <c r="AF286" s="9">
        <v>261.1421473757008</v>
      </c>
      <c r="AG286" s="9">
        <v>277.64574994176758</v>
      </c>
      <c r="AH286" s="9">
        <v>273.34311950446306</v>
      </c>
      <c r="AI286" s="9">
        <v>270.61120712521449</v>
      </c>
      <c r="AJ286" s="9">
        <v>262.4184974963207</v>
      </c>
      <c r="AK286" s="9">
        <v>252.62629540015161</v>
      </c>
      <c r="AL286" s="21">
        <v>253.3894846549081</v>
      </c>
      <c r="AM286" s="197">
        <v>262.48587266088504</v>
      </c>
      <c r="AN286" s="21"/>
      <c r="AO286" s="5"/>
      <c r="AP286" s="5"/>
      <c r="AQ286" s="21"/>
    </row>
    <row r="287" spans="1:43" x14ac:dyDescent="0.2">
      <c r="A287" s="8" t="str">
        <f t="shared" si="4"/>
        <v>EFHt_Ja_23</v>
      </c>
      <c r="B287" s="7" t="s">
        <v>3660</v>
      </c>
      <c r="C287" s="7" t="s">
        <v>260</v>
      </c>
      <c r="D287" s="7">
        <v>23</v>
      </c>
      <c r="E287" s="7">
        <v>100</v>
      </c>
      <c r="F287" s="9">
        <v>103.16309073798958</v>
      </c>
      <c r="G287" s="9">
        <v>89.499224262571047</v>
      </c>
      <c r="H287" s="9">
        <v>96.267010314663722</v>
      </c>
      <c r="I287" s="9">
        <v>117.07865169893452</v>
      </c>
      <c r="J287" s="9">
        <v>136.4074019729195</v>
      </c>
      <c r="K287" s="9">
        <v>141.5551692051246</v>
      </c>
      <c r="L287" s="9">
        <v>127.84433373823339</v>
      </c>
      <c r="M287" s="9">
        <v>125.34783009255854</v>
      </c>
      <c r="N287" s="9">
        <v>129.94555594706608</v>
      </c>
      <c r="O287" s="9">
        <v>139.39319688101043</v>
      </c>
      <c r="P287" s="9">
        <v>126.7858645860229</v>
      </c>
      <c r="Q287" s="9">
        <v>110.04033796457959</v>
      </c>
      <c r="R287" s="9">
        <v>110.4764875524815</v>
      </c>
      <c r="S287" s="9">
        <v>119.41781749414749</v>
      </c>
      <c r="T287" s="9">
        <v>117.27945550882714</v>
      </c>
      <c r="U287" s="9">
        <v>121.82481677008911</v>
      </c>
      <c r="V287" s="9">
        <v>119.45361097989479</v>
      </c>
      <c r="W287" s="9">
        <v>120.03158850022673</v>
      </c>
      <c r="X287" s="9">
        <v>124.54632307659479</v>
      </c>
      <c r="Y287" s="9">
        <v>135.90385941257429</v>
      </c>
      <c r="Z287" s="9">
        <v>150.24621142606765</v>
      </c>
      <c r="AA287" s="9">
        <v>158.30272692946724</v>
      </c>
      <c r="AB287" s="9">
        <v>166.52574902628311</v>
      </c>
      <c r="AC287" s="9">
        <v>167.77835045834456</v>
      </c>
      <c r="AD287" s="9">
        <v>185.26388480780648</v>
      </c>
      <c r="AE287" s="9">
        <v>201.48605106966806</v>
      </c>
      <c r="AF287" s="9">
        <v>210.20180102311556</v>
      </c>
      <c r="AG287" s="9">
        <v>225.75952072637074</v>
      </c>
      <c r="AH287" s="9">
        <v>225.42447760570994</v>
      </c>
      <c r="AI287" s="9">
        <v>222.9836596358565</v>
      </c>
      <c r="AJ287" s="9">
        <v>223.91719463567011</v>
      </c>
      <c r="AK287" s="9">
        <v>215.8493314650764</v>
      </c>
      <c r="AL287" s="21">
        <v>204.56614418062449</v>
      </c>
      <c r="AM287" s="197">
        <v>211.73191985375314</v>
      </c>
      <c r="AN287" s="21"/>
      <c r="AO287" s="5"/>
      <c r="AP287" s="5"/>
      <c r="AQ287" s="21"/>
    </row>
    <row r="288" spans="1:43" x14ac:dyDescent="0.2">
      <c r="A288" s="8" t="str">
        <f t="shared" si="4"/>
        <v>EFHt_Ja_24</v>
      </c>
      <c r="B288" s="7" t="s">
        <v>3660</v>
      </c>
      <c r="C288" s="7" t="s">
        <v>260</v>
      </c>
      <c r="D288" s="7">
        <v>24</v>
      </c>
      <c r="E288" s="7">
        <v>100</v>
      </c>
      <c r="F288" s="9">
        <v>101.49973691475232</v>
      </c>
      <c r="G288" s="9">
        <v>94.961295031215144</v>
      </c>
      <c r="H288" s="9">
        <v>97.317914900073461</v>
      </c>
      <c r="I288" s="9">
        <v>106.5288985801311</v>
      </c>
      <c r="J288" s="9">
        <v>114.6768565055304</v>
      </c>
      <c r="K288" s="9">
        <v>127.81178224037097</v>
      </c>
      <c r="L288" s="9">
        <v>121.02076939269534</v>
      </c>
      <c r="M288" s="9">
        <v>113.65559624937906</v>
      </c>
      <c r="N288" s="9">
        <v>113.45478144883003</v>
      </c>
      <c r="O288" s="9">
        <v>125.77077974274471</v>
      </c>
      <c r="P288" s="9">
        <v>114.91858938552359</v>
      </c>
      <c r="Q288" s="9">
        <v>113.13235720994629</v>
      </c>
      <c r="R288" s="9">
        <v>104.50965631583411</v>
      </c>
      <c r="S288" s="9">
        <v>109.39984292921507</v>
      </c>
      <c r="T288" s="9">
        <v>112.25330774253486</v>
      </c>
      <c r="U288" s="9">
        <v>119.71942959925217</v>
      </c>
      <c r="V288" s="9">
        <v>115.34501351769204</v>
      </c>
      <c r="W288" s="9">
        <v>116.76347706050849</v>
      </c>
      <c r="X288" s="9">
        <v>123.77509397387207</v>
      </c>
      <c r="Y288" s="9">
        <v>138.48402708211736</v>
      </c>
      <c r="Z288" s="9">
        <v>145.36546545364578</v>
      </c>
      <c r="AA288" s="9">
        <v>147.96516676767229</v>
      </c>
      <c r="AB288" s="9">
        <v>151.14219704019962</v>
      </c>
      <c r="AC288" s="9">
        <v>151.24844709883467</v>
      </c>
      <c r="AD288" s="9">
        <v>164.92129653022249</v>
      </c>
      <c r="AE288" s="9">
        <v>175.08014396255498</v>
      </c>
      <c r="AF288" s="9">
        <v>184.2870129367769</v>
      </c>
      <c r="AG288" s="9">
        <v>195.22739719398746</v>
      </c>
      <c r="AH288" s="9">
        <v>198.08264476537184</v>
      </c>
      <c r="AI288" s="9">
        <v>206.08505272774386</v>
      </c>
      <c r="AJ288" s="9">
        <v>202.075215327775</v>
      </c>
      <c r="AK288" s="9">
        <v>200.89879286056109</v>
      </c>
      <c r="AL288" s="21">
        <v>199.3560304465326</v>
      </c>
      <c r="AM288" s="197">
        <v>210.22294929148009</v>
      </c>
      <c r="AN288" s="21"/>
      <c r="AO288" s="5"/>
      <c r="AP288" s="5"/>
      <c r="AQ288" s="21"/>
    </row>
    <row r="289" spans="1:43" x14ac:dyDescent="0.2">
      <c r="A289" s="8" t="str">
        <f t="shared" si="4"/>
        <v>EFHt_Ja_25</v>
      </c>
      <c r="B289" s="7" t="s">
        <v>3660</v>
      </c>
      <c r="C289" s="7" t="s">
        <v>260</v>
      </c>
      <c r="D289" s="7">
        <v>25</v>
      </c>
      <c r="E289" s="7">
        <v>100</v>
      </c>
      <c r="F289" s="9">
        <v>116.04570590555741</v>
      </c>
      <c r="G289" s="9">
        <v>116.47453835163159</v>
      </c>
      <c r="H289" s="9">
        <v>123.46040421561119</v>
      </c>
      <c r="I289" s="9">
        <v>133.44408659286006</v>
      </c>
      <c r="J289" s="9">
        <v>135.44296531875361</v>
      </c>
      <c r="K289" s="9">
        <v>117.77780929168284</v>
      </c>
      <c r="L289" s="9">
        <v>109.23571732066681</v>
      </c>
      <c r="M289" s="9">
        <v>107.24688741462867</v>
      </c>
      <c r="N289" s="9">
        <v>110.65874851681801</v>
      </c>
      <c r="O289" s="9">
        <v>119.22971068177218</v>
      </c>
      <c r="P289" s="9">
        <v>111.53153022624468</v>
      </c>
      <c r="Q289" s="9">
        <v>106.64159668999713</v>
      </c>
      <c r="R289" s="9">
        <v>103.89861389491857</v>
      </c>
      <c r="S289" s="9">
        <v>109.71587275355077</v>
      </c>
      <c r="T289" s="9">
        <v>122.91078107036438</v>
      </c>
      <c r="U289" s="9">
        <v>132.98158879306791</v>
      </c>
      <c r="V289" s="9">
        <v>138.74896145846952</v>
      </c>
      <c r="W289" s="9">
        <v>148.10968506934375</v>
      </c>
      <c r="X289" s="9">
        <v>157.30968693329717</v>
      </c>
      <c r="Y289" s="9">
        <v>181.65178237553417</v>
      </c>
      <c r="Z289" s="9">
        <v>206.93285643619782</v>
      </c>
      <c r="AA289" s="9">
        <v>235.51640173096087</v>
      </c>
      <c r="AB289" s="9">
        <v>258.25169505908997</v>
      </c>
      <c r="AC289" s="9">
        <v>251.31449078457484</v>
      </c>
      <c r="AD289" s="9">
        <v>289.68774153456371</v>
      </c>
      <c r="AE289" s="9">
        <v>316.90738814316705</v>
      </c>
      <c r="AF289" s="9">
        <v>319.85584878528368</v>
      </c>
      <c r="AG289" s="9">
        <v>332.8885467267487</v>
      </c>
      <c r="AH289" s="9">
        <v>311.94787188618147</v>
      </c>
      <c r="AI289" s="9">
        <v>305.81121075308295</v>
      </c>
      <c r="AJ289" s="9">
        <v>292.60628372889676</v>
      </c>
      <c r="AK289" s="9">
        <v>279.65478492910637</v>
      </c>
      <c r="AL289" s="21">
        <v>282.62956631798033</v>
      </c>
      <c r="AM289" s="197">
        <v>295.23959410600207</v>
      </c>
      <c r="AN289" s="21"/>
      <c r="AO289" s="5"/>
      <c r="AP289" s="5"/>
      <c r="AQ289" s="21"/>
    </row>
    <row r="290" spans="1:43" x14ac:dyDescent="0.2">
      <c r="A290" s="8" t="str">
        <f t="shared" si="4"/>
        <v>EFHt_Ja_26</v>
      </c>
      <c r="B290" s="7" t="s">
        <v>3660</v>
      </c>
      <c r="C290" s="7" t="s">
        <v>260</v>
      </c>
      <c r="D290" s="7">
        <v>26</v>
      </c>
      <c r="E290" s="7">
        <v>100</v>
      </c>
      <c r="F290" s="9">
        <v>97.754752618757848</v>
      </c>
      <c r="G290" s="9">
        <v>93.466599466450759</v>
      </c>
      <c r="H290" s="9">
        <v>95.682853085741641</v>
      </c>
      <c r="I290" s="9">
        <v>103.83365918421239</v>
      </c>
      <c r="J290" s="9">
        <v>115.28046829925222</v>
      </c>
      <c r="K290" s="9">
        <v>127.13463426457724</v>
      </c>
      <c r="L290" s="9">
        <v>118.2768198194569</v>
      </c>
      <c r="M290" s="9">
        <v>116.82781469008086</v>
      </c>
      <c r="N290" s="9">
        <v>115.15890918981925</v>
      </c>
      <c r="O290" s="9">
        <v>124.71572859956454</v>
      </c>
      <c r="P290" s="9">
        <v>111.31051171037036</v>
      </c>
      <c r="Q290" s="9">
        <v>108.49317095562641</v>
      </c>
      <c r="R290" s="9">
        <v>100.27579092483303</v>
      </c>
      <c r="S290" s="9">
        <v>101.19759395222505</v>
      </c>
      <c r="T290" s="9">
        <v>102.21075597948408</v>
      </c>
      <c r="U290" s="9">
        <v>105.86828669500747</v>
      </c>
      <c r="V290" s="9">
        <v>100.46015307815227</v>
      </c>
      <c r="W290" s="9">
        <v>101.04254782807303</v>
      </c>
      <c r="X290" s="9">
        <v>103.54639036083684</v>
      </c>
      <c r="Y290" s="9">
        <v>112.77017336979375</v>
      </c>
      <c r="Z290" s="9">
        <v>125.06845299364429</v>
      </c>
      <c r="AA290" s="9">
        <v>124.116393173055</v>
      </c>
      <c r="AB290" s="9">
        <v>122.81523249117106</v>
      </c>
      <c r="AC290" s="9">
        <v>119.07992338806295</v>
      </c>
      <c r="AD290" s="9">
        <v>121.93864962842052</v>
      </c>
      <c r="AE290" s="9">
        <v>133.02108582885722</v>
      </c>
      <c r="AF290" s="9">
        <v>139.45808517164679</v>
      </c>
      <c r="AG290" s="9">
        <v>144.7465844685421</v>
      </c>
      <c r="AH290" s="9">
        <v>149.60560220617694</v>
      </c>
      <c r="AI290" s="9">
        <v>146.3114955822829</v>
      </c>
      <c r="AJ290" s="9">
        <v>144.63891443578379</v>
      </c>
      <c r="AK290" s="9">
        <v>139.38457198482919</v>
      </c>
      <c r="AL290" s="21">
        <v>129.64794834699589</v>
      </c>
      <c r="AM290" s="197">
        <v>136.53332184793899</v>
      </c>
      <c r="AN290" s="21"/>
      <c r="AO290" s="5"/>
      <c r="AP290" s="5"/>
      <c r="AQ290" s="21"/>
    </row>
    <row r="291" spans="1:43" x14ac:dyDescent="0.2">
      <c r="A291" s="8" t="str">
        <f t="shared" si="4"/>
        <v>EFHm_Ja_1</v>
      </c>
      <c r="B291" s="7" t="s">
        <v>252</v>
      </c>
      <c r="C291" s="7" t="s">
        <v>260</v>
      </c>
      <c r="D291" s="7">
        <v>1</v>
      </c>
      <c r="E291" s="7">
        <v>100</v>
      </c>
      <c r="F291" s="9">
        <v>98.724700408704393</v>
      </c>
      <c r="G291" s="9">
        <v>104.78356680542274</v>
      </c>
      <c r="H291" s="9">
        <v>113.86977006559327</v>
      </c>
      <c r="I291" s="9">
        <v>130.5273419250656</v>
      </c>
      <c r="J291" s="9">
        <v>132.69519703159133</v>
      </c>
      <c r="K291" s="9">
        <v>135.22642362576525</v>
      </c>
      <c r="L291" s="9">
        <v>132.07525396715718</v>
      </c>
      <c r="M291" s="9">
        <v>129.9269412375188</v>
      </c>
      <c r="N291" s="9">
        <v>125.17148366842774</v>
      </c>
      <c r="O291" s="9">
        <v>122.52930773940804</v>
      </c>
      <c r="P291" s="9">
        <v>121.54667931499634</v>
      </c>
      <c r="Q291" s="9">
        <v>119.1550326475522</v>
      </c>
      <c r="R291" s="9">
        <v>117.08406379647809</v>
      </c>
      <c r="S291" s="9">
        <v>117.42434095969223</v>
      </c>
      <c r="T291" s="9">
        <v>123.68892771441161</v>
      </c>
      <c r="U291" s="9">
        <v>128.25698355713479</v>
      </c>
      <c r="V291" s="9">
        <v>127.94917295962296</v>
      </c>
      <c r="W291" s="9">
        <v>131.59423512229156</v>
      </c>
      <c r="X291" s="9">
        <v>130.43130615406625</v>
      </c>
      <c r="Y291" s="9">
        <v>136.28255743940088</v>
      </c>
      <c r="Z291" s="9">
        <v>142.97695850299479</v>
      </c>
      <c r="AA291" s="9">
        <v>154.28117208649249</v>
      </c>
      <c r="AB291" s="9">
        <v>163.17935167222691</v>
      </c>
      <c r="AC291" s="9">
        <v>168.26688107809881</v>
      </c>
      <c r="AD291" s="9">
        <v>185.43421528382365</v>
      </c>
      <c r="AE291" s="9">
        <v>193.28199913823346</v>
      </c>
      <c r="AF291" s="9">
        <v>200.68973859232889</v>
      </c>
      <c r="AG291" s="9">
        <v>214.08736705353908</v>
      </c>
      <c r="AH291" s="9">
        <v>221.64350720781704</v>
      </c>
      <c r="AI291" s="9">
        <v>226.11748820082721</v>
      </c>
      <c r="AJ291" s="9">
        <v>227.62959798946341</v>
      </c>
      <c r="AK291" s="9">
        <v>222.25380785950938</v>
      </c>
      <c r="AL291" s="21">
        <v>239.12455835004255</v>
      </c>
      <c r="AM291" s="197">
        <v>247.24651791544662</v>
      </c>
      <c r="AN291" s="21"/>
      <c r="AO291" s="5"/>
      <c r="AP291" s="5"/>
      <c r="AQ291" s="21"/>
    </row>
    <row r="292" spans="1:43" x14ac:dyDescent="0.2">
      <c r="A292" s="8" t="str">
        <f t="shared" si="4"/>
        <v>EFHm_Ja_2</v>
      </c>
      <c r="B292" s="7" t="s">
        <v>252</v>
      </c>
      <c r="C292" s="7" t="s">
        <v>260</v>
      </c>
      <c r="D292" s="7">
        <v>2</v>
      </c>
      <c r="E292" s="7">
        <v>100</v>
      </c>
      <c r="F292" s="9">
        <v>100.43970961481148</v>
      </c>
      <c r="G292" s="9">
        <v>103.07299919724571</v>
      </c>
      <c r="H292" s="9">
        <v>109.65971725759385</v>
      </c>
      <c r="I292" s="9">
        <v>124.32088693778753</v>
      </c>
      <c r="J292" s="9">
        <v>135.61548614313836</v>
      </c>
      <c r="K292" s="9">
        <v>139.50898502006359</v>
      </c>
      <c r="L292" s="9">
        <v>135.24066646551969</v>
      </c>
      <c r="M292" s="9">
        <v>131.81640793927954</v>
      </c>
      <c r="N292" s="9">
        <v>128.20888015898134</v>
      </c>
      <c r="O292" s="9">
        <v>128.61049753825026</v>
      </c>
      <c r="P292" s="9">
        <v>124.58219104818011</v>
      </c>
      <c r="Q292" s="9">
        <v>122.15558399666016</v>
      </c>
      <c r="R292" s="9">
        <v>119.38699725983437</v>
      </c>
      <c r="S292" s="9">
        <v>121.11080840555428</v>
      </c>
      <c r="T292" s="9">
        <v>125.50933721147931</v>
      </c>
      <c r="U292" s="9">
        <v>128.97917760723027</v>
      </c>
      <c r="V292" s="9">
        <v>126.98065805879482</v>
      </c>
      <c r="W292" s="9">
        <v>129.49052050552859</v>
      </c>
      <c r="X292" s="9">
        <v>128.4372988498146</v>
      </c>
      <c r="Y292" s="9">
        <v>131.51791684752118</v>
      </c>
      <c r="Z292" s="9">
        <v>134.85352310934721</v>
      </c>
      <c r="AA292" s="9">
        <v>141.36320013889085</v>
      </c>
      <c r="AB292" s="9">
        <v>143.71874757805099</v>
      </c>
      <c r="AC292" s="9">
        <v>150.62541563214756</v>
      </c>
      <c r="AD292" s="9">
        <v>161.77209305999855</v>
      </c>
      <c r="AE292" s="9">
        <v>165.73095682527344</v>
      </c>
      <c r="AF292" s="9">
        <v>168.93236098973415</v>
      </c>
      <c r="AG292" s="9">
        <v>180.65384826862402</v>
      </c>
      <c r="AH292" s="9">
        <v>186.2714336084496</v>
      </c>
      <c r="AI292" s="9">
        <v>192.62267089345565</v>
      </c>
      <c r="AJ292" s="9">
        <v>196.36288567368578</v>
      </c>
      <c r="AK292" s="9">
        <v>188.38712805827217</v>
      </c>
      <c r="AL292" s="21">
        <v>202.0187767538682</v>
      </c>
      <c r="AM292" s="197">
        <v>208.66127228529331</v>
      </c>
      <c r="AN292" s="21"/>
      <c r="AO292" s="5"/>
      <c r="AP292" s="5"/>
      <c r="AQ292" s="21"/>
    </row>
    <row r="293" spans="1:43" x14ac:dyDescent="0.2">
      <c r="A293" s="8" t="str">
        <f t="shared" si="4"/>
        <v>EFHm_Ja_3</v>
      </c>
      <c r="B293" s="7" t="s">
        <v>252</v>
      </c>
      <c r="C293" s="7" t="s">
        <v>260</v>
      </c>
      <c r="D293" s="7">
        <v>3</v>
      </c>
      <c r="E293" s="7">
        <v>100</v>
      </c>
      <c r="F293" s="9">
        <v>111.91271071441977</v>
      </c>
      <c r="G293" s="9">
        <v>118.77520261951737</v>
      </c>
      <c r="H293" s="9">
        <v>132.0716472838302</v>
      </c>
      <c r="I293" s="9">
        <v>144.06866586984216</v>
      </c>
      <c r="J293" s="9">
        <v>155.36006981369511</v>
      </c>
      <c r="K293" s="9">
        <v>156.72680369698807</v>
      </c>
      <c r="L293" s="9">
        <v>154.26828242047304</v>
      </c>
      <c r="M293" s="9">
        <v>151.50294848329412</v>
      </c>
      <c r="N293" s="9">
        <v>147.51789383734626</v>
      </c>
      <c r="O293" s="9">
        <v>145.54351996401377</v>
      </c>
      <c r="P293" s="9">
        <v>141.52551800671154</v>
      </c>
      <c r="Q293" s="9">
        <v>137.39435668091073</v>
      </c>
      <c r="R293" s="9">
        <v>135.38295256533337</v>
      </c>
      <c r="S293" s="9">
        <v>139.67686314206426</v>
      </c>
      <c r="T293" s="9">
        <v>143.04592575040388</v>
      </c>
      <c r="U293" s="9">
        <v>142.98882431337648</v>
      </c>
      <c r="V293" s="9">
        <v>142.71743828329562</v>
      </c>
      <c r="W293" s="9">
        <v>144.57412687284321</v>
      </c>
      <c r="X293" s="9">
        <v>142.67975988903487</v>
      </c>
      <c r="Y293" s="9">
        <v>146.52159897756988</v>
      </c>
      <c r="Z293" s="9">
        <v>149.24713440082337</v>
      </c>
      <c r="AA293" s="9">
        <v>157.79848457915944</v>
      </c>
      <c r="AB293" s="9">
        <v>159.49293547233253</v>
      </c>
      <c r="AC293" s="9">
        <v>164.5849538025621</v>
      </c>
      <c r="AD293" s="9">
        <v>182.51142135104016</v>
      </c>
      <c r="AE293" s="9">
        <v>190.17593549955851</v>
      </c>
      <c r="AF293" s="9">
        <v>199.84848692649106</v>
      </c>
      <c r="AG293" s="9">
        <v>218.11288117577055</v>
      </c>
      <c r="AH293" s="9">
        <v>229.71045565320307</v>
      </c>
      <c r="AI293" s="9">
        <v>235.618414969518</v>
      </c>
      <c r="AJ293" s="9">
        <v>233.72379445553619</v>
      </c>
      <c r="AK293" s="9">
        <v>229.45030661291139</v>
      </c>
      <c r="AL293" s="21">
        <v>247.66723609213571</v>
      </c>
      <c r="AM293" s="197">
        <v>248.5237936632326</v>
      </c>
      <c r="AN293" s="21"/>
      <c r="AO293" s="5"/>
      <c r="AP293" s="5"/>
      <c r="AQ293" s="21"/>
    </row>
    <row r="294" spans="1:43" x14ac:dyDescent="0.2">
      <c r="A294" s="8" t="str">
        <f t="shared" si="4"/>
        <v>EFHm_Ja_4</v>
      </c>
      <c r="B294" s="7" t="s">
        <v>252</v>
      </c>
      <c r="C294" s="7" t="s">
        <v>260</v>
      </c>
      <c r="D294" s="7">
        <v>4</v>
      </c>
      <c r="E294" s="7">
        <v>100</v>
      </c>
      <c r="F294" s="9">
        <v>102.07779707881967</v>
      </c>
      <c r="G294" s="9">
        <v>103.55107571848063</v>
      </c>
      <c r="H294" s="9">
        <v>109.11441961603867</v>
      </c>
      <c r="I294" s="9">
        <v>124.46772245405811</v>
      </c>
      <c r="J294" s="9">
        <v>132.50979284927303</v>
      </c>
      <c r="K294" s="9">
        <v>132.82128591755037</v>
      </c>
      <c r="L294" s="9">
        <v>129.59588409993967</v>
      </c>
      <c r="M294" s="9">
        <v>130.31940337186649</v>
      </c>
      <c r="N294" s="9">
        <v>128.37113937131383</v>
      </c>
      <c r="O294" s="9">
        <v>131.31334693494873</v>
      </c>
      <c r="P294" s="9">
        <v>125.01463316840677</v>
      </c>
      <c r="Q294" s="9">
        <v>117.79336047193875</v>
      </c>
      <c r="R294" s="9">
        <v>117.04700960034799</v>
      </c>
      <c r="S294" s="9">
        <v>124.81716784253665</v>
      </c>
      <c r="T294" s="9">
        <v>126.80272678134968</v>
      </c>
      <c r="U294" s="9">
        <v>125.93069719397694</v>
      </c>
      <c r="V294" s="9">
        <v>128.05721404154829</v>
      </c>
      <c r="W294" s="9">
        <v>131.56725991029657</v>
      </c>
      <c r="X294" s="9">
        <v>132.31066657680162</v>
      </c>
      <c r="Y294" s="9">
        <v>135.08206954397758</v>
      </c>
      <c r="Z294" s="9">
        <v>130.50113226704494</v>
      </c>
      <c r="AA294" s="9">
        <v>137.70473146334606</v>
      </c>
      <c r="AB294" s="9">
        <v>139.73127912407688</v>
      </c>
      <c r="AC294" s="9">
        <v>143.05361491821702</v>
      </c>
      <c r="AD294" s="9">
        <v>155.09124454550184</v>
      </c>
      <c r="AE294" s="9">
        <v>155.90172152248314</v>
      </c>
      <c r="AF294" s="9">
        <v>156.30812385456522</v>
      </c>
      <c r="AG294" s="9">
        <v>173.34967682019851</v>
      </c>
      <c r="AH294" s="9">
        <v>187.95039697816941</v>
      </c>
      <c r="AI294" s="9">
        <v>190.46642978412075</v>
      </c>
      <c r="AJ294" s="9">
        <v>195.91951825229378</v>
      </c>
      <c r="AK294" s="9">
        <v>183.94815667835957</v>
      </c>
      <c r="AL294" s="21">
        <v>192.58322730711419</v>
      </c>
      <c r="AM294" s="197">
        <v>207.51792612377025</v>
      </c>
      <c r="AN294" s="21"/>
      <c r="AO294" s="5"/>
      <c r="AP294" s="5"/>
      <c r="AQ294" s="21"/>
    </row>
    <row r="295" spans="1:43" x14ac:dyDescent="0.2">
      <c r="A295" s="8" t="str">
        <f t="shared" si="4"/>
        <v>EFHm_Ja_5</v>
      </c>
      <c r="B295" s="7" t="s">
        <v>252</v>
      </c>
      <c r="C295" s="7" t="s">
        <v>260</v>
      </c>
      <c r="D295" s="7">
        <v>5</v>
      </c>
      <c r="E295" s="7">
        <v>100</v>
      </c>
      <c r="F295" s="9">
        <v>104.97823555783717</v>
      </c>
      <c r="G295" s="9">
        <v>114.23400728438635</v>
      </c>
      <c r="H295" s="9">
        <v>123.90753392161209</v>
      </c>
      <c r="I295" s="9">
        <v>137.1608072621658</v>
      </c>
      <c r="J295" s="9">
        <v>146.77503485904083</v>
      </c>
      <c r="K295" s="9">
        <v>156.70429826695579</v>
      </c>
      <c r="L295" s="9">
        <v>143.43438697959061</v>
      </c>
      <c r="M295" s="9">
        <v>142.18218290744298</v>
      </c>
      <c r="N295" s="9">
        <v>136.15983922738059</v>
      </c>
      <c r="O295" s="9">
        <v>136.99478376076434</v>
      </c>
      <c r="P295" s="9">
        <v>135.25250587344883</v>
      </c>
      <c r="Q295" s="9">
        <v>133.938664658682</v>
      </c>
      <c r="R295" s="9">
        <v>128.27399573701089</v>
      </c>
      <c r="S295" s="9">
        <v>132.78398697822286</v>
      </c>
      <c r="T295" s="9">
        <v>141.05573971172888</v>
      </c>
      <c r="U295" s="9">
        <v>144.63670465041514</v>
      </c>
      <c r="V295" s="9">
        <v>146.64923717659838</v>
      </c>
      <c r="W295" s="9">
        <v>149.27349276367048</v>
      </c>
      <c r="X295" s="9">
        <v>148.90029752439733</v>
      </c>
      <c r="Y295" s="9">
        <v>154.44204762580435</v>
      </c>
      <c r="Z295" s="9">
        <v>160.92655964896244</v>
      </c>
      <c r="AA295" s="9">
        <v>169.99611296092064</v>
      </c>
      <c r="AB295" s="9">
        <v>174.45757973913888</v>
      </c>
      <c r="AC295" s="9">
        <v>183.90109329459221</v>
      </c>
      <c r="AD295" s="9">
        <v>211.34878788273755</v>
      </c>
      <c r="AE295" s="9">
        <v>222.28266789560735</v>
      </c>
      <c r="AF295" s="9">
        <v>237.74883337532961</v>
      </c>
      <c r="AG295" s="9">
        <v>265.28463660423245</v>
      </c>
      <c r="AH295" s="9">
        <v>264.36553952958548</v>
      </c>
      <c r="AI295" s="9">
        <v>266.66400116676255</v>
      </c>
      <c r="AJ295" s="9">
        <v>262.02958215493709</v>
      </c>
      <c r="AK295" s="9">
        <v>246.69396133830546</v>
      </c>
      <c r="AL295" s="21">
        <v>270.21703148551251</v>
      </c>
      <c r="AM295" s="197">
        <v>280.33044911251858</v>
      </c>
      <c r="AN295" s="21"/>
      <c r="AO295" s="5"/>
      <c r="AP295" s="5"/>
      <c r="AQ295" s="21"/>
    </row>
    <row r="296" spans="1:43" x14ac:dyDescent="0.2">
      <c r="A296" s="8" t="str">
        <f t="shared" si="4"/>
        <v>EFHm_Ja_6</v>
      </c>
      <c r="B296" s="7" t="s">
        <v>252</v>
      </c>
      <c r="C296" s="7" t="s">
        <v>260</v>
      </c>
      <c r="D296" s="7">
        <v>6</v>
      </c>
      <c r="E296" s="7">
        <v>100</v>
      </c>
      <c r="F296" s="9">
        <v>112.41329526893958</v>
      </c>
      <c r="G296" s="9">
        <v>121.17443387976876</v>
      </c>
      <c r="H296" s="9">
        <v>131.40561388507373</v>
      </c>
      <c r="I296" s="9">
        <v>141.57356865630294</v>
      </c>
      <c r="J296" s="9">
        <v>149.94162571262825</v>
      </c>
      <c r="K296" s="9">
        <v>151.50926826789953</v>
      </c>
      <c r="L296" s="9">
        <v>150.7294630996582</v>
      </c>
      <c r="M296" s="9">
        <v>146.692025808827</v>
      </c>
      <c r="N296" s="9">
        <v>141.62966355106755</v>
      </c>
      <c r="O296" s="9">
        <v>139.19495347992174</v>
      </c>
      <c r="P296" s="9">
        <v>135.32850736613119</v>
      </c>
      <c r="Q296" s="9">
        <v>130.7124200785756</v>
      </c>
      <c r="R296" s="9">
        <v>129.82388425842592</v>
      </c>
      <c r="S296" s="9">
        <v>139.04424700523717</v>
      </c>
      <c r="T296" s="9">
        <v>142.33606884030755</v>
      </c>
      <c r="U296" s="9">
        <v>140.06409786792435</v>
      </c>
      <c r="V296" s="9">
        <v>142.6879267220028</v>
      </c>
      <c r="W296" s="9">
        <v>146.47834418987367</v>
      </c>
      <c r="X296" s="9">
        <v>144.17339001272322</v>
      </c>
      <c r="Y296" s="9">
        <v>146.68729190953161</v>
      </c>
      <c r="Z296" s="9">
        <v>152.1409291837515</v>
      </c>
      <c r="AA296" s="9">
        <v>155.7560633990928</v>
      </c>
      <c r="AB296" s="9">
        <v>158.80289404221148</v>
      </c>
      <c r="AC296" s="9">
        <v>166.73288789419325</v>
      </c>
      <c r="AD296" s="9">
        <v>188.84156427086143</v>
      </c>
      <c r="AE296" s="9">
        <v>197.51737790324279</v>
      </c>
      <c r="AF296" s="9">
        <v>205.41418019556161</v>
      </c>
      <c r="AG296" s="9">
        <v>215.04869552548848</v>
      </c>
      <c r="AH296" s="9">
        <v>219.19989205840631</v>
      </c>
      <c r="AI296" s="9">
        <v>233.10888446002997</v>
      </c>
      <c r="AJ296" s="9">
        <v>238.43362320165267</v>
      </c>
      <c r="AK296" s="9">
        <v>233.18199853860796</v>
      </c>
      <c r="AL296" s="21">
        <v>258.73715269691024</v>
      </c>
      <c r="AM296" s="197">
        <v>268.59134958415092</v>
      </c>
      <c r="AN296" s="21"/>
      <c r="AO296" s="5"/>
      <c r="AP296" s="5"/>
      <c r="AQ296" s="21"/>
    </row>
    <row r="297" spans="1:43" x14ac:dyDescent="0.2">
      <c r="A297" s="8" t="str">
        <f t="shared" si="4"/>
        <v>EFHm_Ja_7</v>
      </c>
      <c r="B297" s="7" t="s">
        <v>252</v>
      </c>
      <c r="C297" s="7" t="s">
        <v>260</v>
      </c>
      <c r="D297" s="7">
        <v>7</v>
      </c>
      <c r="E297" s="7">
        <v>100</v>
      </c>
      <c r="F297" s="9">
        <v>107.76022223637275</v>
      </c>
      <c r="G297" s="9">
        <v>118.21073526803039</v>
      </c>
      <c r="H297" s="9">
        <v>126.07896499146507</v>
      </c>
      <c r="I297" s="9">
        <v>137.98256268147782</v>
      </c>
      <c r="J297" s="9">
        <v>144.70368503307677</v>
      </c>
      <c r="K297" s="9">
        <v>158.11524898180406</v>
      </c>
      <c r="L297" s="9">
        <v>144.03308111442732</v>
      </c>
      <c r="M297" s="9">
        <v>142.42982081806855</v>
      </c>
      <c r="N297" s="9">
        <v>133.95360968373222</v>
      </c>
      <c r="O297" s="9">
        <v>137.11645759622419</v>
      </c>
      <c r="P297" s="9">
        <v>136.26327482552904</v>
      </c>
      <c r="Q297" s="9">
        <v>137.09549961078542</v>
      </c>
      <c r="R297" s="9">
        <v>129.24991623354893</v>
      </c>
      <c r="S297" s="9">
        <v>134.20481821590243</v>
      </c>
      <c r="T297" s="9">
        <v>142.70777132651978</v>
      </c>
      <c r="U297" s="9">
        <v>144.6887746094655</v>
      </c>
      <c r="V297" s="9">
        <v>149.7950371510359</v>
      </c>
      <c r="W297" s="9">
        <v>147.42420948466207</v>
      </c>
      <c r="X297" s="9">
        <v>145.93127389197122</v>
      </c>
      <c r="Y297" s="9">
        <v>148.32767287075154</v>
      </c>
      <c r="Z297" s="9">
        <v>160.12725806915199</v>
      </c>
      <c r="AA297" s="9">
        <v>175.48299351822635</v>
      </c>
      <c r="AB297" s="9">
        <v>175.13174531849896</v>
      </c>
      <c r="AC297" s="9">
        <v>183.57509524075689</v>
      </c>
      <c r="AD297" s="9">
        <v>201.65826477564335</v>
      </c>
      <c r="AE297" s="9">
        <v>209.95684733790219</v>
      </c>
      <c r="AF297" s="9">
        <v>224.74024201393905</v>
      </c>
      <c r="AG297" s="9">
        <v>242.1503362793913</v>
      </c>
      <c r="AH297" s="9">
        <v>241.23263719380569</v>
      </c>
      <c r="AI297" s="9">
        <v>248.32529472922485</v>
      </c>
      <c r="AJ297" s="9">
        <v>244.35444222998782</v>
      </c>
      <c r="AK297" s="9">
        <v>242.70363816159954</v>
      </c>
      <c r="AL297" s="21">
        <v>271.691985855128</v>
      </c>
      <c r="AM297" s="197">
        <v>284.16580281437791</v>
      </c>
      <c r="AN297" s="21"/>
      <c r="AO297" s="5"/>
      <c r="AP297" s="5"/>
      <c r="AQ297" s="21"/>
    </row>
    <row r="298" spans="1:43" x14ac:dyDescent="0.2">
      <c r="A298" s="8" t="str">
        <f t="shared" si="4"/>
        <v>EFHm_Ja_8</v>
      </c>
      <c r="B298" s="7" t="s">
        <v>252</v>
      </c>
      <c r="C298" s="7" t="s">
        <v>260</v>
      </c>
      <c r="D298" s="7">
        <v>8</v>
      </c>
      <c r="E298" s="7">
        <v>100</v>
      </c>
      <c r="F298" s="9">
        <v>110.80691761596648</v>
      </c>
      <c r="G298" s="9">
        <v>104.1495635309021</v>
      </c>
      <c r="H298" s="9">
        <v>104.8759003999462</v>
      </c>
      <c r="I298" s="9">
        <v>117.43479278280806</v>
      </c>
      <c r="J298" s="9">
        <v>133.93816656586088</v>
      </c>
      <c r="K298" s="9">
        <v>139.2722548173318</v>
      </c>
      <c r="L298" s="9">
        <v>133.92146477482885</v>
      </c>
      <c r="M298" s="9">
        <v>127.91953745131848</v>
      </c>
      <c r="N298" s="9">
        <v>127.86301536982717</v>
      </c>
      <c r="O298" s="9">
        <v>131.27736101456111</v>
      </c>
      <c r="P298" s="9">
        <v>128.46838294988873</v>
      </c>
      <c r="Q298" s="9">
        <v>124.30920811722505</v>
      </c>
      <c r="R298" s="9">
        <v>117.68574624721222</v>
      </c>
      <c r="S298" s="9">
        <v>118.09469980353316</v>
      </c>
      <c r="T298" s="9">
        <v>129.93829773751116</v>
      </c>
      <c r="U298" s="9">
        <v>130.89446739767482</v>
      </c>
      <c r="V298" s="9">
        <v>128.38636654519945</v>
      </c>
      <c r="W298" s="9">
        <v>128.90352781515597</v>
      </c>
      <c r="X298" s="9">
        <v>125.44955234881343</v>
      </c>
      <c r="Y298" s="9">
        <v>126.3325987143655</v>
      </c>
      <c r="Z298" s="9">
        <v>132.63266379524939</v>
      </c>
      <c r="AA298" s="9">
        <v>133.02312552045825</v>
      </c>
      <c r="AB298" s="9">
        <v>129.9923288774726</v>
      </c>
      <c r="AC298" s="9">
        <v>135.33969075077428</v>
      </c>
      <c r="AD298" s="9">
        <v>145.71396110062796</v>
      </c>
      <c r="AE298" s="9">
        <v>148.01255874204026</v>
      </c>
      <c r="AF298" s="9">
        <v>155.46472509678603</v>
      </c>
      <c r="AG298" s="9">
        <v>162.05297417038545</v>
      </c>
      <c r="AH298" s="9">
        <v>163.0037925983784</v>
      </c>
      <c r="AI298" s="9">
        <v>170.7174398701199</v>
      </c>
      <c r="AJ298" s="9">
        <v>171.25419273820918</v>
      </c>
      <c r="AK298" s="9">
        <v>164.57688955689454</v>
      </c>
      <c r="AL298" s="21">
        <v>176.29548562217803</v>
      </c>
      <c r="AM298" s="197">
        <v>187.2042906997797</v>
      </c>
      <c r="AN298" s="21"/>
      <c r="AO298" s="5"/>
      <c r="AP298" s="5"/>
      <c r="AQ298" s="21"/>
    </row>
    <row r="299" spans="1:43" x14ac:dyDescent="0.2">
      <c r="A299" s="8" t="str">
        <f t="shared" si="4"/>
        <v>EFHm_Ja_9</v>
      </c>
      <c r="B299" s="7" t="s">
        <v>252</v>
      </c>
      <c r="C299" s="7" t="s">
        <v>260</v>
      </c>
      <c r="D299" s="7">
        <v>9</v>
      </c>
      <c r="E299" s="7">
        <v>100</v>
      </c>
      <c r="F299" s="9">
        <v>118.81746171458072</v>
      </c>
      <c r="G299" s="9">
        <v>139.58638761022985</v>
      </c>
      <c r="H299" s="9">
        <v>146.41982221548108</v>
      </c>
      <c r="I299" s="9">
        <v>152.13306160789642</v>
      </c>
      <c r="J299" s="9">
        <v>159.99514174302155</v>
      </c>
      <c r="K299" s="9">
        <v>152.57075916967651</v>
      </c>
      <c r="L299" s="9">
        <v>170.52928200550977</v>
      </c>
      <c r="M299" s="9">
        <v>153.56095934114597</v>
      </c>
      <c r="N299" s="9">
        <v>146.05084148612343</v>
      </c>
      <c r="O299" s="9">
        <v>136.5612546855663</v>
      </c>
      <c r="P299" s="9">
        <v>134.59786746219507</v>
      </c>
      <c r="Q299" s="9">
        <v>127.96063693760604</v>
      </c>
      <c r="R299" s="9">
        <v>131.79635941707699</v>
      </c>
      <c r="S299" s="9">
        <v>136.25152205752394</v>
      </c>
      <c r="T299" s="9">
        <v>142.49091421752399</v>
      </c>
      <c r="U299" s="9">
        <v>153.14745618161879</v>
      </c>
      <c r="V299" s="9">
        <v>154.80300334875082</v>
      </c>
      <c r="W299" s="9">
        <v>160.77532146817438</v>
      </c>
      <c r="X299" s="9">
        <v>158.20807726442422</v>
      </c>
      <c r="Y299" s="9">
        <v>161.52365754819027</v>
      </c>
      <c r="Z299" s="9">
        <v>173.61219780068672</v>
      </c>
      <c r="AA299" s="9">
        <v>190.75854949020621</v>
      </c>
      <c r="AB299" s="9">
        <v>205.95489832415689</v>
      </c>
      <c r="AC299" s="9">
        <v>218.68675956377177</v>
      </c>
      <c r="AD299" s="9">
        <v>244.90007106927371</v>
      </c>
      <c r="AE299" s="9">
        <v>255.06372345511932</v>
      </c>
      <c r="AF299" s="9">
        <v>269.45823479058026</v>
      </c>
      <c r="AG299" s="9">
        <v>293.2938098236263</v>
      </c>
      <c r="AH299" s="9">
        <v>286.22496570035486</v>
      </c>
      <c r="AI299" s="9">
        <v>296.10277892150378</v>
      </c>
      <c r="AJ299" s="9">
        <v>305.48545089658603</v>
      </c>
      <c r="AK299" s="9">
        <v>298.327049853142</v>
      </c>
      <c r="AL299" s="21">
        <v>320.52585646848348</v>
      </c>
      <c r="AM299" s="197">
        <v>334.06527423254988</v>
      </c>
      <c r="AN299" s="21"/>
      <c r="AO299" s="5"/>
      <c r="AP299" s="5"/>
      <c r="AQ299" s="21"/>
    </row>
    <row r="300" spans="1:43" x14ac:dyDescent="0.2">
      <c r="A300" s="8" t="str">
        <f t="shared" si="4"/>
        <v>EFHm_Ja_10</v>
      </c>
      <c r="B300" s="7" t="s">
        <v>252</v>
      </c>
      <c r="C300" s="7" t="s">
        <v>260</v>
      </c>
      <c r="D300" s="7">
        <v>10</v>
      </c>
      <c r="E300" s="7">
        <v>100</v>
      </c>
      <c r="F300" s="9">
        <v>99.037360789147399</v>
      </c>
      <c r="G300" s="9">
        <v>103.72295861391943</v>
      </c>
      <c r="H300" s="9">
        <v>109.08755776732049</v>
      </c>
      <c r="I300" s="9">
        <v>117.37769805321219</v>
      </c>
      <c r="J300" s="9">
        <v>121.00986021632234</v>
      </c>
      <c r="K300" s="9">
        <v>126.80209388423287</v>
      </c>
      <c r="L300" s="9">
        <v>125.0993242618151</v>
      </c>
      <c r="M300" s="9">
        <v>122.70488804774322</v>
      </c>
      <c r="N300" s="9">
        <v>114.69547276933638</v>
      </c>
      <c r="O300" s="9">
        <v>115.05645494974618</v>
      </c>
      <c r="P300" s="9">
        <v>109.38113344354386</v>
      </c>
      <c r="Q300" s="9">
        <v>109.59098996177252</v>
      </c>
      <c r="R300" s="9">
        <v>106.69026562656252</v>
      </c>
      <c r="S300" s="9">
        <v>108.24691275050162</v>
      </c>
      <c r="T300" s="9">
        <v>110.74236762524883</v>
      </c>
      <c r="U300" s="9">
        <v>114.65318420258474</v>
      </c>
      <c r="V300" s="9">
        <v>111.62039893419254</v>
      </c>
      <c r="W300" s="9">
        <v>113.04780016553664</v>
      </c>
      <c r="X300" s="9">
        <v>113.22263536999084</v>
      </c>
      <c r="Y300" s="9">
        <v>119.21214083654952</v>
      </c>
      <c r="Z300" s="9">
        <v>124.36725204093744</v>
      </c>
      <c r="AA300" s="9">
        <v>128.00651980833729</v>
      </c>
      <c r="AB300" s="9">
        <v>132.77638991406786</v>
      </c>
      <c r="AC300" s="9">
        <v>141.4464081844915</v>
      </c>
      <c r="AD300" s="9">
        <v>150.84759620474301</v>
      </c>
      <c r="AE300" s="9">
        <v>156.80337416123422</v>
      </c>
      <c r="AF300" s="9">
        <v>164.89858214772138</v>
      </c>
      <c r="AG300" s="9">
        <v>180.16755247994408</v>
      </c>
      <c r="AH300" s="9">
        <v>185.98412495022578</v>
      </c>
      <c r="AI300" s="9">
        <v>188.82240129420765</v>
      </c>
      <c r="AJ300" s="9">
        <v>188.69934652108236</v>
      </c>
      <c r="AK300" s="9">
        <v>182.49330137464705</v>
      </c>
      <c r="AL300" s="21">
        <v>192.26118317737044</v>
      </c>
      <c r="AM300" s="197">
        <v>198.3394798278043</v>
      </c>
      <c r="AN300" s="21"/>
      <c r="AO300" s="5"/>
      <c r="AP300" s="5"/>
      <c r="AQ300" s="21"/>
    </row>
    <row r="301" spans="1:43" x14ac:dyDescent="0.2">
      <c r="A301" s="8" t="str">
        <f t="shared" si="4"/>
        <v>EFHm_Ja_11</v>
      </c>
      <c r="B301" s="7" t="s">
        <v>252</v>
      </c>
      <c r="C301" s="7" t="s">
        <v>260</v>
      </c>
      <c r="D301" s="7">
        <v>11</v>
      </c>
      <c r="E301" s="7">
        <v>100</v>
      </c>
      <c r="F301" s="9">
        <v>99.968068611762405</v>
      </c>
      <c r="G301" s="9">
        <v>102.84902509904639</v>
      </c>
      <c r="H301" s="9">
        <v>110.26270001558156</v>
      </c>
      <c r="I301" s="9">
        <v>123.51610052385153</v>
      </c>
      <c r="J301" s="9">
        <v>131.56029429665662</v>
      </c>
      <c r="K301" s="9">
        <v>139.79974544315218</v>
      </c>
      <c r="L301" s="9">
        <v>137.15176913098875</v>
      </c>
      <c r="M301" s="9">
        <v>136.68179745941072</v>
      </c>
      <c r="N301" s="9">
        <v>132.40015997020322</v>
      </c>
      <c r="O301" s="9">
        <v>129.88099489941371</v>
      </c>
      <c r="P301" s="9">
        <v>124.33831288208479</v>
      </c>
      <c r="Q301" s="9">
        <v>121.19184274981352</v>
      </c>
      <c r="R301" s="9">
        <v>118.5839909145638</v>
      </c>
      <c r="S301" s="9">
        <v>122.28746998612129</v>
      </c>
      <c r="T301" s="9">
        <v>127.11143674761401</v>
      </c>
      <c r="U301" s="9">
        <v>127.92113473443048</v>
      </c>
      <c r="V301" s="9">
        <v>125.96803853434511</v>
      </c>
      <c r="W301" s="9">
        <v>127.48775109217073</v>
      </c>
      <c r="X301" s="9">
        <v>124.57955108619475</v>
      </c>
      <c r="Y301" s="9">
        <v>128.50600843159364</v>
      </c>
      <c r="Z301" s="9">
        <v>131.34323277885466</v>
      </c>
      <c r="AA301" s="9">
        <v>134.03564923834099</v>
      </c>
      <c r="AB301" s="9">
        <v>135.95254013175517</v>
      </c>
      <c r="AC301" s="9">
        <v>142.24341776279954</v>
      </c>
      <c r="AD301" s="9">
        <v>150.36856520514237</v>
      </c>
      <c r="AE301" s="9">
        <v>154.90012481279899</v>
      </c>
      <c r="AF301" s="9">
        <v>158.9426773262274</v>
      </c>
      <c r="AG301" s="9">
        <v>172.53181010504056</v>
      </c>
      <c r="AH301" s="9">
        <v>174.57742621659287</v>
      </c>
      <c r="AI301" s="9">
        <v>175.13767071054735</v>
      </c>
      <c r="AJ301" s="9">
        <v>179.21107628544962</v>
      </c>
      <c r="AK301" s="9">
        <v>171.78856799013076</v>
      </c>
      <c r="AL301" s="21">
        <v>181.38611073366852</v>
      </c>
      <c r="AM301" s="197">
        <v>186.58163097443295</v>
      </c>
      <c r="AN301" s="21"/>
      <c r="AO301" s="5"/>
      <c r="AP301" s="5"/>
      <c r="AQ301" s="21"/>
    </row>
    <row r="302" spans="1:43" x14ac:dyDescent="0.2">
      <c r="A302" s="8" t="str">
        <f t="shared" si="4"/>
        <v>EFHm_Ja_12</v>
      </c>
      <c r="B302" s="7" t="s">
        <v>252</v>
      </c>
      <c r="C302" s="7" t="s">
        <v>260</v>
      </c>
      <c r="D302" s="7">
        <v>12</v>
      </c>
      <c r="E302" s="7">
        <v>100</v>
      </c>
      <c r="F302" s="9">
        <v>93.595515649080369</v>
      </c>
      <c r="G302" s="9">
        <v>99.467952390910327</v>
      </c>
      <c r="H302" s="9">
        <v>120.89812354739742</v>
      </c>
      <c r="I302" s="9">
        <v>150.94025937519467</v>
      </c>
      <c r="J302" s="9">
        <v>169.70555519879588</v>
      </c>
      <c r="K302" s="9">
        <v>175.09050052439582</v>
      </c>
      <c r="L302" s="9">
        <v>161.30815119454385</v>
      </c>
      <c r="M302" s="9">
        <v>157.71261469368761</v>
      </c>
      <c r="N302" s="9">
        <v>149.12621961982128</v>
      </c>
      <c r="O302" s="9">
        <v>153.21478300544845</v>
      </c>
      <c r="P302" s="9">
        <v>151.26020978509467</v>
      </c>
      <c r="Q302" s="9">
        <v>146.8197768089548</v>
      </c>
      <c r="R302" s="9">
        <v>146.13769293443627</v>
      </c>
      <c r="S302" s="9">
        <v>149.70164957345531</v>
      </c>
      <c r="T302" s="9">
        <v>157.59458210349266</v>
      </c>
      <c r="U302" s="9">
        <v>161.96724962109059</v>
      </c>
      <c r="V302" s="9">
        <v>163.38223690800439</v>
      </c>
      <c r="W302" s="9">
        <v>171.00324169560346</v>
      </c>
      <c r="X302" s="9">
        <v>173.98631310784126</v>
      </c>
      <c r="Y302" s="9">
        <v>180.81647263562647</v>
      </c>
      <c r="Z302" s="9">
        <v>195.08828960085333</v>
      </c>
      <c r="AA302" s="9">
        <v>202.29112627009189</v>
      </c>
      <c r="AB302" s="9">
        <v>213.21963984439242</v>
      </c>
      <c r="AC302" s="9">
        <v>222.21926101991585</v>
      </c>
      <c r="AD302" s="9">
        <v>248.53851592392138</v>
      </c>
      <c r="AE302" s="9">
        <v>250.93084429196671</v>
      </c>
      <c r="AF302" s="9">
        <v>261.00702224147983</v>
      </c>
      <c r="AG302" s="9">
        <v>260.91810578623586</v>
      </c>
      <c r="AH302" s="9">
        <v>287.50399342821953</v>
      </c>
      <c r="AI302" s="9">
        <v>311.04923885189339</v>
      </c>
      <c r="AJ302" s="9">
        <v>287.00129063480318</v>
      </c>
      <c r="AK302" s="9">
        <v>274.34105732698993</v>
      </c>
      <c r="AL302" s="21">
        <v>298.73504462592678</v>
      </c>
      <c r="AM302" s="197">
        <v>327.73594124417752</v>
      </c>
      <c r="AN302" s="21"/>
      <c r="AO302" s="5"/>
      <c r="AP302" s="5"/>
      <c r="AQ302" s="21"/>
    </row>
    <row r="303" spans="1:43" x14ac:dyDescent="0.2">
      <c r="A303" s="8" t="str">
        <f t="shared" ref="A303:A366" si="5">CONCATENATE(B303,"_",C303,"_",D303)</f>
        <v>EFHm_Ja_13</v>
      </c>
      <c r="B303" s="7" t="s">
        <v>252</v>
      </c>
      <c r="C303" s="7" t="s">
        <v>260</v>
      </c>
      <c r="D303" s="7">
        <v>13</v>
      </c>
      <c r="E303" s="7">
        <v>100</v>
      </c>
      <c r="F303" s="9">
        <v>108.0312113210223</v>
      </c>
      <c r="G303" s="9">
        <v>109.98126301762845</v>
      </c>
      <c r="H303" s="9">
        <v>124.32313442550746</v>
      </c>
      <c r="I303" s="9">
        <v>140.55232890556903</v>
      </c>
      <c r="J303" s="9">
        <v>153.74425123067374</v>
      </c>
      <c r="K303" s="9">
        <v>160.43749127791543</v>
      </c>
      <c r="L303" s="9">
        <v>154.13768888231075</v>
      </c>
      <c r="M303" s="9">
        <v>153.97997156660469</v>
      </c>
      <c r="N303" s="9">
        <v>149.73220462661604</v>
      </c>
      <c r="O303" s="9">
        <v>147.22586265395589</v>
      </c>
      <c r="P303" s="9">
        <v>140.63385199528389</v>
      </c>
      <c r="Q303" s="9">
        <v>135.13491289851464</v>
      </c>
      <c r="R303" s="9">
        <v>133.76948169627843</v>
      </c>
      <c r="S303" s="9">
        <v>140.02026185232549</v>
      </c>
      <c r="T303" s="9">
        <v>148.25502054221283</v>
      </c>
      <c r="U303" s="9">
        <v>150.92997708669873</v>
      </c>
      <c r="V303" s="9">
        <v>148.41415098404559</v>
      </c>
      <c r="W303" s="9">
        <v>151.70492316318712</v>
      </c>
      <c r="X303" s="9">
        <v>152.01048472815688</v>
      </c>
      <c r="Y303" s="9">
        <v>156.13459177040622</v>
      </c>
      <c r="Z303" s="9">
        <v>160.99123056676672</v>
      </c>
      <c r="AA303" s="9">
        <v>172.25550422309286</v>
      </c>
      <c r="AB303" s="9">
        <v>174.49997829522459</v>
      </c>
      <c r="AC303" s="9">
        <v>179.30085628176622</v>
      </c>
      <c r="AD303" s="9">
        <v>191.16369577240209</v>
      </c>
      <c r="AE303" s="9">
        <v>197.21057640183218</v>
      </c>
      <c r="AF303" s="9">
        <v>202.89472768106441</v>
      </c>
      <c r="AG303" s="9">
        <v>212.15171340809235</v>
      </c>
      <c r="AH303" s="9">
        <v>220.73209751957415</v>
      </c>
      <c r="AI303" s="9">
        <v>224.54986815251837</v>
      </c>
      <c r="AJ303" s="9">
        <v>226.71687989481288</v>
      </c>
      <c r="AK303" s="9">
        <v>219.57200755014151</v>
      </c>
      <c r="AL303" s="21">
        <v>238.02919904671663</v>
      </c>
      <c r="AM303" s="197">
        <v>244.70844630459615</v>
      </c>
      <c r="AN303" s="21"/>
      <c r="AO303" s="5"/>
      <c r="AP303" s="5"/>
      <c r="AQ303" s="21"/>
    </row>
    <row r="304" spans="1:43" x14ac:dyDescent="0.2">
      <c r="A304" s="8" t="str">
        <f t="shared" si="5"/>
        <v>EFHm_Ja_14</v>
      </c>
      <c r="B304" s="7" t="s">
        <v>252</v>
      </c>
      <c r="C304" s="7" t="s">
        <v>260</v>
      </c>
      <c r="D304" s="7">
        <v>14</v>
      </c>
      <c r="E304" s="7">
        <v>100</v>
      </c>
      <c r="F304" s="9">
        <v>107.25889125209112</v>
      </c>
      <c r="G304" s="9">
        <v>101.55330221842256</v>
      </c>
      <c r="H304" s="9">
        <v>101.31647345679275</v>
      </c>
      <c r="I304" s="9">
        <v>125.63057247253249</v>
      </c>
      <c r="J304" s="9">
        <v>140.27499066906245</v>
      </c>
      <c r="K304" s="9">
        <v>145.74518289861345</v>
      </c>
      <c r="L304" s="9">
        <v>140.7586502574984</v>
      </c>
      <c r="M304" s="9">
        <v>137.15153606827042</v>
      </c>
      <c r="N304" s="9">
        <v>131.33551112290908</v>
      </c>
      <c r="O304" s="9">
        <v>130.84568114193956</v>
      </c>
      <c r="P304" s="9">
        <v>128.31601137121066</v>
      </c>
      <c r="Q304" s="9">
        <v>129.3894731172974</v>
      </c>
      <c r="R304" s="9">
        <v>118.00084471325998</v>
      </c>
      <c r="S304" s="9">
        <v>117.11148714028592</v>
      </c>
      <c r="T304" s="9">
        <v>128.46092293275646</v>
      </c>
      <c r="U304" s="9">
        <v>128.27074911358537</v>
      </c>
      <c r="V304" s="9">
        <v>125.29816221563929</v>
      </c>
      <c r="W304" s="9">
        <v>127.47499111101206</v>
      </c>
      <c r="X304" s="9">
        <v>127.98819937049548</v>
      </c>
      <c r="Y304" s="9">
        <v>129.10276678321395</v>
      </c>
      <c r="Z304" s="9">
        <v>132.74339754647082</v>
      </c>
      <c r="AA304" s="9">
        <v>139.63305784402397</v>
      </c>
      <c r="AB304" s="9">
        <v>139.7757332522286</v>
      </c>
      <c r="AC304" s="9">
        <v>147.34153238971319</v>
      </c>
      <c r="AD304" s="9">
        <v>158.21146049389571</v>
      </c>
      <c r="AE304" s="9">
        <v>155.2232286027164</v>
      </c>
      <c r="AF304" s="9">
        <v>165.18864000103574</v>
      </c>
      <c r="AG304" s="9">
        <v>177.55822601399592</v>
      </c>
      <c r="AH304" s="9">
        <v>185.1235661225212</v>
      </c>
      <c r="AI304" s="9">
        <v>190.16515465679606</v>
      </c>
      <c r="AJ304" s="9">
        <v>197.97106206818341</v>
      </c>
      <c r="AK304" s="9">
        <v>191.11969241906388</v>
      </c>
      <c r="AL304" s="21">
        <v>199.88984651867807</v>
      </c>
      <c r="AM304" s="197">
        <v>208.46506498320218</v>
      </c>
      <c r="AN304" s="21"/>
      <c r="AO304" s="5"/>
      <c r="AP304" s="5"/>
      <c r="AQ304" s="21"/>
    </row>
    <row r="305" spans="1:43" x14ac:dyDescent="0.2">
      <c r="A305" s="8" t="str">
        <f t="shared" si="5"/>
        <v>EFHm_Ja_15</v>
      </c>
      <c r="B305" s="7" t="s">
        <v>252</v>
      </c>
      <c r="C305" s="7" t="s">
        <v>260</v>
      </c>
      <c r="D305" s="7">
        <v>15</v>
      </c>
      <c r="E305" s="7">
        <v>100</v>
      </c>
      <c r="F305" s="9">
        <v>108.55971389010359</v>
      </c>
      <c r="G305" s="9">
        <v>105.03415173537954</v>
      </c>
      <c r="H305" s="9">
        <v>104.81960349995609</v>
      </c>
      <c r="I305" s="9">
        <v>125.08915372973743</v>
      </c>
      <c r="J305" s="9">
        <v>139.7618474317332</v>
      </c>
      <c r="K305" s="9">
        <v>144.69432531437181</v>
      </c>
      <c r="L305" s="9">
        <v>139.45539239187727</v>
      </c>
      <c r="M305" s="9">
        <v>134.90927600411842</v>
      </c>
      <c r="N305" s="9">
        <v>131.87993797915897</v>
      </c>
      <c r="O305" s="9">
        <v>132.63172669136159</v>
      </c>
      <c r="P305" s="9">
        <v>130.37510429226927</v>
      </c>
      <c r="Q305" s="9">
        <v>129.63612169735711</v>
      </c>
      <c r="R305" s="9">
        <v>122.47209086261014</v>
      </c>
      <c r="S305" s="9">
        <v>121.40257521534565</v>
      </c>
      <c r="T305" s="9">
        <v>130.50100817694798</v>
      </c>
      <c r="U305" s="9">
        <v>130.12165962740855</v>
      </c>
      <c r="V305" s="9">
        <v>123.77158462387121</v>
      </c>
      <c r="W305" s="9">
        <v>125.52540778209801</v>
      </c>
      <c r="X305" s="9">
        <v>122.12736542003837</v>
      </c>
      <c r="Y305" s="9">
        <v>125.30809378542421</v>
      </c>
      <c r="Z305" s="9">
        <v>128.04052559571818</v>
      </c>
      <c r="AA305" s="9">
        <v>134.92778793499429</v>
      </c>
      <c r="AB305" s="9">
        <v>134.63161366844892</v>
      </c>
      <c r="AC305" s="9">
        <v>143.76653020424169</v>
      </c>
      <c r="AD305" s="9">
        <v>156.1289688991161</v>
      </c>
      <c r="AE305" s="9">
        <v>164.39225805694232</v>
      </c>
      <c r="AF305" s="9">
        <v>170.16640309853065</v>
      </c>
      <c r="AG305" s="9">
        <v>176.42899145739713</v>
      </c>
      <c r="AH305" s="9">
        <v>190.04569458102873</v>
      </c>
      <c r="AI305" s="9">
        <v>199.03461629879337</v>
      </c>
      <c r="AJ305" s="9">
        <v>200.83148798993952</v>
      </c>
      <c r="AK305" s="9">
        <v>195.14320614470498</v>
      </c>
      <c r="AL305" s="21">
        <v>201.81233642222466</v>
      </c>
      <c r="AM305" s="197">
        <v>210.16522871588381</v>
      </c>
      <c r="AN305" s="21"/>
      <c r="AO305" s="5"/>
      <c r="AP305" s="5"/>
      <c r="AQ305" s="21"/>
    </row>
    <row r="306" spans="1:43" x14ac:dyDescent="0.2">
      <c r="A306" s="8" t="str">
        <f t="shared" si="5"/>
        <v>EFHm_Ja_16</v>
      </c>
      <c r="B306" s="7" t="s">
        <v>252</v>
      </c>
      <c r="C306" s="7" t="s">
        <v>260</v>
      </c>
      <c r="D306" s="7">
        <v>16</v>
      </c>
      <c r="E306" s="7">
        <v>100</v>
      </c>
      <c r="F306" s="9">
        <v>110.75437800307328</v>
      </c>
      <c r="G306" s="9">
        <v>103.97459254425898</v>
      </c>
      <c r="H306" s="9">
        <v>104.6919889249865</v>
      </c>
      <c r="I306" s="9">
        <v>117.30389037174464</v>
      </c>
      <c r="J306" s="9">
        <v>133.80375064880604</v>
      </c>
      <c r="K306" s="9">
        <v>139.21870991460261</v>
      </c>
      <c r="L306" s="9">
        <v>133.82399302085551</v>
      </c>
      <c r="M306" s="9">
        <v>127.88313297935711</v>
      </c>
      <c r="N306" s="9">
        <v>127.8244414433105</v>
      </c>
      <c r="O306" s="9">
        <v>131.22826068368417</v>
      </c>
      <c r="P306" s="9">
        <v>128.24466459715745</v>
      </c>
      <c r="Q306" s="9">
        <v>124.01156514088487</v>
      </c>
      <c r="R306" s="9">
        <v>117.39242690688347</v>
      </c>
      <c r="S306" s="9">
        <v>117.79654327202121</v>
      </c>
      <c r="T306" s="9">
        <v>129.49997822651051</v>
      </c>
      <c r="U306" s="9">
        <v>129.13409913747853</v>
      </c>
      <c r="V306" s="9">
        <v>125.30972426156397</v>
      </c>
      <c r="W306" s="9">
        <v>132.58330586503132</v>
      </c>
      <c r="X306" s="9">
        <v>131.66870441527431</v>
      </c>
      <c r="Y306" s="9">
        <v>134.84953003860608</v>
      </c>
      <c r="Z306" s="9">
        <v>138.08651949749469</v>
      </c>
      <c r="AA306" s="9">
        <v>144.66843599920708</v>
      </c>
      <c r="AB306" s="9">
        <v>145.11596381164213</v>
      </c>
      <c r="AC306" s="9">
        <v>147.02589144349722</v>
      </c>
      <c r="AD306" s="9">
        <v>161.0905438138787</v>
      </c>
      <c r="AE306" s="9">
        <v>166.8154913004397</v>
      </c>
      <c r="AF306" s="9">
        <v>173.38643372606174</v>
      </c>
      <c r="AG306" s="9">
        <v>185.94677979364221</v>
      </c>
      <c r="AH306" s="9">
        <v>204.29252851290315</v>
      </c>
      <c r="AI306" s="9">
        <v>219.72507730653047</v>
      </c>
      <c r="AJ306" s="9">
        <v>222.69848795535486</v>
      </c>
      <c r="AK306" s="9">
        <v>216.59870772039386</v>
      </c>
      <c r="AL306" s="21">
        <v>213.263645247694</v>
      </c>
      <c r="AM306" s="197">
        <v>220.57705329810972</v>
      </c>
      <c r="AN306" s="21"/>
      <c r="AO306" s="5"/>
      <c r="AP306" s="5"/>
      <c r="AQ306" s="21"/>
    </row>
    <row r="307" spans="1:43" x14ac:dyDescent="0.2">
      <c r="A307" s="8" t="str">
        <f t="shared" si="5"/>
        <v>EFHm_Ja_17</v>
      </c>
      <c r="B307" s="7" t="s">
        <v>252</v>
      </c>
      <c r="C307" s="7" t="s">
        <v>260</v>
      </c>
      <c r="D307" s="7">
        <v>17</v>
      </c>
      <c r="E307" s="7">
        <v>100</v>
      </c>
      <c r="F307" s="9">
        <v>109.89059921856239</v>
      </c>
      <c r="G307" s="9">
        <v>116.39859296025772</v>
      </c>
      <c r="H307" s="9">
        <v>115.72348470588074</v>
      </c>
      <c r="I307" s="9">
        <v>133.50178540384601</v>
      </c>
      <c r="J307" s="9">
        <v>145.40332782432301</v>
      </c>
      <c r="K307" s="9">
        <v>147.80221273545939</v>
      </c>
      <c r="L307" s="9">
        <v>144.9451053688405</v>
      </c>
      <c r="M307" s="9">
        <v>139.01070868198155</v>
      </c>
      <c r="N307" s="9">
        <v>139.51628333614906</v>
      </c>
      <c r="O307" s="9">
        <v>139.60541409613583</v>
      </c>
      <c r="P307" s="9">
        <v>137.71300749604779</v>
      </c>
      <c r="Q307" s="9">
        <v>134.07751862327467</v>
      </c>
      <c r="R307" s="9">
        <v>127.70852762898639</v>
      </c>
      <c r="S307" s="9">
        <v>127.53890332544664</v>
      </c>
      <c r="T307" s="9">
        <v>136.66579205091151</v>
      </c>
      <c r="U307" s="9">
        <v>138.7013390036845</v>
      </c>
      <c r="V307" s="9">
        <v>135.95100935641983</v>
      </c>
      <c r="W307" s="9">
        <v>137.32166691007461</v>
      </c>
      <c r="X307" s="9">
        <v>135.31094299228755</v>
      </c>
      <c r="Y307" s="9">
        <v>137.55178400992412</v>
      </c>
      <c r="Z307" s="9">
        <v>141.68112144064159</v>
      </c>
      <c r="AA307" s="9">
        <v>149.56633034294731</v>
      </c>
      <c r="AB307" s="9">
        <v>150.40954797607975</v>
      </c>
      <c r="AC307" s="9">
        <v>156.89760996544709</v>
      </c>
      <c r="AD307" s="9">
        <v>167.4160640662611</v>
      </c>
      <c r="AE307" s="9">
        <v>173.81878080806342</v>
      </c>
      <c r="AF307" s="9">
        <v>182.4825833850775</v>
      </c>
      <c r="AG307" s="9">
        <v>195.059226547495</v>
      </c>
      <c r="AH307" s="9">
        <v>207.13944019111969</v>
      </c>
      <c r="AI307" s="9">
        <v>215.52628097076808</v>
      </c>
      <c r="AJ307" s="9">
        <v>218.01979488451005</v>
      </c>
      <c r="AK307" s="9">
        <v>217.36400430433926</v>
      </c>
      <c r="AL307" s="21">
        <v>228.59660332090039</v>
      </c>
      <c r="AM307" s="197">
        <v>233.59467513962323</v>
      </c>
      <c r="AN307" s="21"/>
      <c r="AO307" s="5"/>
      <c r="AP307" s="5"/>
      <c r="AQ307" s="21"/>
    </row>
    <row r="308" spans="1:43" x14ac:dyDescent="0.2">
      <c r="A308" s="8" t="str">
        <f t="shared" si="5"/>
        <v>EFHm_Ja_18</v>
      </c>
      <c r="B308" s="7" t="s">
        <v>252</v>
      </c>
      <c r="C308" s="7" t="s">
        <v>260</v>
      </c>
      <c r="D308" s="7">
        <v>18</v>
      </c>
      <c r="E308" s="7">
        <v>100</v>
      </c>
      <c r="F308" s="9">
        <v>103.32536626960298</v>
      </c>
      <c r="G308" s="9">
        <v>108.69102099025318</v>
      </c>
      <c r="H308" s="9">
        <v>110.8680364650204</v>
      </c>
      <c r="I308" s="9">
        <v>123.77594638159508</v>
      </c>
      <c r="J308" s="9">
        <v>126.45016950667107</v>
      </c>
      <c r="K308" s="9">
        <v>120.77475048700934</v>
      </c>
      <c r="L308" s="9">
        <v>126.22534868207407</v>
      </c>
      <c r="M308" s="9">
        <v>123.54016476213398</v>
      </c>
      <c r="N308" s="9">
        <v>121.32564178714406</v>
      </c>
      <c r="O308" s="9">
        <v>124.53533746107664</v>
      </c>
      <c r="P308" s="9">
        <v>118.03910485643941</v>
      </c>
      <c r="Q308" s="9">
        <v>112.56815348906768</v>
      </c>
      <c r="R308" s="9">
        <v>110.8386388063023</v>
      </c>
      <c r="S308" s="9">
        <v>120.39758002944968</v>
      </c>
      <c r="T308" s="9">
        <v>124.94287531647063</v>
      </c>
      <c r="U308" s="9">
        <v>121.09569926886768</v>
      </c>
      <c r="V308" s="9">
        <v>124.64705636735025</v>
      </c>
      <c r="W308" s="9">
        <v>132.37657627958322</v>
      </c>
      <c r="X308" s="9">
        <v>130.88254603091593</v>
      </c>
      <c r="Y308" s="9">
        <v>135.59211893651803</v>
      </c>
      <c r="Z308" s="9">
        <v>146.94064735951559</v>
      </c>
      <c r="AA308" s="9">
        <v>155.48835427205933</v>
      </c>
      <c r="AB308" s="9">
        <v>155.52164361920026</v>
      </c>
      <c r="AC308" s="9">
        <v>153.60509951169541</v>
      </c>
      <c r="AD308" s="9">
        <v>167.63423369435864</v>
      </c>
      <c r="AE308" s="9">
        <v>170.96319437163032</v>
      </c>
      <c r="AF308" s="9">
        <v>170.22815712862482</v>
      </c>
      <c r="AG308" s="9">
        <v>182.41818866298451</v>
      </c>
      <c r="AH308" s="9">
        <v>201.03866646803331</v>
      </c>
      <c r="AI308" s="9">
        <v>204.06645151082117</v>
      </c>
      <c r="AJ308" s="9">
        <v>204.2217476847577</v>
      </c>
      <c r="AK308" s="9">
        <v>184.26628083434983</v>
      </c>
      <c r="AL308" s="21">
        <v>195.07648098574845</v>
      </c>
      <c r="AM308" s="197">
        <v>198.74770079848872</v>
      </c>
      <c r="AN308" s="21"/>
      <c r="AO308" s="5"/>
      <c r="AP308" s="5"/>
      <c r="AQ308" s="21"/>
    </row>
    <row r="309" spans="1:43" x14ac:dyDescent="0.2">
      <c r="A309" s="8" t="str">
        <f t="shared" si="5"/>
        <v>EFHm_Ja_19</v>
      </c>
      <c r="B309" s="7" t="s">
        <v>252</v>
      </c>
      <c r="C309" s="7" t="s">
        <v>260</v>
      </c>
      <c r="D309" s="7">
        <v>19</v>
      </c>
      <c r="E309" s="7">
        <v>100</v>
      </c>
      <c r="F309" s="9">
        <v>106.29082651154845</v>
      </c>
      <c r="G309" s="9">
        <v>111.89649538153938</v>
      </c>
      <c r="H309" s="9">
        <v>122.71619844016786</v>
      </c>
      <c r="I309" s="9">
        <v>134.00206743985476</v>
      </c>
      <c r="J309" s="9">
        <v>142.29850547729151</v>
      </c>
      <c r="K309" s="9">
        <v>144.75932956565981</v>
      </c>
      <c r="L309" s="9">
        <v>143.39626492872398</v>
      </c>
      <c r="M309" s="9">
        <v>141.23745116028542</v>
      </c>
      <c r="N309" s="9">
        <v>137.41786288125215</v>
      </c>
      <c r="O309" s="9">
        <v>134.42257209061182</v>
      </c>
      <c r="P309" s="9">
        <v>131.90679298087397</v>
      </c>
      <c r="Q309" s="9">
        <v>127.20016204606364</v>
      </c>
      <c r="R309" s="9">
        <v>125.35454011643002</v>
      </c>
      <c r="S309" s="9">
        <v>128.90236498048012</v>
      </c>
      <c r="T309" s="9">
        <v>133.65433329690057</v>
      </c>
      <c r="U309" s="9">
        <v>134.9256661795965</v>
      </c>
      <c r="V309" s="9">
        <v>134.00538120666815</v>
      </c>
      <c r="W309" s="9">
        <v>135.00921854646873</v>
      </c>
      <c r="X309" s="9">
        <v>133.26191293494526</v>
      </c>
      <c r="Y309" s="9">
        <v>136.49460851295032</v>
      </c>
      <c r="Z309" s="9">
        <v>139.10361926650774</v>
      </c>
      <c r="AA309" s="9">
        <v>147.02580770416961</v>
      </c>
      <c r="AB309" s="9">
        <v>147.11285658249821</v>
      </c>
      <c r="AC309" s="9">
        <v>152.52373844176509</v>
      </c>
      <c r="AD309" s="9">
        <v>164.41675080714987</v>
      </c>
      <c r="AE309" s="9">
        <v>168.30810476547987</v>
      </c>
      <c r="AF309" s="9">
        <v>173.25518616298586</v>
      </c>
      <c r="AG309" s="9">
        <v>186.76657130012362</v>
      </c>
      <c r="AH309" s="9">
        <v>192.44923142100825</v>
      </c>
      <c r="AI309" s="9">
        <v>200.29751565717103</v>
      </c>
      <c r="AJ309" s="9">
        <v>199.9657434577789</v>
      </c>
      <c r="AK309" s="9">
        <v>192.6207276126776</v>
      </c>
      <c r="AL309" s="21">
        <v>203.82022238708143</v>
      </c>
      <c r="AM309" s="197">
        <v>207.62700194191365</v>
      </c>
      <c r="AN309" s="21"/>
      <c r="AO309" s="5"/>
      <c r="AP309" s="5"/>
      <c r="AQ309" s="21"/>
    </row>
    <row r="310" spans="1:43" x14ac:dyDescent="0.2">
      <c r="A310" s="8" t="str">
        <f t="shared" si="5"/>
        <v>EFHm_Ja_20</v>
      </c>
      <c r="B310" s="7" t="s">
        <v>252</v>
      </c>
      <c r="C310" s="7" t="s">
        <v>260</v>
      </c>
      <c r="D310" s="7">
        <v>20</v>
      </c>
      <c r="E310" s="7">
        <v>100</v>
      </c>
      <c r="F310" s="9">
        <v>110.91459067867891</v>
      </c>
      <c r="G310" s="9">
        <v>113.25098332112977</v>
      </c>
      <c r="H310" s="9">
        <v>113.12215734534547</v>
      </c>
      <c r="I310" s="9">
        <v>126.19886401971905</v>
      </c>
      <c r="J310" s="9">
        <v>139.87041373121991</v>
      </c>
      <c r="K310" s="9">
        <v>143.43877242863036</v>
      </c>
      <c r="L310" s="9">
        <v>139.33430943237798</v>
      </c>
      <c r="M310" s="9">
        <v>133.02198437431656</v>
      </c>
      <c r="N310" s="9">
        <v>135.22883808144641</v>
      </c>
      <c r="O310" s="9">
        <v>137.38816822225718</v>
      </c>
      <c r="P310" s="9">
        <v>134.400264246354</v>
      </c>
      <c r="Q310" s="9">
        <v>128.77439748725433</v>
      </c>
      <c r="R310" s="9">
        <v>122.66428768903712</v>
      </c>
      <c r="S310" s="9">
        <v>123.26992051861976</v>
      </c>
      <c r="T310" s="9">
        <v>133.85682494896656</v>
      </c>
      <c r="U310" s="9">
        <v>134.28818404029064</v>
      </c>
      <c r="V310" s="9">
        <v>130.48873069454018</v>
      </c>
      <c r="W310" s="9">
        <v>132.7275620630308</v>
      </c>
      <c r="X310" s="9">
        <v>130.08449460586311</v>
      </c>
      <c r="Y310" s="9">
        <v>133.42996285852303</v>
      </c>
      <c r="Z310" s="9">
        <v>140.09237764907175</v>
      </c>
      <c r="AA310" s="9">
        <v>146.68634965351561</v>
      </c>
      <c r="AB310" s="9">
        <v>147.17848406103172</v>
      </c>
      <c r="AC310" s="9">
        <v>150.27082298563968</v>
      </c>
      <c r="AD310" s="9">
        <v>160.47709481765165</v>
      </c>
      <c r="AE310" s="9">
        <v>163.51976196311341</v>
      </c>
      <c r="AF310" s="9">
        <v>170.77402055700864</v>
      </c>
      <c r="AG310" s="9">
        <v>186.2394306697733</v>
      </c>
      <c r="AH310" s="9">
        <v>197.77692843499347</v>
      </c>
      <c r="AI310" s="9">
        <v>203.84319647472657</v>
      </c>
      <c r="AJ310" s="9">
        <v>207.18722354300891</v>
      </c>
      <c r="AK310" s="9">
        <v>203.54253123662329</v>
      </c>
      <c r="AL310" s="21">
        <v>216.76758953197299</v>
      </c>
      <c r="AM310" s="197">
        <v>225.13750718939343</v>
      </c>
      <c r="AN310" s="21"/>
      <c r="AO310" s="5"/>
      <c r="AP310" s="5"/>
      <c r="AQ310" s="21"/>
    </row>
    <row r="311" spans="1:43" x14ac:dyDescent="0.2">
      <c r="A311" s="8" t="str">
        <f t="shared" si="5"/>
        <v>EFHm_Ja_21</v>
      </c>
      <c r="B311" s="7" t="s">
        <v>252</v>
      </c>
      <c r="C311" s="7" t="s">
        <v>260</v>
      </c>
      <c r="D311" s="7">
        <v>21</v>
      </c>
      <c r="E311" s="7">
        <v>100</v>
      </c>
      <c r="F311" s="9">
        <v>106.5556794711469</v>
      </c>
      <c r="G311" s="9">
        <v>110.64397395532602</v>
      </c>
      <c r="H311" s="9">
        <v>99.685229243768902</v>
      </c>
      <c r="I311" s="9">
        <v>105.39884727302133</v>
      </c>
      <c r="J311" s="9">
        <v>113.26129887920035</v>
      </c>
      <c r="K311" s="9">
        <v>117.25195880093828</v>
      </c>
      <c r="L311" s="9">
        <v>125.89373055085473</v>
      </c>
      <c r="M311" s="9">
        <v>131.73081729069932</v>
      </c>
      <c r="N311" s="9">
        <v>137.4652801627104</v>
      </c>
      <c r="O311" s="9">
        <v>137.97425542607868</v>
      </c>
      <c r="P311" s="9">
        <v>130.88699663106615</v>
      </c>
      <c r="Q311" s="9">
        <v>128.34858323302026</v>
      </c>
      <c r="R311" s="9">
        <v>135.40311359148433</v>
      </c>
      <c r="S311" s="9">
        <v>135.68666658153234</v>
      </c>
      <c r="T311" s="9">
        <v>131.9113962884829</v>
      </c>
      <c r="U311" s="9">
        <v>128.69010602937928</v>
      </c>
      <c r="V311" s="9">
        <v>129.72070165521811</v>
      </c>
      <c r="W311" s="9">
        <v>134.32553350665299</v>
      </c>
      <c r="X311" s="9">
        <v>135.0608824238877</v>
      </c>
      <c r="Y311" s="9">
        <v>137.95171950191155</v>
      </c>
      <c r="Z311" s="9">
        <v>144.27675652237994</v>
      </c>
      <c r="AA311" s="9">
        <v>151.8225692445283</v>
      </c>
      <c r="AB311" s="9">
        <v>157.41723755705453</v>
      </c>
      <c r="AC311" s="9">
        <v>163.83456922467775</v>
      </c>
      <c r="AD311" s="9">
        <v>179.10963420125785</v>
      </c>
      <c r="AE311" s="9">
        <v>185.84622428841305</v>
      </c>
      <c r="AF311" s="9">
        <v>189.55905938288174</v>
      </c>
      <c r="AG311" s="9">
        <v>210.86233664182714</v>
      </c>
      <c r="AH311" s="9">
        <v>211.0852690142118</v>
      </c>
      <c r="AI311" s="9">
        <v>219.07105634286557</v>
      </c>
      <c r="AJ311" s="9">
        <v>214.50167235969127</v>
      </c>
      <c r="AK311" s="9">
        <v>207.06269931373171</v>
      </c>
      <c r="AL311" s="21">
        <v>219.55256479221975</v>
      </c>
      <c r="AM311" s="197">
        <v>220.34985154049127</v>
      </c>
      <c r="AN311" s="21"/>
      <c r="AO311" s="5"/>
      <c r="AP311" s="5"/>
      <c r="AQ311" s="21"/>
    </row>
    <row r="312" spans="1:43" x14ac:dyDescent="0.2">
      <c r="A312" s="8" t="str">
        <f t="shared" si="5"/>
        <v>EFHm_Ja_22</v>
      </c>
      <c r="B312" s="7" t="s">
        <v>252</v>
      </c>
      <c r="C312" s="7" t="s">
        <v>260</v>
      </c>
      <c r="D312" s="7">
        <v>22</v>
      </c>
      <c r="E312" s="7">
        <v>100</v>
      </c>
      <c r="F312" s="9">
        <v>99.841172791981478</v>
      </c>
      <c r="G312" s="9">
        <v>110.54629176522531</v>
      </c>
      <c r="H312" s="9">
        <v>114.44681648465821</v>
      </c>
      <c r="I312" s="9">
        <v>124.4109403037515</v>
      </c>
      <c r="J312" s="9">
        <v>126.04220665155404</v>
      </c>
      <c r="K312" s="9">
        <v>133.24544635857373</v>
      </c>
      <c r="L312" s="9">
        <v>127.59364748157415</v>
      </c>
      <c r="M312" s="9">
        <v>121.99966685711149</v>
      </c>
      <c r="N312" s="9">
        <v>115.15061120502648</v>
      </c>
      <c r="O312" s="9">
        <v>117.17143497536178</v>
      </c>
      <c r="P312" s="9">
        <v>112.7200774836204</v>
      </c>
      <c r="Q312" s="9">
        <v>114.3459511982331</v>
      </c>
      <c r="R312" s="9">
        <v>110.40329130168077</v>
      </c>
      <c r="S312" s="9">
        <v>111.04011192140804</v>
      </c>
      <c r="T312" s="9">
        <v>120.10577260512866</v>
      </c>
      <c r="U312" s="9">
        <v>126.6498831537112</v>
      </c>
      <c r="V312" s="9">
        <v>126.9843530795541</v>
      </c>
      <c r="W312" s="9">
        <v>129.64510419139944</v>
      </c>
      <c r="X312" s="9">
        <v>131.37874242851166</v>
      </c>
      <c r="Y312" s="9">
        <v>144.60791501877327</v>
      </c>
      <c r="Z312" s="9">
        <v>154.70642697351352</v>
      </c>
      <c r="AA312" s="9">
        <v>166.88509893373359</v>
      </c>
      <c r="AB312" s="9">
        <v>182.27807423231539</v>
      </c>
      <c r="AC312" s="9">
        <v>192.22543553823513</v>
      </c>
      <c r="AD312" s="9">
        <v>210.06900852370754</v>
      </c>
      <c r="AE312" s="9">
        <v>225.66371184095067</v>
      </c>
      <c r="AF312" s="9">
        <v>236.5807277626287</v>
      </c>
      <c r="AG312" s="9">
        <v>251.29396257719142</v>
      </c>
      <c r="AH312" s="9">
        <v>251.72021318715289</v>
      </c>
      <c r="AI312" s="9">
        <v>252.67797628137725</v>
      </c>
      <c r="AJ312" s="9">
        <v>243.38969454933297</v>
      </c>
      <c r="AK312" s="9">
        <v>232.41519612779356</v>
      </c>
      <c r="AL312" s="21">
        <v>244.08478275877056</v>
      </c>
      <c r="AM312" s="197">
        <v>250.72501857400547</v>
      </c>
      <c r="AN312" s="21"/>
      <c r="AO312" s="5"/>
      <c r="AP312" s="5"/>
      <c r="AQ312" s="21"/>
    </row>
    <row r="313" spans="1:43" x14ac:dyDescent="0.2">
      <c r="A313" s="8" t="str">
        <f t="shared" si="5"/>
        <v>EFHm_Ja_23</v>
      </c>
      <c r="B313" s="7" t="s">
        <v>252</v>
      </c>
      <c r="C313" s="7" t="s">
        <v>260</v>
      </c>
      <c r="D313" s="7">
        <v>23</v>
      </c>
      <c r="E313" s="7">
        <v>100</v>
      </c>
      <c r="F313" s="9">
        <v>97.552620162179807</v>
      </c>
      <c r="G313" s="9">
        <v>91.313033380874671</v>
      </c>
      <c r="H313" s="9">
        <v>95.821575644188513</v>
      </c>
      <c r="I313" s="9">
        <v>114.96326711831861</v>
      </c>
      <c r="J313" s="9">
        <v>125.3105686909858</v>
      </c>
      <c r="K313" s="9">
        <v>132.88934062231482</v>
      </c>
      <c r="L313" s="9">
        <v>126.04826873502377</v>
      </c>
      <c r="M313" s="9">
        <v>124.24732897391661</v>
      </c>
      <c r="N313" s="9">
        <v>122.63211226328774</v>
      </c>
      <c r="O313" s="9">
        <v>125.12194638756888</v>
      </c>
      <c r="P313" s="9">
        <v>117.74368570622656</v>
      </c>
      <c r="Q313" s="9">
        <v>104.32942406191907</v>
      </c>
      <c r="R313" s="9">
        <v>106.28411144586825</v>
      </c>
      <c r="S313" s="9">
        <v>114.63879688497643</v>
      </c>
      <c r="T313" s="9">
        <v>113.31934085831081</v>
      </c>
      <c r="U313" s="9">
        <v>115.28126211014302</v>
      </c>
      <c r="V313" s="9">
        <v>114.53395655558785</v>
      </c>
      <c r="W313" s="9">
        <v>116.17918184551594</v>
      </c>
      <c r="X313" s="9">
        <v>117.66264224973754</v>
      </c>
      <c r="Y313" s="9">
        <v>122.16553126125291</v>
      </c>
      <c r="Z313" s="9">
        <v>131.62098084810739</v>
      </c>
      <c r="AA313" s="9">
        <v>140.53559216813809</v>
      </c>
      <c r="AB313" s="9">
        <v>149.40915582932683</v>
      </c>
      <c r="AC313" s="9">
        <v>154.64757169240875</v>
      </c>
      <c r="AD313" s="9">
        <v>171.44146712820566</v>
      </c>
      <c r="AE313" s="9">
        <v>184.83943826480458</v>
      </c>
      <c r="AF313" s="9">
        <v>191.07771285889868</v>
      </c>
      <c r="AG313" s="9">
        <v>205.4679471724501</v>
      </c>
      <c r="AH313" s="9">
        <v>208.71999320128839</v>
      </c>
      <c r="AI313" s="9">
        <v>209.48175007550361</v>
      </c>
      <c r="AJ313" s="9">
        <v>209.1271813432007</v>
      </c>
      <c r="AK313" s="9">
        <v>200.03493599358166</v>
      </c>
      <c r="AL313" s="21">
        <v>198.74732510005242</v>
      </c>
      <c r="AM313" s="197">
        <v>203.57607754710631</v>
      </c>
      <c r="AN313" s="21"/>
      <c r="AO313" s="5"/>
      <c r="AP313" s="5"/>
      <c r="AQ313" s="21"/>
    </row>
    <row r="314" spans="1:43" x14ac:dyDescent="0.2">
      <c r="A314" s="8" t="str">
        <f t="shared" si="5"/>
        <v>EFHm_Ja_24</v>
      </c>
      <c r="B314" s="7" t="s">
        <v>252</v>
      </c>
      <c r="C314" s="7" t="s">
        <v>260</v>
      </c>
      <c r="D314" s="7">
        <v>24</v>
      </c>
      <c r="E314" s="7">
        <v>100</v>
      </c>
      <c r="F314" s="9">
        <v>95.959375270529222</v>
      </c>
      <c r="G314" s="9">
        <v>96.970158806103299</v>
      </c>
      <c r="H314" s="9">
        <v>96.611667214027605</v>
      </c>
      <c r="I314" s="9">
        <v>104.31805264338003</v>
      </c>
      <c r="J314" s="9">
        <v>104.78743266326755</v>
      </c>
      <c r="K314" s="9">
        <v>119.42052434982484</v>
      </c>
      <c r="L314" s="9">
        <v>119.02811943054661</v>
      </c>
      <c r="M314" s="9">
        <v>112.19642891390723</v>
      </c>
      <c r="N314" s="9">
        <v>106.49551937790555</v>
      </c>
      <c r="O314" s="9">
        <v>112.14522351474837</v>
      </c>
      <c r="P314" s="9">
        <v>106.23993311014921</v>
      </c>
      <c r="Q314" s="9">
        <v>106.79074496389018</v>
      </c>
      <c r="R314" s="9">
        <v>100.20616666250991</v>
      </c>
      <c r="S314" s="9">
        <v>104.74014922536144</v>
      </c>
      <c r="T314" s="9">
        <v>108.18374361718703</v>
      </c>
      <c r="U314" s="9">
        <v>113.18085491002499</v>
      </c>
      <c r="V314" s="9">
        <v>110.59780188899315</v>
      </c>
      <c r="W314" s="9">
        <v>113.04140926876435</v>
      </c>
      <c r="X314" s="9">
        <v>116.79992638255506</v>
      </c>
      <c r="Y314" s="9">
        <v>123.99508960641634</v>
      </c>
      <c r="Z314" s="9">
        <v>126.76540934344607</v>
      </c>
      <c r="AA314" s="9">
        <v>130.83428209194267</v>
      </c>
      <c r="AB314" s="9">
        <v>135.15594540664222</v>
      </c>
      <c r="AC314" s="9">
        <v>139.0701319364367</v>
      </c>
      <c r="AD314" s="9">
        <v>152.1641010854951</v>
      </c>
      <c r="AE314" s="9">
        <v>160.33842642389354</v>
      </c>
      <c r="AF314" s="9">
        <v>166.89042545250754</v>
      </c>
      <c r="AG314" s="9">
        <v>176.77757741085941</v>
      </c>
      <c r="AH314" s="9">
        <v>182.64198420601724</v>
      </c>
      <c r="AI314" s="9">
        <v>192.75848855835707</v>
      </c>
      <c r="AJ314" s="9">
        <v>187.89378250632623</v>
      </c>
      <c r="AK314" s="9">
        <v>184.90724287101762</v>
      </c>
      <c r="AL314" s="21">
        <v>192.09204861959583</v>
      </c>
      <c r="AM314" s="197">
        <v>200.85598589932908</v>
      </c>
      <c r="AN314" s="21"/>
      <c r="AO314" s="5"/>
      <c r="AP314" s="5"/>
      <c r="AQ314" s="21"/>
    </row>
    <row r="315" spans="1:43" x14ac:dyDescent="0.2">
      <c r="A315" s="8" t="str">
        <f t="shared" si="5"/>
        <v>EFHm_Ja_25</v>
      </c>
      <c r="B315" s="7" t="s">
        <v>252</v>
      </c>
      <c r="C315" s="7" t="s">
        <v>260</v>
      </c>
      <c r="D315" s="7">
        <v>25</v>
      </c>
      <c r="E315" s="7">
        <v>100</v>
      </c>
      <c r="F315" s="9">
        <v>109.7668095871462</v>
      </c>
      <c r="G315" s="9">
        <v>118.75425206565787</v>
      </c>
      <c r="H315" s="9">
        <v>122.43253023081813</v>
      </c>
      <c r="I315" s="9">
        <v>130.61080400342266</v>
      </c>
      <c r="J315" s="9">
        <v>123.85897669820338</v>
      </c>
      <c r="K315" s="9">
        <v>110.1023778466584</v>
      </c>
      <c r="L315" s="9">
        <v>107.39082429431805</v>
      </c>
      <c r="M315" s="9">
        <v>105.85789592976242</v>
      </c>
      <c r="N315" s="9">
        <v>103.95924519322755</v>
      </c>
      <c r="O315" s="9">
        <v>106.51636730088694</v>
      </c>
      <c r="P315" s="9">
        <v>103.16451083731148</v>
      </c>
      <c r="Q315" s="9">
        <v>100.64196671622521</v>
      </c>
      <c r="R315" s="9">
        <v>99.559319526086</v>
      </c>
      <c r="S315" s="9">
        <v>104.97895274698601</v>
      </c>
      <c r="T315" s="9">
        <v>118.34890782490295</v>
      </c>
      <c r="U315" s="9">
        <v>125.57290118872389</v>
      </c>
      <c r="V315" s="9">
        <v>132.89984791640222</v>
      </c>
      <c r="W315" s="9">
        <v>143.3922613633618</v>
      </c>
      <c r="X315" s="9">
        <v>148.69965816796955</v>
      </c>
      <c r="Y315" s="9">
        <v>163.00617624694769</v>
      </c>
      <c r="Z315" s="9">
        <v>180.5697509743398</v>
      </c>
      <c r="AA315" s="9">
        <v>208.29114304659774</v>
      </c>
      <c r="AB315" s="9">
        <v>230.55296287864758</v>
      </c>
      <c r="AC315" s="9">
        <v>231.14025889368719</v>
      </c>
      <c r="AD315" s="9">
        <v>267.35579078613938</v>
      </c>
      <c r="AE315" s="9">
        <v>290.27754657766639</v>
      </c>
      <c r="AF315" s="9">
        <v>289.94276374102952</v>
      </c>
      <c r="AG315" s="9">
        <v>301.17807825204068</v>
      </c>
      <c r="AH315" s="9">
        <v>287.03570173888255</v>
      </c>
      <c r="AI315" s="9">
        <v>285.45199711082455</v>
      </c>
      <c r="AJ315" s="9">
        <v>271.64039489546377</v>
      </c>
      <c r="AK315" s="9">
        <v>257.30290349226419</v>
      </c>
      <c r="AL315" s="21">
        <v>271.46910115099814</v>
      </c>
      <c r="AM315" s="197">
        <v>281.25469509690805</v>
      </c>
      <c r="AN315" s="21"/>
      <c r="AO315" s="5"/>
      <c r="AP315" s="5"/>
      <c r="AQ315" s="21"/>
    </row>
    <row r="316" spans="1:43" x14ac:dyDescent="0.2">
      <c r="A316" s="8" t="str">
        <f t="shared" si="5"/>
        <v>EFHm_Ja_26</v>
      </c>
      <c r="B316" s="7" t="s">
        <v>252</v>
      </c>
      <c r="C316" s="7" t="s">
        <v>260</v>
      </c>
      <c r="D316" s="7">
        <v>26</v>
      </c>
      <c r="E316" s="7">
        <v>100</v>
      </c>
      <c r="F316" s="9">
        <v>92.426614270991337</v>
      </c>
      <c r="G316" s="9">
        <v>95.387669265006622</v>
      </c>
      <c r="H316" s="9">
        <v>94.895049199559551</v>
      </c>
      <c r="I316" s="9">
        <v>101.65684330578971</v>
      </c>
      <c r="J316" s="9">
        <v>105.08378283544727</v>
      </c>
      <c r="K316" s="9">
        <v>118.67263468265132</v>
      </c>
      <c r="L316" s="9">
        <v>116.31024271554399</v>
      </c>
      <c r="M316" s="9">
        <v>115.17239220069872</v>
      </c>
      <c r="N316" s="9">
        <v>107.92860769651386</v>
      </c>
      <c r="O316" s="9">
        <v>111.07039081784427</v>
      </c>
      <c r="P316" s="9">
        <v>102.80307794951764</v>
      </c>
      <c r="Q316" s="9">
        <v>102.32824242346246</v>
      </c>
      <c r="R316" s="9">
        <v>96.068849151177787</v>
      </c>
      <c r="S316" s="9">
        <v>96.949694943181484</v>
      </c>
      <c r="T316" s="9">
        <v>98.619831141565953</v>
      </c>
      <c r="U316" s="9">
        <v>100.15372925895196</v>
      </c>
      <c r="V316" s="9">
        <v>96.500413830303629</v>
      </c>
      <c r="W316" s="9">
        <v>98.02217244156472</v>
      </c>
      <c r="X316" s="9">
        <v>97.844171137687269</v>
      </c>
      <c r="Y316" s="9">
        <v>100.99747751947699</v>
      </c>
      <c r="Z316" s="9">
        <v>108.84957209908373</v>
      </c>
      <c r="AA316" s="9">
        <v>109.51542551965339</v>
      </c>
      <c r="AB316" s="9">
        <v>109.58349556687146</v>
      </c>
      <c r="AC316" s="9">
        <v>109.29798798541945</v>
      </c>
      <c r="AD316" s="9">
        <v>112.45053716994332</v>
      </c>
      <c r="AE316" s="9">
        <v>121.61256535039982</v>
      </c>
      <c r="AF316" s="9">
        <v>126.27824965130507</v>
      </c>
      <c r="AG316" s="9">
        <v>131.0374269679325</v>
      </c>
      <c r="AH316" s="9">
        <v>137.7891617472487</v>
      </c>
      <c r="AI316" s="9">
        <v>137.10670194972246</v>
      </c>
      <c r="AJ316" s="9">
        <v>134.68513780038995</v>
      </c>
      <c r="AK316" s="9">
        <v>128.72267726468672</v>
      </c>
      <c r="AL316" s="21">
        <v>125.47992475625335</v>
      </c>
      <c r="AM316" s="197">
        <v>130.93896331794826</v>
      </c>
      <c r="AN316" s="21"/>
      <c r="AO316" s="5"/>
      <c r="AP316" s="5"/>
      <c r="AQ316" s="21"/>
    </row>
    <row r="317" spans="1:43" x14ac:dyDescent="0.2">
      <c r="A317" s="8" t="str">
        <f t="shared" si="5"/>
        <v>EFHu_Ja_1</v>
      </c>
      <c r="B317" s="7" t="s">
        <v>251</v>
      </c>
      <c r="C317" s="7" t="s">
        <v>260</v>
      </c>
      <c r="D317" s="7">
        <v>1</v>
      </c>
      <c r="E317" s="7">
        <v>100</v>
      </c>
      <c r="F317" s="9">
        <v>105.77210606173995</v>
      </c>
      <c r="G317" s="9">
        <v>108.10567256926808</v>
      </c>
      <c r="H317" s="9">
        <v>118.11960476650466</v>
      </c>
      <c r="I317" s="9">
        <v>132.25985479965735</v>
      </c>
      <c r="J317" s="9">
        <v>142.51374504181067</v>
      </c>
      <c r="K317" s="9">
        <v>136.39457051193261</v>
      </c>
      <c r="L317" s="9">
        <v>140.03337385444732</v>
      </c>
      <c r="M317" s="9">
        <v>127.67113830273493</v>
      </c>
      <c r="N317" s="9">
        <v>123.07665255255939</v>
      </c>
      <c r="O317" s="9">
        <v>117.57216222022748</v>
      </c>
      <c r="P317" s="9">
        <v>118.67664142432865</v>
      </c>
      <c r="Q317" s="9">
        <v>115.82536597227507</v>
      </c>
      <c r="R317" s="9">
        <v>116.21790457687746</v>
      </c>
      <c r="S317" s="9">
        <v>116.29333936581057</v>
      </c>
      <c r="T317" s="9">
        <v>110.00966243302095</v>
      </c>
      <c r="U317" s="9">
        <v>111.30242986608043</v>
      </c>
      <c r="V317" s="9">
        <v>112.17344049671416</v>
      </c>
      <c r="W317" s="9">
        <v>121.567374255101</v>
      </c>
      <c r="X317" s="9">
        <v>125.19550188666248</v>
      </c>
      <c r="Y317" s="9">
        <v>130.05933462334508</v>
      </c>
      <c r="Z317" s="9">
        <v>135.89577526821179</v>
      </c>
      <c r="AA317" s="9">
        <v>145.62442672936788</v>
      </c>
      <c r="AB317" s="9">
        <v>155.18590842166259</v>
      </c>
      <c r="AC317" s="9">
        <v>158.792037572612</v>
      </c>
      <c r="AD317" s="9">
        <v>178.27517915217547</v>
      </c>
      <c r="AE317" s="9">
        <v>187.13623519691185</v>
      </c>
      <c r="AF317" s="9">
        <v>189.49861587025666</v>
      </c>
      <c r="AG317" s="9">
        <v>203.38088868372503</v>
      </c>
      <c r="AH317" s="9">
        <v>218.52204581438497</v>
      </c>
      <c r="AI317" s="9">
        <v>218.65825687931311</v>
      </c>
      <c r="AJ317" s="9">
        <v>225.31150084208917</v>
      </c>
      <c r="AK317" s="9">
        <v>224.40736842181806</v>
      </c>
      <c r="AL317" s="21">
        <v>241.92462226059698</v>
      </c>
      <c r="AM317" s="197">
        <v>254.73210895215064</v>
      </c>
      <c r="AN317" s="21"/>
      <c r="AO317" s="5"/>
      <c r="AP317" s="5"/>
      <c r="AQ317" s="21"/>
    </row>
    <row r="318" spans="1:43" x14ac:dyDescent="0.2">
      <c r="A318" s="8" t="str">
        <f t="shared" si="5"/>
        <v>EFHu_Ja_2</v>
      </c>
      <c r="B318" s="7" t="s">
        <v>251</v>
      </c>
      <c r="C318" s="7" t="s">
        <v>260</v>
      </c>
      <c r="D318" s="7">
        <v>2</v>
      </c>
      <c r="E318" s="7">
        <v>100</v>
      </c>
      <c r="F318" s="9">
        <v>107.79733420374495</v>
      </c>
      <c r="G318" s="9">
        <v>106.56703900114466</v>
      </c>
      <c r="H318" s="9">
        <v>113.42988969755605</v>
      </c>
      <c r="I318" s="9">
        <v>125.55480467177354</v>
      </c>
      <c r="J318" s="9">
        <v>144.73315801470835</v>
      </c>
      <c r="K318" s="9">
        <v>139.73340894231487</v>
      </c>
      <c r="L318" s="9">
        <v>142.7491565398384</v>
      </c>
      <c r="M318" s="9">
        <v>128.96926767201936</v>
      </c>
      <c r="N318" s="9">
        <v>125.58743244560715</v>
      </c>
      <c r="O318" s="9">
        <v>123.26001122696411</v>
      </c>
      <c r="P318" s="9">
        <v>121.11867928253184</v>
      </c>
      <c r="Q318" s="9">
        <v>118.22272191485909</v>
      </c>
      <c r="R318" s="9">
        <v>117.89482590884033</v>
      </c>
      <c r="S318" s="9">
        <v>119.08333130436471</v>
      </c>
      <c r="T318" s="9">
        <v>110.70490933400139</v>
      </c>
      <c r="U318" s="9">
        <v>110.80829319151155</v>
      </c>
      <c r="V318" s="9">
        <v>110.06585548735931</v>
      </c>
      <c r="W318" s="9">
        <v>117.82696474106893</v>
      </c>
      <c r="X318" s="9">
        <v>121.25621707143456</v>
      </c>
      <c r="Y318" s="9">
        <v>123.61651700263201</v>
      </c>
      <c r="Z318" s="9">
        <v>126.34569681772743</v>
      </c>
      <c r="AA318" s="9">
        <v>131.31899640858097</v>
      </c>
      <c r="AB318" s="9">
        <v>134.11416314836669</v>
      </c>
      <c r="AC318" s="9">
        <v>139.97512976506238</v>
      </c>
      <c r="AD318" s="9">
        <v>152.99914646263187</v>
      </c>
      <c r="AE318" s="9">
        <v>158.10461311805165</v>
      </c>
      <c r="AF318" s="9">
        <v>157.17845949216809</v>
      </c>
      <c r="AG318" s="9">
        <v>168.9901789785157</v>
      </c>
      <c r="AH318" s="9">
        <v>181.85163736759006</v>
      </c>
      <c r="AI318" s="9">
        <v>184.34359859361874</v>
      </c>
      <c r="AJ318" s="9">
        <v>192.09288422307264</v>
      </c>
      <c r="AK318" s="9">
        <v>188.29546386523916</v>
      </c>
      <c r="AL318" s="21">
        <v>201.87410331072263</v>
      </c>
      <c r="AM318" s="197">
        <v>212.45390439839346</v>
      </c>
      <c r="AN318" s="21"/>
      <c r="AO318" s="5"/>
      <c r="AP318" s="5"/>
      <c r="AQ318" s="21"/>
    </row>
    <row r="319" spans="1:43" x14ac:dyDescent="0.2">
      <c r="A319" s="8" t="str">
        <f t="shared" si="5"/>
        <v>EFHu_Ja_3</v>
      </c>
      <c r="B319" s="7" t="s">
        <v>251</v>
      </c>
      <c r="C319" s="7" t="s">
        <v>260</v>
      </c>
      <c r="D319" s="7">
        <v>3</v>
      </c>
      <c r="E319" s="7">
        <v>100</v>
      </c>
      <c r="F319" s="9">
        <v>120.35552614295497</v>
      </c>
      <c r="G319" s="9">
        <v>123.11394353591704</v>
      </c>
      <c r="H319" s="9">
        <v>136.9662624764388</v>
      </c>
      <c r="I319" s="9">
        <v>145.73274397438206</v>
      </c>
      <c r="J319" s="9">
        <v>165.68543287665639</v>
      </c>
      <c r="K319" s="9">
        <v>157.30055424214868</v>
      </c>
      <c r="L319" s="9">
        <v>163.42902486041748</v>
      </c>
      <c r="M319" s="9">
        <v>148.62897809818864</v>
      </c>
      <c r="N319" s="9">
        <v>144.74716749758286</v>
      </c>
      <c r="O319" s="9">
        <v>139.46840734811252</v>
      </c>
      <c r="P319" s="9">
        <v>137.47109347863054</v>
      </c>
      <c r="Q319" s="9">
        <v>132.72698408100297</v>
      </c>
      <c r="R319" s="9">
        <v>133.56448816572336</v>
      </c>
      <c r="S319" s="9">
        <v>137.5574561636227</v>
      </c>
      <c r="T319" s="9">
        <v>126.17093598093072</v>
      </c>
      <c r="U319" s="9">
        <v>123.00706672300343</v>
      </c>
      <c r="V319" s="9">
        <v>123.8542300082995</v>
      </c>
      <c r="W319" s="9">
        <v>131.8860822799472</v>
      </c>
      <c r="X319" s="9">
        <v>134.93413797808972</v>
      </c>
      <c r="Y319" s="9">
        <v>137.5561138439264</v>
      </c>
      <c r="Z319" s="9">
        <v>139.31581660727431</v>
      </c>
      <c r="AA319" s="9">
        <v>145.95148280516241</v>
      </c>
      <c r="AB319" s="9">
        <v>148.30020790056534</v>
      </c>
      <c r="AC319" s="9">
        <v>152.29413765294294</v>
      </c>
      <c r="AD319" s="9">
        <v>171.45047549420653</v>
      </c>
      <c r="AE319" s="9">
        <v>180.37700249990556</v>
      </c>
      <c r="AF319" s="9">
        <v>185.17964113508191</v>
      </c>
      <c r="AG319" s="9">
        <v>203.74448663953021</v>
      </c>
      <c r="AH319" s="9">
        <v>223.20597213486039</v>
      </c>
      <c r="AI319" s="9">
        <v>225.07786034613733</v>
      </c>
      <c r="AJ319" s="9">
        <v>228.74079860403958</v>
      </c>
      <c r="AK319" s="9">
        <v>228.67169833970311</v>
      </c>
      <c r="AL319" s="21">
        <v>245.86175587485761</v>
      </c>
      <c r="AM319" s="197">
        <v>250.65573764514255</v>
      </c>
      <c r="AN319" s="21"/>
      <c r="AO319" s="5"/>
      <c r="AP319" s="5"/>
      <c r="AQ319" s="21"/>
    </row>
    <row r="320" spans="1:43" x14ac:dyDescent="0.2">
      <c r="A320" s="8" t="str">
        <f t="shared" si="5"/>
        <v>EFHu_Ja_4</v>
      </c>
      <c r="B320" s="7" t="s">
        <v>251</v>
      </c>
      <c r="C320" s="7" t="s">
        <v>260</v>
      </c>
      <c r="D320" s="7">
        <v>4</v>
      </c>
      <c r="E320" s="7">
        <v>100</v>
      </c>
      <c r="F320" s="9">
        <v>108.98469824700656</v>
      </c>
      <c r="G320" s="9">
        <v>106.17381989787955</v>
      </c>
      <c r="H320" s="9">
        <v>111.7189700033109</v>
      </c>
      <c r="I320" s="9">
        <v>124.76670035751944</v>
      </c>
      <c r="J320" s="9">
        <v>139.80467509854461</v>
      </c>
      <c r="K320" s="9">
        <v>131.48611633809537</v>
      </c>
      <c r="L320" s="9">
        <v>135.30761244054315</v>
      </c>
      <c r="M320" s="9">
        <v>126.33856831890678</v>
      </c>
      <c r="N320" s="9">
        <v>124.66293367035135</v>
      </c>
      <c r="O320" s="9">
        <v>124.92772367273997</v>
      </c>
      <c r="P320" s="9">
        <v>120.45801676103032</v>
      </c>
      <c r="Q320" s="9">
        <v>112.77095991450568</v>
      </c>
      <c r="R320" s="9">
        <v>114.37515656634338</v>
      </c>
      <c r="S320" s="9">
        <v>121.96856307555437</v>
      </c>
      <c r="T320" s="9">
        <v>110.9732992852324</v>
      </c>
      <c r="U320" s="9">
        <v>107.26011990176877</v>
      </c>
      <c r="V320" s="9">
        <v>110.21757911185361</v>
      </c>
      <c r="W320" s="9">
        <v>119.04876028256854</v>
      </c>
      <c r="X320" s="9">
        <v>124.25572613318462</v>
      </c>
      <c r="Y320" s="9">
        <v>125.82851592391597</v>
      </c>
      <c r="Z320" s="9">
        <v>121.14276956344432</v>
      </c>
      <c r="AA320" s="9">
        <v>126.33848950728641</v>
      </c>
      <c r="AB320" s="9">
        <v>128.6253679057377</v>
      </c>
      <c r="AC320" s="9">
        <v>130.91362817637938</v>
      </c>
      <c r="AD320" s="9">
        <v>144.31211201458302</v>
      </c>
      <c r="AE320" s="9">
        <v>146.2958842492672</v>
      </c>
      <c r="AF320" s="9">
        <v>143.04172608301008</v>
      </c>
      <c r="AG320" s="9">
        <v>159.9403225712046</v>
      </c>
      <c r="AH320" s="9">
        <v>181.06525151356209</v>
      </c>
      <c r="AI320" s="9">
        <v>179.9984869445878</v>
      </c>
      <c r="AJ320" s="9">
        <v>189.76790633927439</v>
      </c>
      <c r="AK320" s="9">
        <v>181.75806039500557</v>
      </c>
      <c r="AL320" s="21">
        <v>189.69566596164452</v>
      </c>
      <c r="AM320" s="197">
        <v>208.34983249361153</v>
      </c>
      <c r="AN320" s="21"/>
      <c r="AO320" s="5"/>
      <c r="AP320" s="5"/>
      <c r="AQ320" s="21"/>
    </row>
    <row r="321" spans="1:43" x14ac:dyDescent="0.2">
      <c r="A321" s="8" t="str">
        <f t="shared" si="5"/>
        <v>EFHu_Ja_5</v>
      </c>
      <c r="B321" s="7" t="s">
        <v>251</v>
      </c>
      <c r="C321" s="7" t="s">
        <v>260</v>
      </c>
      <c r="D321" s="7">
        <v>5</v>
      </c>
      <c r="E321" s="7">
        <v>100</v>
      </c>
      <c r="F321" s="9">
        <v>113.64800347029372</v>
      </c>
      <c r="G321" s="9">
        <v>119.02026899759571</v>
      </c>
      <c r="H321" s="9">
        <v>129.9805209065164</v>
      </c>
      <c r="I321" s="9">
        <v>140.02336051273258</v>
      </c>
      <c r="J321" s="9">
        <v>158.66157896647661</v>
      </c>
      <c r="K321" s="9">
        <v>157.41433412005338</v>
      </c>
      <c r="L321" s="9">
        <v>153.95028905898292</v>
      </c>
      <c r="M321" s="9">
        <v>140.95811578334701</v>
      </c>
      <c r="N321" s="9">
        <v>135.70573255013494</v>
      </c>
      <c r="O321" s="9">
        <v>132.56535048422734</v>
      </c>
      <c r="P321" s="9">
        <v>132.6821778291779</v>
      </c>
      <c r="Q321" s="9">
        <v>130.14140577922967</v>
      </c>
      <c r="R321" s="9">
        <v>128.2167756463457</v>
      </c>
      <c r="S321" s="9">
        <v>132.32709667221684</v>
      </c>
      <c r="T321" s="9">
        <v>125.54591914800402</v>
      </c>
      <c r="U321" s="9">
        <v>125.06751754680165</v>
      </c>
      <c r="V321" s="9">
        <v>127.72043268048337</v>
      </c>
      <c r="W321" s="9">
        <v>137.33556575504147</v>
      </c>
      <c r="X321" s="9">
        <v>142.65872866471611</v>
      </c>
      <c r="Y321" s="9">
        <v>146.92104748948637</v>
      </c>
      <c r="Z321" s="9">
        <v>152.0074966769921</v>
      </c>
      <c r="AA321" s="9">
        <v>158.40021903782159</v>
      </c>
      <c r="AB321" s="9">
        <v>163.48235563249258</v>
      </c>
      <c r="AC321" s="9">
        <v>171.20306317338964</v>
      </c>
      <c r="AD321" s="9">
        <v>199.81543403280713</v>
      </c>
      <c r="AE321" s="9">
        <v>212.56468873204693</v>
      </c>
      <c r="AF321" s="9">
        <v>219.41702176706735</v>
      </c>
      <c r="AG321" s="9">
        <v>245.19386242482634</v>
      </c>
      <c r="AH321" s="9">
        <v>256.88889853415969</v>
      </c>
      <c r="AI321" s="9">
        <v>253.47446337819278</v>
      </c>
      <c r="AJ321" s="9">
        <v>253.93010910425284</v>
      </c>
      <c r="AK321" s="9">
        <v>243.65263733963013</v>
      </c>
      <c r="AL321" s="21">
        <v>267.06431020505869</v>
      </c>
      <c r="AM321" s="197">
        <v>282.37512824292816</v>
      </c>
      <c r="AN321" s="21"/>
      <c r="AO321" s="5"/>
      <c r="AP321" s="5"/>
      <c r="AQ321" s="21"/>
    </row>
    <row r="322" spans="1:43" x14ac:dyDescent="0.2">
      <c r="A322" s="8" t="str">
        <f t="shared" si="5"/>
        <v>EFHu_Ja_6</v>
      </c>
      <c r="B322" s="7" t="s">
        <v>251</v>
      </c>
      <c r="C322" s="7" t="s">
        <v>260</v>
      </c>
      <c r="D322" s="7">
        <v>6</v>
      </c>
      <c r="E322" s="7">
        <v>100</v>
      </c>
      <c r="F322" s="9">
        <v>120.60923522231741</v>
      </c>
      <c r="G322" s="9">
        <v>125.29152842673983</v>
      </c>
      <c r="H322" s="9">
        <v>135.93599162640183</v>
      </c>
      <c r="I322" s="9">
        <v>142.91263499548126</v>
      </c>
      <c r="J322" s="9">
        <v>159.34448020534384</v>
      </c>
      <c r="K322" s="9">
        <v>151.16731607639483</v>
      </c>
      <c r="L322" s="9">
        <v>158.7778576535043</v>
      </c>
      <c r="M322" s="9">
        <v>143.19067311389654</v>
      </c>
      <c r="N322" s="9">
        <v>138.34325984434483</v>
      </c>
      <c r="O322" s="9">
        <v>132.9202883923694</v>
      </c>
      <c r="P322" s="9">
        <v>131.08730008381286</v>
      </c>
      <c r="Q322" s="9">
        <v>125.99345936039042</v>
      </c>
      <c r="R322" s="9">
        <v>127.73259874654556</v>
      </c>
      <c r="S322" s="9">
        <v>136.74753347665893</v>
      </c>
      <c r="T322" s="9">
        <v>125.45634755742188</v>
      </c>
      <c r="U322" s="9">
        <v>120.10453090252074</v>
      </c>
      <c r="V322" s="9">
        <v>123.45874078669719</v>
      </c>
      <c r="W322" s="9">
        <v>133.11988612618217</v>
      </c>
      <c r="X322" s="9">
        <v>135.97715981438733</v>
      </c>
      <c r="Y322" s="9">
        <v>137.37941778423561</v>
      </c>
      <c r="Z322" s="9">
        <v>141.80182047337607</v>
      </c>
      <c r="AA322" s="9">
        <v>143.95556813752054</v>
      </c>
      <c r="AB322" s="9">
        <v>147.5831032051311</v>
      </c>
      <c r="AC322" s="9">
        <v>154.12950151258715</v>
      </c>
      <c r="AD322" s="9">
        <v>177.54498405907725</v>
      </c>
      <c r="AE322" s="9">
        <v>187.31351280285341</v>
      </c>
      <c r="AF322" s="9">
        <v>190.31400286029182</v>
      </c>
      <c r="AG322" s="9">
        <v>201.20141380775834</v>
      </c>
      <c r="AH322" s="9">
        <v>213.62832247995439</v>
      </c>
      <c r="AI322" s="9">
        <v>222.05728789337863</v>
      </c>
      <c r="AJ322" s="9">
        <v>232.85683177080645</v>
      </c>
      <c r="AK322" s="9">
        <v>232.28157598341576</v>
      </c>
      <c r="AL322" s="21">
        <v>257.63655262491216</v>
      </c>
      <c r="AM322" s="197">
        <v>272.47822214672095</v>
      </c>
      <c r="AN322" s="21"/>
      <c r="AO322" s="5"/>
      <c r="AP322" s="5"/>
      <c r="AQ322" s="21"/>
    </row>
    <row r="323" spans="1:43" x14ac:dyDescent="0.2">
      <c r="A323" s="8" t="str">
        <f t="shared" si="5"/>
        <v>EFHu_Ja_7</v>
      </c>
      <c r="B323" s="7" t="s">
        <v>251</v>
      </c>
      <c r="C323" s="7" t="s">
        <v>260</v>
      </c>
      <c r="D323" s="7">
        <v>7</v>
      </c>
      <c r="E323" s="7">
        <v>100</v>
      </c>
      <c r="F323" s="9">
        <v>115.87009399140875</v>
      </c>
      <c r="G323" s="9">
        <v>122.4647164467404</v>
      </c>
      <c r="H323" s="9">
        <v>130.94042363565666</v>
      </c>
      <c r="I323" s="9">
        <v>139.76917944466385</v>
      </c>
      <c r="J323" s="9">
        <v>154.57486978755423</v>
      </c>
      <c r="K323" s="9">
        <v>158.22869298239658</v>
      </c>
      <c r="L323" s="9">
        <v>152.5128095505851</v>
      </c>
      <c r="M323" s="9">
        <v>139.67027704950743</v>
      </c>
      <c r="N323" s="9">
        <v>131.60041299401016</v>
      </c>
      <c r="O323" s="9">
        <v>131.52062715697204</v>
      </c>
      <c r="P323" s="9">
        <v>132.63538276514029</v>
      </c>
      <c r="Q323" s="9">
        <v>132.72041665731697</v>
      </c>
      <c r="R323" s="9">
        <v>127.89551947496658</v>
      </c>
      <c r="S323" s="9">
        <v>132.49378042666362</v>
      </c>
      <c r="T323" s="9">
        <v>126.21128776098014</v>
      </c>
      <c r="U323" s="9">
        <v>124.71231216429499</v>
      </c>
      <c r="V323" s="9">
        <v>130.03948991793288</v>
      </c>
      <c r="W323" s="9">
        <v>134.55018166483964</v>
      </c>
      <c r="X323" s="9">
        <v>138.18492216726693</v>
      </c>
      <c r="Y323" s="9">
        <v>139.44777066328743</v>
      </c>
      <c r="Z323" s="9">
        <v>149.70338941709289</v>
      </c>
      <c r="AA323" s="9">
        <v>163.02360621218006</v>
      </c>
      <c r="AB323" s="9">
        <v>163.52369724863712</v>
      </c>
      <c r="AC323" s="9">
        <v>170.72459206717113</v>
      </c>
      <c r="AD323" s="9">
        <v>190.98610395421517</v>
      </c>
      <c r="AE323" s="9">
        <v>200.10832269020665</v>
      </c>
      <c r="AF323" s="9">
        <v>209.04767129730439</v>
      </c>
      <c r="AG323" s="9">
        <v>226.34643432132671</v>
      </c>
      <c r="AH323" s="9">
        <v>234.63796072449185</v>
      </c>
      <c r="AI323" s="9">
        <v>237.2591532912507</v>
      </c>
      <c r="AJ323" s="9">
        <v>238.66578788929797</v>
      </c>
      <c r="AK323" s="9">
        <v>242.11765540057053</v>
      </c>
      <c r="AL323" s="21">
        <v>270.53377861395046</v>
      </c>
      <c r="AM323" s="197">
        <v>288.4659644549742</v>
      </c>
      <c r="AN323" s="21"/>
      <c r="AO323" s="5"/>
      <c r="AP323" s="5"/>
      <c r="AQ323" s="21"/>
    </row>
    <row r="324" spans="1:43" x14ac:dyDescent="0.2">
      <c r="A324" s="8" t="str">
        <f t="shared" si="5"/>
        <v>EFHu_Ja_8</v>
      </c>
      <c r="B324" s="7" t="s">
        <v>251</v>
      </c>
      <c r="C324" s="7" t="s">
        <v>260</v>
      </c>
      <c r="D324" s="7">
        <v>8</v>
      </c>
      <c r="E324" s="7">
        <v>100</v>
      </c>
      <c r="F324" s="9">
        <v>118.99249028831333</v>
      </c>
      <c r="G324" s="9">
        <v>107.75423845406974</v>
      </c>
      <c r="H324" s="9">
        <v>108.62159110694405</v>
      </c>
      <c r="I324" s="9">
        <v>118.69798575244961</v>
      </c>
      <c r="J324" s="9">
        <v>142.66994483480508</v>
      </c>
      <c r="K324" s="9">
        <v>139.4196878347075</v>
      </c>
      <c r="L324" s="9">
        <v>141.49205286903242</v>
      </c>
      <c r="M324" s="9">
        <v>125.22677553436037</v>
      </c>
      <c r="N324" s="9">
        <v>125.25524885736152</v>
      </c>
      <c r="O324" s="9">
        <v>125.67556907419983</v>
      </c>
      <c r="P324" s="9">
        <v>124.72002394009908</v>
      </c>
      <c r="Q324" s="9">
        <v>120.07325467672827</v>
      </c>
      <c r="R324" s="9">
        <v>116.03927347213107</v>
      </c>
      <c r="S324" s="9">
        <v>116.18735311538748</v>
      </c>
      <c r="T324" s="9">
        <v>114.53715920269228</v>
      </c>
      <c r="U324" s="9">
        <v>112.42876584740206</v>
      </c>
      <c r="V324" s="9">
        <v>111.20073824680397</v>
      </c>
      <c r="W324" s="9">
        <v>117.23155917170746</v>
      </c>
      <c r="X324" s="9">
        <v>118.46910842469755</v>
      </c>
      <c r="Y324" s="9">
        <v>118.46628938888244</v>
      </c>
      <c r="Z324" s="9">
        <v>123.81915340627189</v>
      </c>
      <c r="AA324" s="9">
        <v>122.78651438404817</v>
      </c>
      <c r="AB324" s="9">
        <v>120.37249125862689</v>
      </c>
      <c r="AC324" s="9">
        <v>124.911986253721</v>
      </c>
      <c r="AD324" s="9">
        <v>136.38836358915913</v>
      </c>
      <c r="AE324" s="9">
        <v>139.55232718194856</v>
      </c>
      <c r="AF324" s="9">
        <v>143.18955358315006</v>
      </c>
      <c r="AG324" s="9">
        <v>149.94677913013339</v>
      </c>
      <c r="AH324" s="9">
        <v>156.5105147065465</v>
      </c>
      <c r="AI324" s="9">
        <v>161.03331213375978</v>
      </c>
      <c r="AJ324" s="9">
        <v>165.51007729911555</v>
      </c>
      <c r="AK324" s="9">
        <v>162.10561306594744</v>
      </c>
      <c r="AL324" s="21">
        <v>173.82871714015911</v>
      </c>
      <c r="AM324" s="197">
        <v>187.96131623799423</v>
      </c>
      <c r="AN324" s="21"/>
      <c r="AO324" s="5"/>
      <c r="AP324" s="5"/>
      <c r="AQ324" s="21"/>
    </row>
    <row r="325" spans="1:43" x14ac:dyDescent="0.2">
      <c r="A325" s="8" t="str">
        <f t="shared" si="5"/>
        <v>EFHu_Ja_9</v>
      </c>
      <c r="B325" s="7" t="s">
        <v>251</v>
      </c>
      <c r="C325" s="7" t="s">
        <v>260</v>
      </c>
      <c r="D325" s="7">
        <v>9</v>
      </c>
      <c r="E325" s="7">
        <v>100</v>
      </c>
      <c r="F325" s="9">
        <v>127.43496207701865</v>
      </c>
      <c r="G325" s="9">
        <v>143.65898891867198</v>
      </c>
      <c r="H325" s="9">
        <v>151.4677313772392</v>
      </c>
      <c r="I325" s="9">
        <v>153.78662542217586</v>
      </c>
      <c r="J325" s="9">
        <v>170.86151076844627</v>
      </c>
      <c r="K325" s="9">
        <v>153.93169890091761</v>
      </c>
      <c r="L325" s="9">
        <v>179.82334343755778</v>
      </c>
      <c r="M325" s="9">
        <v>150.7983895065272</v>
      </c>
      <c r="N325" s="9">
        <v>143.71296476183073</v>
      </c>
      <c r="O325" s="9">
        <v>131.8400663255656</v>
      </c>
      <c r="P325" s="9">
        <v>132.11348458573522</v>
      </c>
      <c r="Q325" s="9">
        <v>125.38201144044221</v>
      </c>
      <c r="R325" s="9">
        <v>131.42755073037665</v>
      </c>
      <c r="S325" s="9">
        <v>135.60211947317228</v>
      </c>
      <c r="T325" s="9">
        <v>127.08819546184236</v>
      </c>
      <c r="U325" s="9">
        <v>132.48464103159236</v>
      </c>
      <c r="V325" s="9">
        <v>135.21679570176579</v>
      </c>
      <c r="W325" s="9">
        <v>147.44615157722075</v>
      </c>
      <c r="X325" s="9">
        <v>150.80085627457058</v>
      </c>
      <c r="Y325" s="9">
        <v>152.53145783681347</v>
      </c>
      <c r="Z325" s="9">
        <v>162.30148171260046</v>
      </c>
      <c r="AA325" s="9">
        <v>176.24550774317223</v>
      </c>
      <c r="AB325" s="9">
        <v>190.52767558859981</v>
      </c>
      <c r="AC325" s="9">
        <v>201.23377118197999</v>
      </c>
      <c r="AD325" s="9">
        <v>228.92641915529634</v>
      </c>
      <c r="AE325" s="9">
        <v>242.45412011593581</v>
      </c>
      <c r="AF325" s="9">
        <v>249.44664692886906</v>
      </c>
      <c r="AG325" s="9">
        <v>271.70051212133035</v>
      </c>
      <c r="AH325" s="9">
        <v>276.01021815415322</v>
      </c>
      <c r="AI325" s="9">
        <v>280.06891308344888</v>
      </c>
      <c r="AJ325" s="9">
        <v>297.91743836960444</v>
      </c>
      <c r="AK325" s="9">
        <v>295.23269974142454</v>
      </c>
      <c r="AL325" s="21">
        <v>315.8887435840337</v>
      </c>
      <c r="AM325" s="197">
        <v>333.91398733078245</v>
      </c>
      <c r="AN325" s="21"/>
      <c r="AO325" s="5"/>
      <c r="AP325" s="5"/>
      <c r="AQ325" s="21"/>
    </row>
    <row r="326" spans="1:43" x14ac:dyDescent="0.2">
      <c r="A326" s="8" t="str">
        <f t="shared" si="5"/>
        <v>EFHu_Ja_10</v>
      </c>
      <c r="B326" s="7" t="s">
        <v>251</v>
      </c>
      <c r="C326" s="7" t="s">
        <v>260</v>
      </c>
      <c r="D326" s="7">
        <v>10</v>
      </c>
      <c r="E326" s="7">
        <v>100</v>
      </c>
      <c r="F326" s="9">
        <v>105.80097697917719</v>
      </c>
      <c r="G326" s="9">
        <v>106.83034911784313</v>
      </c>
      <c r="H326" s="9">
        <v>112.07740544767104</v>
      </c>
      <c r="I326" s="9">
        <v>117.58461145886901</v>
      </c>
      <c r="J326" s="9">
        <v>127.92360876787315</v>
      </c>
      <c r="K326" s="9">
        <v>126.352441697468</v>
      </c>
      <c r="L326" s="9">
        <v>131.58107147331805</v>
      </c>
      <c r="M326" s="9">
        <v>119.76778903498411</v>
      </c>
      <c r="N326" s="9">
        <v>112.08756916824187</v>
      </c>
      <c r="O326" s="9">
        <v>110.01769132012133</v>
      </c>
      <c r="P326" s="9">
        <v>106.15771264872673</v>
      </c>
      <c r="Q326" s="9">
        <v>105.79978130409491</v>
      </c>
      <c r="R326" s="9">
        <v>104.92206374689739</v>
      </c>
      <c r="S326" s="9">
        <v>106.13323709009121</v>
      </c>
      <c r="T326" s="9">
        <v>97.281814846036113</v>
      </c>
      <c r="U326" s="9">
        <v>98.227107146076037</v>
      </c>
      <c r="V326" s="9">
        <v>96.370998398853047</v>
      </c>
      <c r="W326" s="9">
        <v>102.47309703467837</v>
      </c>
      <c r="X326" s="9">
        <v>106.61150810130191</v>
      </c>
      <c r="Y326" s="9">
        <v>111.45142790872271</v>
      </c>
      <c r="Z326" s="9">
        <v>115.66227198249518</v>
      </c>
      <c r="AA326" s="9">
        <v>117.90168599758321</v>
      </c>
      <c r="AB326" s="9">
        <v>123.00528344954638</v>
      </c>
      <c r="AC326" s="9">
        <v>130.29147116352516</v>
      </c>
      <c r="AD326" s="9">
        <v>141.15096522227631</v>
      </c>
      <c r="AE326" s="9">
        <v>147.97759168071735</v>
      </c>
      <c r="AF326" s="9">
        <v>151.92707646369647</v>
      </c>
      <c r="AG326" s="9">
        <v>166.74731258950231</v>
      </c>
      <c r="AH326" s="9">
        <v>179.12454590851829</v>
      </c>
      <c r="AI326" s="9">
        <v>178.45631659219103</v>
      </c>
      <c r="AJ326" s="9">
        <v>182.75062968284959</v>
      </c>
      <c r="AK326" s="9">
        <v>180.22594520415836</v>
      </c>
      <c r="AL326" s="21">
        <v>189.46983296369143</v>
      </c>
      <c r="AM326" s="197">
        <v>199.02694593197165</v>
      </c>
      <c r="AN326" s="21"/>
      <c r="AO326" s="5"/>
      <c r="AP326" s="5"/>
      <c r="AQ326" s="21"/>
    </row>
    <row r="327" spans="1:43" x14ac:dyDescent="0.2">
      <c r="A327" s="8" t="str">
        <f t="shared" si="5"/>
        <v>EFHu_Ja_11</v>
      </c>
      <c r="B327" s="7" t="s">
        <v>251</v>
      </c>
      <c r="C327" s="7" t="s">
        <v>260</v>
      </c>
      <c r="D327" s="7">
        <v>11</v>
      </c>
      <c r="E327" s="7">
        <v>100</v>
      </c>
      <c r="F327" s="9">
        <v>107.5289827769457</v>
      </c>
      <c r="G327" s="9">
        <v>106.81199122213252</v>
      </c>
      <c r="H327" s="9">
        <v>114.62139520021061</v>
      </c>
      <c r="I327" s="9">
        <v>125.21079830416579</v>
      </c>
      <c r="J327" s="9">
        <v>140.55642164419746</v>
      </c>
      <c r="K327" s="9">
        <v>140.26644624702249</v>
      </c>
      <c r="L327" s="9">
        <v>145.22187402918726</v>
      </c>
      <c r="M327" s="9">
        <v>133.93105874959465</v>
      </c>
      <c r="N327" s="9">
        <v>129.7420313952276</v>
      </c>
      <c r="O327" s="9">
        <v>124.4203598914484</v>
      </c>
      <c r="P327" s="9">
        <v>120.93451926642562</v>
      </c>
      <c r="Q327" s="9">
        <v>117.3530997822982</v>
      </c>
      <c r="R327" s="9">
        <v>117.24756507301217</v>
      </c>
      <c r="S327" s="9">
        <v>120.52157182640867</v>
      </c>
      <c r="T327" s="9">
        <v>112.10142021954161</v>
      </c>
      <c r="U327" s="9">
        <v>109.7832989932552</v>
      </c>
      <c r="V327" s="9">
        <v>108.99014399523207</v>
      </c>
      <c r="W327" s="9">
        <v>115.94100752623389</v>
      </c>
      <c r="X327" s="9">
        <v>117.73002269554394</v>
      </c>
      <c r="Y327" s="9">
        <v>120.56937913876857</v>
      </c>
      <c r="Z327" s="9">
        <v>122.55705666811343</v>
      </c>
      <c r="AA327" s="9">
        <v>123.78096898052118</v>
      </c>
      <c r="AB327" s="9">
        <v>125.98130246587154</v>
      </c>
      <c r="AC327" s="9">
        <v>131.48233856868794</v>
      </c>
      <c r="AD327" s="9">
        <v>141.16889788641473</v>
      </c>
      <c r="AE327" s="9">
        <v>146.67586496014445</v>
      </c>
      <c r="AF327" s="9">
        <v>146.87750487104293</v>
      </c>
      <c r="AG327" s="9">
        <v>160.6075927675673</v>
      </c>
      <c r="AH327" s="9">
        <v>169.09246904886737</v>
      </c>
      <c r="AI327" s="9">
        <v>166.53206534222269</v>
      </c>
      <c r="AJ327" s="9">
        <v>174.58147988915525</v>
      </c>
      <c r="AK327" s="9">
        <v>170.89209271141351</v>
      </c>
      <c r="AL327" s="21">
        <v>179.89416730978607</v>
      </c>
      <c r="AM327" s="197">
        <v>187.55804010989056</v>
      </c>
      <c r="AN327" s="21"/>
      <c r="AO327" s="5"/>
      <c r="AP327" s="5"/>
      <c r="AQ327" s="21"/>
    </row>
    <row r="328" spans="1:43" x14ac:dyDescent="0.2">
      <c r="A328" s="8" t="str">
        <f t="shared" si="5"/>
        <v>EFHu_Ja_12</v>
      </c>
      <c r="B328" s="7" t="s">
        <v>251</v>
      </c>
      <c r="C328" s="7" t="s">
        <v>260</v>
      </c>
      <c r="D328" s="7">
        <v>12</v>
      </c>
      <c r="E328" s="7">
        <v>100</v>
      </c>
      <c r="F328" s="9">
        <v>101.1016613068449</v>
      </c>
      <c r="G328" s="9">
        <v>103.29627724647656</v>
      </c>
      <c r="H328" s="9">
        <v>125.33203788381803</v>
      </c>
      <c r="I328" s="9">
        <v>152.13006287515393</v>
      </c>
      <c r="J328" s="9">
        <v>180.06941309472296</v>
      </c>
      <c r="K328" s="9">
        <v>174.64701708538342</v>
      </c>
      <c r="L328" s="9">
        <v>170.07023710550089</v>
      </c>
      <c r="M328" s="9">
        <v>154.22113151496123</v>
      </c>
      <c r="N328" s="9">
        <v>146.10361376264959</v>
      </c>
      <c r="O328" s="9">
        <v>146.44908275715642</v>
      </c>
      <c r="P328" s="9">
        <v>146.48784371208919</v>
      </c>
      <c r="Q328" s="9">
        <v>141.44493506511793</v>
      </c>
      <c r="R328" s="9">
        <v>143.68317409242078</v>
      </c>
      <c r="S328" s="9">
        <v>147.02777904389322</v>
      </c>
      <c r="T328" s="9">
        <v>138.80956183262154</v>
      </c>
      <c r="U328" s="9">
        <v>139.01219601356698</v>
      </c>
      <c r="V328" s="9">
        <v>141.5851101648102</v>
      </c>
      <c r="W328" s="9">
        <v>155.67099363815024</v>
      </c>
      <c r="X328" s="9">
        <v>164.89512477788449</v>
      </c>
      <c r="Y328" s="9">
        <v>170.33945364881143</v>
      </c>
      <c r="Z328" s="9">
        <v>182.24336099192334</v>
      </c>
      <c r="AA328" s="9">
        <v>186.8842797646407</v>
      </c>
      <c r="AB328" s="9">
        <v>198.23471596045673</v>
      </c>
      <c r="AC328" s="9">
        <v>206.1066885079498</v>
      </c>
      <c r="AD328" s="9">
        <v>234.06908630323935</v>
      </c>
      <c r="AE328" s="9">
        <v>238.720937193205</v>
      </c>
      <c r="AF328" s="9">
        <v>242.73280806284993</v>
      </c>
      <c r="AG328" s="9">
        <v>244.17887924946081</v>
      </c>
      <c r="AH328" s="9">
        <v>279.68532496263174</v>
      </c>
      <c r="AI328" s="9">
        <v>297.87572514605046</v>
      </c>
      <c r="AJ328" s="9">
        <v>280.83916741406108</v>
      </c>
      <c r="AK328" s="9">
        <v>273.28946141375741</v>
      </c>
      <c r="AL328" s="21">
        <v>298.28992857932406</v>
      </c>
      <c r="AM328" s="197">
        <v>333.65895262049412</v>
      </c>
      <c r="AN328" s="21"/>
      <c r="AO328" s="5"/>
      <c r="AP328" s="5"/>
      <c r="AQ328" s="21"/>
    </row>
    <row r="329" spans="1:43" x14ac:dyDescent="0.2">
      <c r="A329" s="8" t="str">
        <f t="shared" si="5"/>
        <v>EFHu_Ja_13</v>
      </c>
      <c r="B329" s="7" t="s">
        <v>251</v>
      </c>
      <c r="C329" s="7" t="s">
        <v>260</v>
      </c>
      <c r="D329" s="7">
        <v>13</v>
      </c>
      <c r="E329" s="7">
        <v>100</v>
      </c>
      <c r="F329" s="9">
        <v>116.63083948789412</v>
      </c>
      <c r="G329" s="9">
        <v>114.83687770712339</v>
      </c>
      <c r="H329" s="9">
        <v>129.58815916861047</v>
      </c>
      <c r="I329" s="9">
        <v>142.43596176722741</v>
      </c>
      <c r="J329" s="9">
        <v>164.11707953437465</v>
      </c>
      <c r="K329" s="9">
        <v>160.93029705164449</v>
      </c>
      <c r="L329" s="9">
        <v>163.52724429141267</v>
      </c>
      <c r="M329" s="9">
        <v>151.0236679208605</v>
      </c>
      <c r="N329" s="9">
        <v>146.84240869349389</v>
      </c>
      <c r="O329" s="9">
        <v>140.97596666835614</v>
      </c>
      <c r="P329" s="9">
        <v>136.4847180988796</v>
      </c>
      <c r="Q329" s="9">
        <v>130.41682196765268</v>
      </c>
      <c r="R329" s="9">
        <v>131.83010161573031</v>
      </c>
      <c r="S329" s="9">
        <v>137.50634201593437</v>
      </c>
      <c r="T329" s="9">
        <v>129.88298476391984</v>
      </c>
      <c r="U329" s="9">
        <v>128.76341327128674</v>
      </c>
      <c r="V329" s="9">
        <v>127.70747570792761</v>
      </c>
      <c r="W329" s="9">
        <v>137.33611653077818</v>
      </c>
      <c r="X329" s="9">
        <v>141.59515208639039</v>
      </c>
      <c r="Y329" s="9">
        <v>144.49553718171285</v>
      </c>
      <c r="Z329" s="9">
        <v>148.25222383979661</v>
      </c>
      <c r="AA329" s="9">
        <v>157.09410077359934</v>
      </c>
      <c r="AB329" s="9">
        <v>159.60336927708227</v>
      </c>
      <c r="AC329" s="9">
        <v>162.90788962962668</v>
      </c>
      <c r="AD329" s="9">
        <v>176.41036566306175</v>
      </c>
      <c r="AE329" s="9">
        <v>183.40646412710439</v>
      </c>
      <c r="AF329" s="9">
        <v>184.39248586791069</v>
      </c>
      <c r="AG329" s="9">
        <v>194.10306507629181</v>
      </c>
      <c r="AH329" s="9">
        <v>208.50671622307399</v>
      </c>
      <c r="AI329" s="9">
        <v>209.19509317350577</v>
      </c>
      <c r="AJ329" s="9">
        <v>215.6598091486</v>
      </c>
      <c r="AK329" s="9">
        <v>213.07755777621827</v>
      </c>
      <c r="AL329" s="21">
        <v>229.70204627039772</v>
      </c>
      <c r="AM329" s="197">
        <v>239.0636094129087</v>
      </c>
      <c r="AN329" s="21"/>
      <c r="AO329" s="5"/>
      <c r="AP329" s="5"/>
      <c r="AQ329" s="21"/>
    </row>
    <row r="330" spans="1:43" x14ac:dyDescent="0.2">
      <c r="A330" s="8" t="str">
        <f t="shared" si="5"/>
        <v>EFHu_Ja_14</v>
      </c>
      <c r="B330" s="7" t="s">
        <v>251</v>
      </c>
      <c r="C330" s="7" t="s">
        <v>260</v>
      </c>
      <c r="D330" s="7">
        <v>14</v>
      </c>
      <c r="E330" s="7">
        <v>100</v>
      </c>
      <c r="F330" s="9">
        <v>115.89974379190846</v>
      </c>
      <c r="G330" s="9">
        <v>105.22838230487115</v>
      </c>
      <c r="H330" s="9">
        <v>105.30139830803932</v>
      </c>
      <c r="I330" s="9">
        <v>124.76347936188492</v>
      </c>
      <c r="J330" s="9">
        <v>147.52388049680565</v>
      </c>
      <c r="K330" s="9">
        <v>144.29900514475716</v>
      </c>
      <c r="L330" s="9">
        <v>146.81709426315223</v>
      </c>
      <c r="M330" s="9">
        <v>132.1339469028851</v>
      </c>
      <c r="N330" s="9">
        <v>127.79257912363474</v>
      </c>
      <c r="O330" s="9">
        <v>125.23555516379174</v>
      </c>
      <c r="P330" s="9">
        <v>124.06185334794219</v>
      </c>
      <c r="Q330" s="9">
        <v>123.13730111169139</v>
      </c>
      <c r="R330" s="9">
        <v>115.56131190199635</v>
      </c>
      <c r="S330" s="9">
        <v>114.72471491596048</v>
      </c>
      <c r="T330" s="9">
        <v>112.58861055259781</v>
      </c>
      <c r="U330" s="9">
        <v>109.31501107164918</v>
      </c>
      <c r="V330" s="9">
        <v>107.40319308616873</v>
      </c>
      <c r="W330" s="9">
        <v>114.85338243077017</v>
      </c>
      <c r="X330" s="9">
        <v>119.23858621027925</v>
      </c>
      <c r="Y330" s="9">
        <v>119.73608407116822</v>
      </c>
      <c r="Z330" s="9">
        <v>122.93055286520698</v>
      </c>
      <c r="AA330" s="9">
        <v>128.04404749604356</v>
      </c>
      <c r="AB330" s="9">
        <v>128.75230682838182</v>
      </c>
      <c r="AC330" s="9">
        <v>135.7182358341696</v>
      </c>
      <c r="AD330" s="9">
        <v>148.09396259764492</v>
      </c>
      <c r="AE330" s="9">
        <v>147.12604007816779</v>
      </c>
      <c r="AF330" s="9">
        <v>152.25059879584839</v>
      </c>
      <c r="AG330" s="9">
        <v>165.32865349376894</v>
      </c>
      <c r="AH330" s="9">
        <v>178.65468390624633</v>
      </c>
      <c r="AI330" s="9">
        <v>178.99474230668335</v>
      </c>
      <c r="AJ330" s="9">
        <v>190.23318340906877</v>
      </c>
      <c r="AK330" s="9">
        <v>187.74661162458881</v>
      </c>
      <c r="AL330" s="21">
        <v>195.27695667096654</v>
      </c>
      <c r="AM330" s="197">
        <v>207.10330484806585</v>
      </c>
      <c r="AN330" s="21"/>
      <c r="AO330" s="5"/>
      <c r="AP330" s="5"/>
      <c r="AQ330" s="21"/>
    </row>
    <row r="331" spans="1:43" x14ac:dyDescent="0.2">
      <c r="A331" s="8" t="str">
        <f t="shared" si="5"/>
        <v>EFHu_Ja_15</v>
      </c>
      <c r="B331" s="7" t="s">
        <v>251</v>
      </c>
      <c r="C331" s="7" t="s">
        <v>260</v>
      </c>
      <c r="D331" s="7">
        <v>15</v>
      </c>
      <c r="E331" s="7">
        <v>100</v>
      </c>
      <c r="F331" s="9">
        <v>117.40089085575791</v>
      </c>
      <c r="G331" s="9">
        <v>108.75100093397265</v>
      </c>
      <c r="H331" s="9">
        <v>108.9100002982584</v>
      </c>
      <c r="I331" s="9">
        <v>123.99631744855073</v>
      </c>
      <c r="J331" s="9">
        <v>146.84971281360154</v>
      </c>
      <c r="K331" s="9">
        <v>143.08490321573944</v>
      </c>
      <c r="L331" s="9">
        <v>145.3370016111254</v>
      </c>
      <c r="M331" s="9">
        <v>129.75264717602198</v>
      </c>
      <c r="N331" s="9">
        <v>128.12251266609621</v>
      </c>
      <c r="O331" s="9">
        <v>126.81894324508436</v>
      </c>
      <c r="P331" s="9">
        <v>126.0808711278582</v>
      </c>
      <c r="Q331" s="9">
        <v>123.42498417178777</v>
      </c>
      <c r="R331" s="9">
        <v>119.15525692436881</v>
      </c>
      <c r="S331" s="9">
        <v>118.37600799727248</v>
      </c>
      <c r="T331" s="9">
        <v>114.80879911328326</v>
      </c>
      <c r="U331" s="9">
        <v>111.20457860669215</v>
      </c>
      <c r="V331" s="9">
        <v>106.6373628644546</v>
      </c>
      <c r="W331" s="9">
        <v>113.77151195114226</v>
      </c>
      <c r="X331" s="9">
        <v>114.56020660247805</v>
      </c>
      <c r="Y331" s="9">
        <v>117.0102177244099</v>
      </c>
      <c r="Z331" s="9">
        <v>119.32982667018304</v>
      </c>
      <c r="AA331" s="9">
        <v>123.90353246152843</v>
      </c>
      <c r="AB331" s="9">
        <v>124.27082816513308</v>
      </c>
      <c r="AC331" s="9">
        <v>132.09264510938769</v>
      </c>
      <c r="AD331" s="9">
        <v>146.37076327954091</v>
      </c>
      <c r="AE331" s="9">
        <v>155.3942616895261</v>
      </c>
      <c r="AF331" s="9">
        <v>156.34456617281438</v>
      </c>
      <c r="AG331" s="9">
        <v>163.39711207944606</v>
      </c>
      <c r="AH331" s="9">
        <v>182.99819655886486</v>
      </c>
      <c r="AI331" s="9">
        <v>187.88277501838527</v>
      </c>
      <c r="AJ331" s="9">
        <v>194.33956973016936</v>
      </c>
      <c r="AK331" s="9">
        <v>193.74486020603484</v>
      </c>
      <c r="AL331" s="21">
        <v>200.40077777632104</v>
      </c>
      <c r="AM331" s="197">
        <v>211.29796788849933</v>
      </c>
      <c r="AN331" s="21"/>
      <c r="AO331" s="5"/>
      <c r="AP331" s="5"/>
      <c r="AQ331" s="21"/>
    </row>
    <row r="332" spans="1:43" x14ac:dyDescent="0.2">
      <c r="A332" s="8" t="str">
        <f t="shared" si="5"/>
        <v>EFHu_Ja_16</v>
      </c>
      <c r="B332" s="7" t="s">
        <v>251</v>
      </c>
      <c r="C332" s="7" t="s">
        <v>260</v>
      </c>
      <c r="D332" s="7">
        <v>16</v>
      </c>
      <c r="E332" s="7">
        <v>100</v>
      </c>
      <c r="F332" s="9">
        <v>118.95347243376577</v>
      </c>
      <c r="G332" s="9">
        <v>107.62815850805561</v>
      </c>
      <c r="H332" s="9">
        <v>108.48887226326356</v>
      </c>
      <c r="I332" s="9">
        <v>118.60613468585302</v>
      </c>
      <c r="J332" s="9">
        <v>142.57061381492915</v>
      </c>
      <c r="K332" s="9">
        <v>139.38264004141766</v>
      </c>
      <c r="L332" s="9">
        <v>141.42072603837511</v>
      </c>
      <c r="M332" s="9">
        <v>125.20215872521263</v>
      </c>
      <c r="N332" s="9">
        <v>125.2291448282762</v>
      </c>
      <c r="O332" s="9">
        <v>125.64308262705333</v>
      </c>
      <c r="P332" s="9">
        <v>124.5687043787799</v>
      </c>
      <c r="Q332" s="9">
        <v>119.87222696715756</v>
      </c>
      <c r="R332" s="9">
        <v>115.83693966895004</v>
      </c>
      <c r="S332" s="9">
        <v>115.98262369909888</v>
      </c>
      <c r="T332" s="9">
        <v>114.26445537093053</v>
      </c>
      <c r="U332" s="9">
        <v>111.02674628725728</v>
      </c>
      <c r="V332" s="9">
        <v>108.74886246738293</v>
      </c>
      <c r="W332" s="9">
        <v>120.96346021724355</v>
      </c>
      <c r="X332" s="9">
        <v>124.25917294014039</v>
      </c>
      <c r="Y332" s="9">
        <v>126.56485841357711</v>
      </c>
      <c r="Z332" s="9">
        <v>128.89891409220903</v>
      </c>
      <c r="AA332" s="9">
        <v>133.65493671139367</v>
      </c>
      <c r="AB332" s="9">
        <v>133.83725437774027</v>
      </c>
      <c r="AC332" s="9">
        <v>135.48421705939765</v>
      </c>
      <c r="AD332" s="9">
        <v>149.93778776609631</v>
      </c>
      <c r="AE332" s="9">
        <v>156.60528421724337</v>
      </c>
      <c r="AF332" s="9">
        <v>159.49344063716345</v>
      </c>
      <c r="AG332" s="9">
        <v>172.42987022893647</v>
      </c>
      <c r="AH332" s="9">
        <v>197.08675233543798</v>
      </c>
      <c r="AI332" s="9">
        <v>207.97170071347776</v>
      </c>
      <c r="AJ332" s="9">
        <v>216.03110399580299</v>
      </c>
      <c r="AK332" s="9">
        <v>214.63727044297025</v>
      </c>
      <c r="AL332" s="21">
        <v>211.48700020037376</v>
      </c>
      <c r="AM332" s="197">
        <v>222.00555559898555</v>
      </c>
      <c r="AN332" s="21"/>
      <c r="AO332" s="5"/>
      <c r="AP332" s="5"/>
      <c r="AQ332" s="21"/>
    </row>
    <row r="333" spans="1:43" x14ac:dyDescent="0.2">
      <c r="A333" s="8" t="str">
        <f t="shared" si="5"/>
        <v>EFHu_Ja_17</v>
      </c>
      <c r="B333" s="7" t="s">
        <v>251</v>
      </c>
      <c r="C333" s="7" t="s">
        <v>260</v>
      </c>
      <c r="D333" s="7">
        <v>17</v>
      </c>
      <c r="E333" s="7">
        <v>100</v>
      </c>
      <c r="F333" s="9">
        <v>117.77490341378061</v>
      </c>
      <c r="G333" s="9">
        <v>117.46526757233585</v>
      </c>
      <c r="H333" s="9">
        <v>117.06437522085615</v>
      </c>
      <c r="I333" s="9">
        <v>132.5322311325707</v>
      </c>
      <c r="J333" s="9">
        <v>153.1913558357266</v>
      </c>
      <c r="K333" s="9">
        <v>146.97467911455851</v>
      </c>
      <c r="L333" s="9">
        <v>151.49902945436318</v>
      </c>
      <c r="M333" s="9">
        <v>134.81088301023922</v>
      </c>
      <c r="N333" s="9">
        <v>134.59592359842111</v>
      </c>
      <c r="O333" s="9">
        <v>131.88696840171829</v>
      </c>
      <c r="P333" s="9">
        <v>131.93272639840637</v>
      </c>
      <c r="Q333" s="9">
        <v>128.4156397500883</v>
      </c>
      <c r="R333" s="9">
        <v>124.61871152306969</v>
      </c>
      <c r="S333" s="9">
        <v>124.02094697252539</v>
      </c>
      <c r="T333" s="9">
        <v>119.32847855286157</v>
      </c>
      <c r="U333" s="9">
        <v>117.82232223411103</v>
      </c>
      <c r="V333" s="9">
        <v>116.71357167253827</v>
      </c>
      <c r="W333" s="9">
        <v>124.15163319868556</v>
      </c>
      <c r="X333" s="9">
        <v>126.93144413851523</v>
      </c>
      <c r="Y333" s="9">
        <v>128.42678808879606</v>
      </c>
      <c r="Z333" s="9">
        <v>131.44337733409012</v>
      </c>
      <c r="AA333" s="9">
        <v>137.50930286316063</v>
      </c>
      <c r="AB333" s="9">
        <v>138.63844974526336</v>
      </c>
      <c r="AC333" s="9">
        <v>143.21489673536988</v>
      </c>
      <c r="AD333" s="9">
        <v>156.13887231734495</v>
      </c>
      <c r="AE333" s="9">
        <v>163.57441398117686</v>
      </c>
      <c r="AF333" s="9">
        <v>167.65743101934888</v>
      </c>
      <c r="AG333" s="9">
        <v>180.19942491541241</v>
      </c>
      <c r="AH333" s="9">
        <v>198.85988170147095</v>
      </c>
      <c r="AI333" s="9">
        <v>202.91755670273827</v>
      </c>
      <c r="AJ333" s="9">
        <v>210.2756252990163</v>
      </c>
      <c r="AK333" s="9">
        <v>213.40670845090764</v>
      </c>
      <c r="AL333" s="21">
        <v>223.79184086448888</v>
      </c>
      <c r="AM333" s="197">
        <v>233.40774564985503</v>
      </c>
      <c r="AN333" s="21"/>
      <c r="AO333" s="5"/>
      <c r="AP333" s="5"/>
      <c r="AQ333" s="21"/>
    </row>
    <row r="334" spans="1:43" x14ac:dyDescent="0.2">
      <c r="A334" s="8" t="str">
        <f t="shared" si="5"/>
        <v>EFHu_Ja_18</v>
      </c>
      <c r="B334" s="7" t="s">
        <v>251</v>
      </c>
      <c r="C334" s="7" t="s">
        <v>260</v>
      </c>
      <c r="D334" s="7">
        <v>18</v>
      </c>
      <c r="E334" s="7">
        <v>100</v>
      </c>
      <c r="F334" s="9">
        <v>110.63875456567622</v>
      </c>
      <c r="G334" s="9">
        <v>111.92513999991087</v>
      </c>
      <c r="H334" s="9">
        <v>114.27370128885923</v>
      </c>
      <c r="I334" s="9">
        <v>124.68839493406772</v>
      </c>
      <c r="J334" s="9">
        <v>134.18476276465805</v>
      </c>
      <c r="K334" s="9">
        <v>120.4482838387942</v>
      </c>
      <c r="L334" s="9">
        <v>132.55753600323746</v>
      </c>
      <c r="M334" s="9">
        <v>120.43249170647113</v>
      </c>
      <c r="N334" s="9">
        <v>118.49277639332512</v>
      </c>
      <c r="O334" s="9">
        <v>118.90485700336497</v>
      </c>
      <c r="P334" s="9">
        <v>114.37718117882436</v>
      </c>
      <c r="Q334" s="9">
        <v>108.36823242045884</v>
      </c>
      <c r="R334" s="9">
        <v>108.99153305257813</v>
      </c>
      <c r="S334" s="9">
        <v>118.16128814009149</v>
      </c>
      <c r="T334" s="9">
        <v>109.9577890543173</v>
      </c>
      <c r="U334" s="9">
        <v>103.78334026618063</v>
      </c>
      <c r="V334" s="9">
        <v>107.818199062318</v>
      </c>
      <c r="W334" s="9">
        <v>120.50926544603942</v>
      </c>
      <c r="X334" s="9">
        <v>123.58439846481717</v>
      </c>
      <c r="Y334" s="9">
        <v>127.1612170621661</v>
      </c>
      <c r="Z334" s="9">
        <v>137.26120646284642</v>
      </c>
      <c r="AA334" s="9">
        <v>143.99979703084085</v>
      </c>
      <c r="AB334" s="9">
        <v>144.61532805604122</v>
      </c>
      <c r="AC334" s="9">
        <v>142.0020872902746</v>
      </c>
      <c r="AD334" s="9">
        <v>157.18669250089303</v>
      </c>
      <c r="AE334" s="9">
        <v>161.8601626038224</v>
      </c>
      <c r="AF334" s="9">
        <v>157.75988878715097</v>
      </c>
      <c r="AG334" s="9">
        <v>170.03780688505364</v>
      </c>
      <c r="AH334" s="9">
        <v>195.11915661859862</v>
      </c>
      <c r="AI334" s="9">
        <v>194.3279480443868</v>
      </c>
      <c r="AJ334" s="9">
        <v>199.42049846271925</v>
      </c>
      <c r="AK334" s="9">
        <v>183.3104364295707</v>
      </c>
      <c r="AL334" s="21">
        <v>193.81659550970355</v>
      </c>
      <c r="AM334" s="197">
        <v>200.29465959726269</v>
      </c>
      <c r="AN334" s="21"/>
      <c r="AO334" s="5"/>
      <c r="AP334" s="5"/>
      <c r="AQ334" s="21"/>
    </row>
    <row r="335" spans="1:43" x14ac:dyDescent="0.2">
      <c r="A335" s="8" t="str">
        <f t="shared" si="5"/>
        <v>EFHu_Ja_19</v>
      </c>
      <c r="B335" s="7" t="s">
        <v>251</v>
      </c>
      <c r="C335" s="7" t="s">
        <v>260</v>
      </c>
      <c r="D335" s="7">
        <v>19</v>
      </c>
      <c r="E335" s="7">
        <v>100</v>
      </c>
      <c r="F335" s="9">
        <v>115.07807355923543</v>
      </c>
      <c r="G335" s="9">
        <v>116.97871419484657</v>
      </c>
      <c r="H335" s="9">
        <v>128.70163685656297</v>
      </c>
      <c r="I335" s="9">
        <v>136.81737812494117</v>
      </c>
      <c r="J335" s="9">
        <v>153.38525878192419</v>
      </c>
      <c r="K335" s="9">
        <v>146.25142234495547</v>
      </c>
      <c r="L335" s="9">
        <v>152.91381317624044</v>
      </c>
      <c r="M335" s="9">
        <v>139.35211424820625</v>
      </c>
      <c r="N335" s="9">
        <v>135.65341188221188</v>
      </c>
      <c r="O335" s="9">
        <v>129.66789903425985</v>
      </c>
      <c r="P335" s="9">
        <v>129.24871008044002</v>
      </c>
      <c r="Q335" s="9">
        <v>123.9307618420453</v>
      </c>
      <c r="R335" s="9">
        <v>124.73150872106808</v>
      </c>
      <c r="S335" s="9">
        <v>127.99352421591941</v>
      </c>
      <c r="T335" s="9">
        <v>118.84282138877731</v>
      </c>
      <c r="U335" s="9">
        <v>116.79113533058363</v>
      </c>
      <c r="V335" s="9">
        <v>117.0891425424085</v>
      </c>
      <c r="W335" s="9">
        <v>124.07228794330824</v>
      </c>
      <c r="X335" s="9">
        <v>127.0726046695012</v>
      </c>
      <c r="Y335" s="9">
        <v>129.33905967594842</v>
      </c>
      <c r="Z335" s="9">
        <v>131.17569434682014</v>
      </c>
      <c r="AA335" s="9">
        <v>137.29628212846356</v>
      </c>
      <c r="AB335" s="9">
        <v>137.97240024919157</v>
      </c>
      <c r="AC335" s="9">
        <v>142.20039503996858</v>
      </c>
      <c r="AD335" s="9">
        <v>155.47220530290565</v>
      </c>
      <c r="AE335" s="9">
        <v>160.79339430185641</v>
      </c>
      <c r="AF335" s="9">
        <v>161.7555270532979</v>
      </c>
      <c r="AG335" s="9">
        <v>175.51518260710884</v>
      </c>
      <c r="AH335" s="9">
        <v>188.32878526378221</v>
      </c>
      <c r="AI335" s="9">
        <v>192.58530114382572</v>
      </c>
      <c r="AJ335" s="9">
        <v>196.7813818179626</v>
      </c>
      <c r="AK335" s="9">
        <v>193.29121156428934</v>
      </c>
      <c r="AL335" s="21">
        <v>203.98600894405288</v>
      </c>
      <c r="AM335" s="197">
        <v>210.77404240443153</v>
      </c>
      <c r="AN335" s="21"/>
      <c r="AO335" s="5"/>
      <c r="AP335" s="5"/>
      <c r="AQ335" s="21"/>
    </row>
    <row r="336" spans="1:43" x14ac:dyDescent="0.2">
      <c r="A336" s="8" t="str">
        <f t="shared" si="5"/>
        <v>EFHu_Ja_20</v>
      </c>
      <c r="B336" s="7" t="s">
        <v>251</v>
      </c>
      <c r="C336" s="7" t="s">
        <v>260</v>
      </c>
      <c r="D336" s="7">
        <v>20</v>
      </c>
      <c r="E336" s="7">
        <v>100</v>
      </c>
      <c r="F336" s="9">
        <v>119.02817630612455</v>
      </c>
      <c r="G336" s="9">
        <v>114.60413435555618</v>
      </c>
      <c r="H336" s="9">
        <v>114.79247712039739</v>
      </c>
      <c r="I336" s="9">
        <v>125.14866935092674</v>
      </c>
      <c r="J336" s="9">
        <v>147.26866334398488</v>
      </c>
      <c r="K336" s="9">
        <v>142.50204200978217</v>
      </c>
      <c r="L336" s="9">
        <v>145.55194236530576</v>
      </c>
      <c r="M336" s="9">
        <v>128.81964335239536</v>
      </c>
      <c r="N336" s="9">
        <v>130.5122248665273</v>
      </c>
      <c r="O336" s="9">
        <v>129.95821932252662</v>
      </c>
      <c r="P336" s="9">
        <v>128.90586514137198</v>
      </c>
      <c r="Q336" s="9">
        <v>123.237580785182</v>
      </c>
      <c r="R336" s="9">
        <v>119.63788590859257</v>
      </c>
      <c r="S336" s="9">
        <v>119.90200755644555</v>
      </c>
      <c r="T336" s="9">
        <v>117.03022644095371</v>
      </c>
      <c r="U336" s="9">
        <v>114.26512709454629</v>
      </c>
      <c r="V336" s="9">
        <v>112.13274310212371</v>
      </c>
      <c r="W336" s="9">
        <v>119.90534740717507</v>
      </c>
      <c r="X336" s="9">
        <v>121.94723106149769</v>
      </c>
      <c r="Y336" s="9">
        <v>124.18120972055232</v>
      </c>
      <c r="Z336" s="9">
        <v>129.72952086850481</v>
      </c>
      <c r="AA336" s="9">
        <v>134.79916600247299</v>
      </c>
      <c r="AB336" s="9">
        <v>136.0746613993951</v>
      </c>
      <c r="AC336" s="9">
        <v>137.85636270248267</v>
      </c>
      <c r="AD336" s="9">
        <v>149.28563790425534</v>
      </c>
      <c r="AE336" s="9">
        <v>153.25175368885189</v>
      </c>
      <c r="AF336" s="9">
        <v>156.46032224947999</v>
      </c>
      <c r="AG336" s="9">
        <v>171.93723986896831</v>
      </c>
      <c r="AH336" s="9">
        <v>189.88114723947035</v>
      </c>
      <c r="AI336" s="9">
        <v>192.33600107479879</v>
      </c>
      <c r="AJ336" s="9">
        <v>199.82126686637943</v>
      </c>
      <c r="AK336" s="9">
        <v>200.42150933779692</v>
      </c>
      <c r="AL336" s="21">
        <v>212.70211369833518</v>
      </c>
      <c r="AM336" s="197">
        <v>224.98295753746942</v>
      </c>
      <c r="AN336" s="21"/>
      <c r="AO336" s="5"/>
      <c r="AP336" s="5"/>
      <c r="AQ336" s="21"/>
    </row>
    <row r="337" spans="1:43" x14ac:dyDescent="0.2">
      <c r="A337" s="8" t="str">
        <f t="shared" si="5"/>
        <v>EFHu_Ja_21</v>
      </c>
      <c r="B337" s="7" t="s">
        <v>251</v>
      </c>
      <c r="C337" s="7" t="s">
        <v>260</v>
      </c>
      <c r="D337" s="7">
        <v>21</v>
      </c>
      <c r="E337" s="7">
        <v>100</v>
      </c>
      <c r="F337" s="9">
        <v>114.9674879558528</v>
      </c>
      <c r="G337" s="9">
        <v>115.58861259806821</v>
      </c>
      <c r="H337" s="9">
        <v>105.05997010958646</v>
      </c>
      <c r="I337" s="9">
        <v>108.41983317766362</v>
      </c>
      <c r="J337" s="9">
        <v>122.58083282389791</v>
      </c>
      <c r="K337" s="9">
        <v>118.70592022031327</v>
      </c>
      <c r="L337" s="9">
        <v>135.03172516357301</v>
      </c>
      <c r="M337" s="9">
        <v>129.91871093995064</v>
      </c>
      <c r="N337" s="9">
        <v>135.37678040192108</v>
      </c>
      <c r="O337" s="9">
        <v>132.55342667009128</v>
      </c>
      <c r="P337" s="9">
        <v>127.75926496258865</v>
      </c>
      <c r="Q337" s="9">
        <v>124.50994127507514</v>
      </c>
      <c r="R337" s="9">
        <v>133.71156957958056</v>
      </c>
      <c r="S337" s="9">
        <v>133.22376135623628</v>
      </c>
      <c r="T337" s="9">
        <v>117.00242399660846</v>
      </c>
      <c r="U337" s="9">
        <v>110.882699925583</v>
      </c>
      <c r="V337" s="9">
        <v>112.75857778580969</v>
      </c>
      <c r="W337" s="9">
        <v>122.35291666079983</v>
      </c>
      <c r="X337" s="9">
        <v>127.75874352072738</v>
      </c>
      <c r="Y337" s="9">
        <v>129.40896171808961</v>
      </c>
      <c r="Z337" s="9">
        <v>134.65722773977126</v>
      </c>
      <c r="AA337" s="9">
        <v>140.27704894225465</v>
      </c>
      <c r="AB337" s="9">
        <v>146.61052730142848</v>
      </c>
      <c r="AC337" s="9">
        <v>151.99771889052508</v>
      </c>
      <c r="AD337" s="9">
        <v>168.55895499599015</v>
      </c>
      <c r="AE337" s="9">
        <v>176.27483907207028</v>
      </c>
      <c r="AF337" s="9">
        <v>175.66802443446886</v>
      </c>
      <c r="AG337" s="9">
        <v>196.65420682911747</v>
      </c>
      <c r="AH337" s="9">
        <v>204.61485615943738</v>
      </c>
      <c r="AI337" s="9">
        <v>208.1956186990198</v>
      </c>
      <c r="AJ337" s="9">
        <v>209.00643764362624</v>
      </c>
      <c r="AK337" s="9">
        <v>206.46178415612715</v>
      </c>
      <c r="AL337" s="21">
        <v>218.35987851952501</v>
      </c>
      <c r="AM337" s="197">
        <v>222.78897261058233</v>
      </c>
      <c r="AN337" s="21"/>
      <c r="AO337" s="5"/>
      <c r="AP337" s="5"/>
      <c r="AQ337" s="21"/>
    </row>
    <row r="338" spans="1:43" x14ac:dyDescent="0.2">
      <c r="A338" s="8" t="str">
        <f t="shared" si="5"/>
        <v>EFHu_Ja_22</v>
      </c>
      <c r="B338" s="7" t="s">
        <v>251</v>
      </c>
      <c r="C338" s="7" t="s">
        <v>260</v>
      </c>
      <c r="D338" s="7">
        <v>22</v>
      </c>
      <c r="E338" s="7">
        <v>100</v>
      </c>
      <c r="F338" s="9">
        <v>106.64026871545462</v>
      </c>
      <c r="G338" s="9">
        <v>113.58652153217585</v>
      </c>
      <c r="H338" s="9">
        <v>117.44139868935726</v>
      </c>
      <c r="I338" s="9">
        <v>124.30986663161295</v>
      </c>
      <c r="J338" s="9">
        <v>133.03775195723341</v>
      </c>
      <c r="K338" s="9">
        <v>132.67540583532241</v>
      </c>
      <c r="L338" s="9">
        <v>134.32426606969469</v>
      </c>
      <c r="M338" s="9">
        <v>119.26313060332198</v>
      </c>
      <c r="N338" s="9">
        <v>112.54804953960588</v>
      </c>
      <c r="O338" s="9">
        <v>111.93989575560965</v>
      </c>
      <c r="P338" s="9">
        <v>109.26971805296699</v>
      </c>
      <c r="Q338" s="9">
        <v>110.27000918525931</v>
      </c>
      <c r="R338" s="9">
        <v>108.54662307600869</v>
      </c>
      <c r="S338" s="9">
        <v>108.93867360636638</v>
      </c>
      <c r="T338" s="9">
        <v>105.14450116272964</v>
      </c>
      <c r="U338" s="9">
        <v>108.00415563792593</v>
      </c>
      <c r="V338" s="9">
        <v>109.0208679503279</v>
      </c>
      <c r="W338" s="9">
        <v>117.02468766353789</v>
      </c>
      <c r="X338" s="9">
        <v>123.12628223964954</v>
      </c>
      <c r="Y338" s="9">
        <v>134.3750647247947</v>
      </c>
      <c r="Z338" s="9">
        <v>142.91849031155255</v>
      </c>
      <c r="AA338" s="9">
        <v>152.32838577993999</v>
      </c>
      <c r="AB338" s="9">
        <v>166.9054950785243</v>
      </c>
      <c r="AC338" s="9">
        <v>175.3225064358023</v>
      </c>
      <c r="AD338" s="9">
        <v>194.71491897527963</v>
      </c>
      <c r="AE338" s="9">
        <v>210.7808174900307</v>
      </c>
      <c r="AF338" s="9">
        <v>216.33273720762398</v>
      </c>
      <c r="AG338" s="9">
        <v>232.11541986352202</v>
      </c>
      <c r="AH338" s="9">
        <v>242.18018162661411</v>
      </c>
      <c r="AI338" s="9">
        <v>239.08992358203616</v>
      </c>
      <c r="AJ338" s="9">
        <v>236.82635709956025</v>
      </c>
      <c r="AK338" s="9">
        <v>230.84984105272417</v>
      </c>
      <c r="AL338" s="21">
        <v>241.35333092770202</v>
      </c>
      <c r="AM338" s="197">
        <v>251.87084962435713</v>
      </c>
      <c r="AN338" s="21"/>
      <c r="AO338" s="5"/>
      <c r="AP338" s="5"/>
      <c r="AQ338" s="21"/>
    </row>
    <row r="339" spans="1:43" x14ac:dyDescent="0.2">
      <c r="A339" s="8" t="str">
        <f t="shared" si="5"/>
        <v>EFHu_Ja_23</v>
      </c>
      <c r="B339" s="7" t="s">
        <v>251</v>
      </c>
      <c r="C339" s="7" t="s">
        <v>260</v>
      </c>
      <c r="D339" s="7">
        <v>23</v>
      </c>
      <c r="E339" s="7">
        <v>100</v>
      </c>
      <c r="F339" s="9">
        <v>104.72542531750793</v>
      </c>
      <c r="G339" s="9">
        <v>94.409126845101483</v>
      </c>
      <c r="H339" s="9">
        <v>98.806810784175326</v>
      </c>
      <c r="I339" s="9">
        <v>115.75997624675271</v>
      </c>
      <c r="J339" s="9">
        <v>132.7122119654594</v>
      </c>
      <c r="K339" s="9">
        <v>132.3269792043798</v>
      </c>
      <c r="L339" s="9">
        <v>132.65705427910672</v>
      </c>
      <c r="M339" s="9">
        <v>121.05247694319263</v>
      </c>
      <c r="N339" s="9">
        <v>119.49273305945187</v>
      </c>
      <c r="O339" s="9">
        <v>119.10027953307059</v>
      </c>
      <c r="P339" s="9">
        <v>113.71215534021759</v>
      </c>
      <c r="Q339" s="9">
        <v>100.21457687921117</v>
      </c>
      <c r="R339" s="9">
        <v>104.27459472859779</v>
      </c>
      <c r="S339" s="9">
        <v>112.34204418979914</v>
      </c>
      <c r="T339" s="9">
        <v>99.452323135405749</v>
      </c>
      <c r="U339" s="9">
        <v>98.763185233928979</v>
      </c>
      <c r="V339" s="9">
        <v>99.055020803846574</v>
      </c>
      <c r="W339" s="9">
        <v>105.55221925005658</v>
      </c>
      <c r="X339" s="9">
        <v>110.62332299724468</v>
      </c>
      <c r="Y339" s="9">
        <v>113.68848946813202</v>
      </c>
      <c r="Z339" s="9">
        <v>121.7865373790145</v>
      </c>
      <c r="AA339" s="9">
        <v>128.311967484223</v>
      </c>
      <c r="AB339" s="9">
        <v>136.60869661840911</v>
      </c>
      <c r="AC339" s="9">
        <v>140.7233568330368</v>
      </c>
      <c r="AD339" s="9">
        <v>158.05748764294069</v>
      </c>
      <c r="AE339" s="9">
        <v>172.431678362951</v>
      </c>
      <c r="AF339" s="9">
        <v>174.21458703355896</v>
      </c>
      <c r="AG339" s="9">
        <v>188.40936375669176</v>
      </c>
      <c r="AH339" s="9">
        <v>199.54598253102694</v>
      </c>
      <c r="AI339" s="9">
        <v>196.5688708458525</v>
      </c>
      <c r="AJ339" s="9">
        <v>201.3690768159035</v>
      </c>
      <c r="AK339" s="9">
        <v>196.43330025746565</v>
      </c>
      <c r="AL339" s="21">
        <v>193.40860609997634</v>
      </c>
      <c r="AM339" s="197">
        <v>202.22222990773341</v>
      </c>
      <c r="AN339" s="21"/>
      <c r="AO339" s="5"/>
      <c r="AP339" s="5"/>
      <c r="AQ339" s="21"/>
    </row>
    <row r="340" spans="1:43" x14ac:dyDescent="0.2">
      <c r="A340" s="8" t="str">
        <f t="shared" si="5"/>
        <v>EFHu_Ja_24</v>
      </c>
      <c r="B340" s="7" t="s">
        <v>251</v>
      </c>
      <c r="C340" s="7" t="s">
        <v>260</v>
      </c>
      <c r="D340" s="7">
        <v>24</v>
      </c>
      <c r="E340" s="7">
        <v>100</v>
      </c>
      <c r="F340" s="9">
        <v>103.02983339667557</v>
      </c>
      <c r="G340" s="9">
        <v>100.29739796634367</v>
      </c>
      <c r="H340" s="9">
        <v>100.03160537793967</v>
      </c>
      <c r="I340" s="9">
        <v>105.41494321304887</v>
      </c>
      <c r="J340" s="9">
        <v>111.60228491696674</v>
      </c>
      <c r="K340" s="9">
        <v>119.53723073268037</v>
      </c>
      <c r="L340" s="9">
        <v>125.7347244715924</v>
      </c>
      <c r="M340" s="9">
        <v>109.8380203530774</v>
      </c>
      <c r="N340" s="9">
        <v>104.32233422189958</v>
      </c>
      <c r="O340" s="9">
        <v>107.35039550667275</v>
      </c>
      <c r="P340" s="9">
        <v>103.10481051817706</v>
      </c>
      <c r="Q340" s="9">
        <v>103.10481750993856</v>
      </c>
      <c r="R340" s="9">
        <v>98.75791445095679</v>
      </c>
      <c r="S340" s="9">
        <v>103.03926617160342</v>
      </c>
      <c r="T340" s="9">
        <v>95.278582676914553</v>
      </c>
      <c r="U340" s="9">
        <v>97.108626864116729</v>
      </c>
      <c r="V340" s="9">
        <v>95.786574455731696</v>
      </c>
      <c r="W340" s="9">
        <v>102.91404072202899</v>
      </c>
      <c r="X340" s="9">
        <v>110.30339655242136</v>
      </c>
      <c r="Y340" s="9">
        <v>116.30247894889625</v>
      </c>
      <c r="Z340" s="9">
        <v>118.17234462961774</v>
      </c>
      <c r="AA340" s="9">
        <v>120.7106734947625</v>
      </c>
      <c r="AB340" s="9">
        <v>125.06077747520936</v>
      </c>
      <c r="AC340" s="9">
        <v>127.9939235738232</v>
      </c>
      <c r="AD340" s="9">
        <v>142.56998765837398</v>
      </c>
      <c r="AE340" s="9">
        <v>151.65144876594547</v>
      </c>
      <c r="AF340" s="9">
        <v>154.59414080652442</v>
      </c>
      <c r="AG340" s="9">
        <v>164.87457262156943</v>
      </c>
      <c r="AH340" s="9">
        <v>176.98023356737545</v>
      </c>
      <c r="AI340" s="9">
        <v>183.46578292569328</v>
      </c>
      <c r="AJ340" s="9">
        <v>183.39608044295949</v>
      </c>
      <c r="AK340" s="9">
        <v>184.3698675744829</v>
      </c>
      <c r="AL340" s="21">
        <v>190.93884744441206</v>
      </c>
      <c r="AM340" s="197">
        <v>202.71578544437551</v>
      </c>
      <c r="AN340" s="21"/>
      <c r="AO340" s="5"/>
      <c r="AP340" s="5"/>
      <c r="AQ340" s="21"/>
    </row>
    <row r="341" spans="1:43" x14ac:dyDescent="0.2">
      <c r="A341" s="8" t="str">
        <f t="shared" si="5"/>
        <v>EFHu_Ja_25</v>
      </c>
      <c r="B341" s="7" t="s">
        <v>251</v>
      </c>
      <c r="C341" s="7" t="s">
        <v>260</v>
      </c>
      <c r="D341" s="7">
        <v>25</v>
      </c>
      <c r="E341" s="7">
        <v>100</v>
      </c>
      <c r="F341" s="9">
        <v>117.5073151609426</v>
      </c>
      <c r="G341" s="9">
        <v>122.47768359571403</v>
      </c>
      <c r="H341" s="9">
        <v>126.28595625388147</v>
      </c>
      <c r="I341" s="9">
        <v>131.54371207760906</v>
      </c>
      <c r="J341" s="9">
        <v>131.28884760793667</v>
      </c>
      <c r="K341" s="9">
        <v>109.62209393540444</v>
      </c>
      <c r="L341" s="9">
        <v>113.07064521115329</v>
      </c>
      <c r="M341" s="9">
        <v>103.34133274092669</v>
      </c>
      <c r="N341" s="9">
        <v>101.50699920625435</v>
      </c>
      <c r="O341" s="9">
        <v>101.68575799864692</v>
      </c>
      <c r="P341" s="9">
        <v>99.865943274283353</v>
      </c>
      <c r="Q341" s="9">
        <v>96.891945738341633</v>
      </c>
      <c r="R341" s="9">
        <v>97.817410562902865</v>
      </c>
      <c r="S341" s="9">
        <v>102.83836167095528</v>
      </c>
      <c r="T341" s="9">
        <v>104.03095989700586</v>
      </c>
      <c r="U341" s="9">
        <v>107.62677678833796</v>
      </c>
      <c r="V341" s="9">
        <v>114.71861558388019</v>
      </c>
      <c r="W341" s="9">
        <v>129.99431045750856</v>
      </c>
      <c r="X341" s="9">
        <v>139.57052011057792</v>
      </c>
      <c r="Y341" s="9">
        <v>151.89320144617704</v>
      </c>
      <c r="Z341" s="9">
        <v>167.73181796364952</v>
      </c>
      <c r="AA341" s="9">
        <v>191.68601340081665</v>
      </c>
      <c r="AB341" s="9">
        <v>213.16980718427149</v>
      </c>
      <c r="AC341" s="9">
        <v>212.10279929678549</v>
      </c>
      <c r="AD341" s="9">
        <v>249.63750799943324</v>
      </c>
      <c r="AE341" s="9">
        <v>273.33024913801466</v>
      </c>
      <c r="AF341" s="9">
        <v>267.13770049068563</v>
      </c>
      <c r="AG341" s="9">
        <v>279.76443549866968</v>
      </c>
      <c r="AH341" s="9">
        <v>277.19613126991283</v>
      </c>
      <c r="AI341" s="9">
        <v>271.10200277110943</v>
      </c>
      <c r="AJ341" s="9">
        <v>264.87858910601045</v>
      </c>
      <c r="AK341" s="9">
        <v>255.7674276908632</v>
      </c>
      <c r="AL341" s="21">
        <v>269.50869445068099</v>
      </c>
      <c r="AM341" s="197">
        <v>283.57775386453665</v>
      </c>
      <c r="AN341" s="21"/>
      <c r="AO341" s="5"/>
      <c r="AP341" s="5"/>
      <c r="AQ341" s="21"/>
    </row>
    <row r="342" spans="1:43" x14ac:dyDescent="0.2">
      <c r="A342" s="8" t="str">
        <f t="shared" si="5"/>
        <v>EFHu_Ja_26</v>
      </c>
      <c r="B342" s="7" t="s">
        <v>251</v>
      </c>
      <c r="C342" s="7" t="s">
        <v>260</v>
      </c>
      <c r="D342" s="7">
        <v>26</v>
      </c>
      <c r="E342" s="7">
        <v>100</v>
      </c>
      <c r="F342" s="9">
        <v>99.074324225494621</v>
      </c>
      <c r="G342" s="9">
        <v>98.778428789636934</v>
      </c>
      <c r="H342" s="9">
        <v>98.373090322958603</v>
      </c>
      <c r="I342" s="9">
        <v>102.71796224835477</v>
      </c>
      <c r="J342" s="9">
        <v>112.08603652943914</v>
      </c>
      <c r="K342" s="9">
        <v>118.80684545978164</v>
      </c>
      <c r="L342" s="9">
        <v>122.81247141487495</v>
      </c>
      <c r="M342" s="9">
        <v>112.9675541937505</v>
      </c>
      <c r="N342" s="9">
        <v>105.85334686065015</v>
      </c>
      <c r="O342" s="9">
        <v>106.31460401227267</v>
      </c>
      <c r="P342" s="9">
        <v>99.798539080521792</v>
      </c>
      <c r="Q342" s="9">
        <v>98.847394357418921</v>
      </c>
      <c r="R342" s="9">
        <v>94.744652246789286</v>
      </c>
      <c r="S342" s="9">
        <v>95.241269991894029</v>
      </c>
      <c r="T342" s="9">
        <v>86.707817773414803</v>
      </c>
      <c r="U342" s="9">
        <v>85.881054304521442</v>
      </c>
      <c r="V342" s="9">
        <v>83.405813304483502</v>
      </c>
      <c r="W342" s="9">
        <v>89.034150430452613</v>
      </c>
      <c r="X342" s="9">
        <v>92.250331465723292</v>
      </c>
      <c r="Y342" s="9">
        <v>94.57927463456852</v>
      </c>
      <c r="Z342" s="9">
        <v>101.59840989228299</v>
      </c>
      <c r="AA342" s="9">
        <v>101.21663002120577</v>
      </c>
      <c r="AB342" s="9">
        <v>101.67708770034474</v>
      </c>
      <c r="AC342" s="9">
        <v>100.85476260889736</v>
      </c>
      <c r="AD342" s="9">
        <v>105.3357187119192</v>
      </c>
      <c r="AE342" s="9">
        <v>115.24216620994466</v>
      </c>
      <c r="AF342" s="9">
        <v>116.89981498808501</v>
      </c>
      <c r="AG342" s="9">
        <v>122.19049985561692</v>
      </c>
      <c r="AH342" s="9">
        <v>133.77902727561818</v>
      </c>
      <c r="AI342" s="9">
        <v>130.2383442379446</v>
      </c>
      <c r="AJ342" s="9">
        <v>131.21098619597618</v>
      </c>
      <c r="AK342" s="9">
        <v>127.74843539711161</v>
      </c>
      <c r="AL342" s="21">
        <v>124.05309884562755</v>
      </c>
      <c r="AM342" s="197">
        <v>131.49785694775389</v>
      </c>
      <c r="AN342" s="21"/>
      <c r="AO342" s="5"/>
      <c r="AP342" s="5"/>
      <c r="AQ342" s="21"/>
    </row>
    <row r="343" spans="1:43" x14ac:dyDescent="0.2">
      <c r="A343" s="8" t="str">
        <f t="shared" si="5"/>
        <v>EWGg_Ja_1</v>
      </c>
      <c r="B343" s="7" t="s">
        <v>250</v>
      </c>
      <c r="C343" s="7" t="s">
        <v>260</v>
      </c>
      <c r="D343" s="7">
        <v>1</v>
      </c>
      <c r="E343" s="7">
        <v>100</v>
      </c>
      <c r="F343" s="9">
        <v>102.70881186586698</v>
      </c>
      <c r="G343" s="9">
        <v>100.85487440338581</v>
      </c>
      <c r="H343" s="9">
        <v>116.33816577323535</v>
      </c>
      <c r="I343" s="9">
        <v>134.65820643846254</v>
      </c>
      <c r="J343" s="9">
        <v>131.91607554400477</v>
      </c>
      <c r="K343" s="9">
        <v>116.01807047153892</v>
      </c>
      <c r="L343" s="9">
        <v>136.73027246284883</v>
      </c>
      <c r="M343" s="9">
        <v>135.53578346820697</v>
      </c>
      <c r="N343" s="9">
        <v>131.73541966286862</v>
      </c>
      <c r="O343" s="9">
        <v>123.56242354596931</v>
      </c>
      <c r="P343" s="9">
        <v>117.94524262518561</v>
      </c>
      <c r="Q343" s="9">
        <v>118.48344796901422</v>
      </c>
      <c r="R343" s="9">
        <v>119.12279801165866</v>
      </c>
      <c r="S343" s="9">
        <v>115.75435036859203</v>
      </c>
      <c r="T343" s="9">
        <v>121.32860857943743</v>
      </c>
      <c r="U343" s="9">
        <v>124.81680477553452</v>
      </c>
      <c r="V343" s="9">
        <v>127.88420688156717</v>
      </c>
      <c r="W343" s="9">
        <v>135.00180013929139</v>
      </c>
      <c r="X343" s="9">
        <v>140.34660552570193</v>
      </c>
      <c r="Y343" s="9">
        <v>156.20097337896789</v>
      </c>
      <c r="Z343" s="9">
        <v>169.57012013741979</v>
      </c>
      <c r="AA343" s="9">
        <v>179.30904685246324</v>
      </c>
      <c r="AB343" s="9">
        <v>191.91832153847292</v>
      </c>
      <c r="AC343" s="9">
        <v>203.06192054954252</v>
      </c>
      <c r="AD343" s="9">
        <v>218.20605043651545</v>
      </c>
      <c r="AE343" s="9">
        <v>226.62263061336247</v>
      </c>
      <c r="AF343" s="9">
        <v>242.0244570099587</v>
      </c>
      <c r="AG343" s="9">
        <v>257.66057572747911</v>
      </c>
      <c r="AH343" s="9">
        <v>273.38895691548646</v>
      </c>
      <c r="AI343" s="9">
        <v>261.70236808151174</v>
      </c>
      <c r="AJ343" s="9">
        <v>262.68788516512933</v>
      </c>
      <c r="AK343" s="9">
        <v>260.23473053608473</v>
      </c>
      <c r="AL343" s="21">
        <v>248.11452624611405</v>
      </c>
      <c r="AM343" s="197">
        <v>278.82577114734841</v>
      </c>
      <c r="AN343" s="21"/>
      <c r="AO343" s="5"/>
      <c r="AP343" s="5"/>
      <c r="AQ343" s="21"/>
    </row>
    <row r="344" spans="1:43" x14ac:dyDescent="0.2">
      <c r="A344" s="8" t="str">
        <f t="shared" si="5"/>
        <v>EWGg_Ja_2</v>
      </c>
      <c r="B344" s="7" t="s">
        <v>250</v>
      </c>
      <c r="C344" s="7" t="s">
        <v>260</v>
      </c>
      <c r="D344" s="7">
        <v>2</v>
      </c>
      <c r="E344" s="7">
        <v>100</v>
      </c>
      <c r="F344" s="9">
        <v>98.147330457341695</v>
      </c>
      <c r="G344" s="9">
        <v>99.18187044595615</v>
      </c>
      <c r="H344" s="9">
        <v>117.38535274055029</v>
      </c>
      <c r="I344" s="9">
        <v>135.74882025299561</v>
      </c>
      <c r="J344" s="9">
        <v>133.20144574355294</v>
      </c>
      <c r="K344" s="9">
        <v>119.33089591985284</v>
      </c>
      <c r="L344" s="9">
        <v>131.77359535698855</v>
      </c>
      <c r="M344" s="9">
        <v>133.07062769529804</v>
      </c>
      <c r="N344" s="9">
        <v>132.2223670668707</v>
      </c>
      <c r="O344" s="9">
        <v>123.00123086609777</v>
      </c>
      <c r="P344" s="9">
        <v>118.55532932696697</v>
      </c>
      <c r="Q344" s="9">
        <v>115.72708749072886</v>
      </c>
      <c r="R344" s="9">
        <v>118.72061153352165</v>
      </c>
      <c r="S344" s="9">
        <v>116.70330453023603</v>
      </c>
      <c r="T344" s="9">
        <v>121.13922649371889</v>
      </c>
      <c r="U344" s="9">
        <v>122.57918385133372</v>
      </c>
      <c r="V344" s="9">
        <v>124.04748611771181</v>
      </c>
      <c r="W344" s="9">
        <v>128.67666652994714</v>
      </c>
      <c r="X344" s="9">
        <v>134.03289602719235</v>
      </c>
      <c r="Y344" s="9">
        <v>147.39387875670403</v>
      </c>
      <c r="Z344" s="9">
        <v>159.58018075965066</v>
      </c>
      <c r="AA344" s="9">
        <v>165.65168671278451</v>
      </c>
      <c r="AB344" s="9">
        <v>168.26779127741494</v>
      </c>
      <c r="AC344" s="9">
        <v>173.02013871889076</v>
      </c>
      <c r="AD344" s="9">
        <v>183.11889021054176</v>
      </c>
      <c r="AE344" s="9">
        <v>187.1364942003257</v>
      </c>
      <c r="AF344" s="9">
        <v>198.13644302003834</v>
      </c>
      <c r="AG344" s="9">
        <v>219.40832847646456</v>
      </c>
      <c r="AH344" s="9">
        <v>233.51842161009819</v>
      </c>
      <c r="AI344" s="9">
        <v>227.11819477729739</v>
      </c>
      <c r="AJ344" s="9">
        <v>220.78164981363852</v>
      </c>
      <c r="AK344" s="9">
        <v>208.00112048543892</v>
      </c>
      <c r="AL344" s="21">
        <v>193.8963849292434</v>
      </c>
      <c r="AM344" s="197">
        <v>212.91958207880745</v>
      </c>
      <c r="AN344" s="21"/>
      <c r="AO344" s="5"/>
      <c r="AP344" s="5"/>
      <c r="AQ344" s="21"/>
    </row>
    <row r="345" spans="1:43" x14ac:dyDescent="0.2">
      <c r="A345" s="8" t="str">
        <f t="shared" si="5"/>
        <v>EWGg_Ja_3</v>
      </c>
      <c r="B345" s="7" t="s">
        <v>250</v>
      </c>
      <c r="C345" s="7" t="s">
        <v>260</v>
      </c>
      <c r="D345" s="7">
        <v>3</v>
      </c>
      <c r="E345" s="7">
        <v>100</v>
      </c>
      <c r="F345" s="9">
        <v>89.628986051524166</v>
      </c>
      <c r="G345" s="9">
        <v>81.058145752742249</v>
      </c>
      <c r="H345" s="9">
        <v>100.21851808052733</v>
      </c>
      <c r="I345" s="9">
        <v>114.463511115185</v>
      </c>
      <c r="J345" s="9">
        <v>120.70843134954652</v>
      </c>
      <c r="K345" s="9">
        <v>111.82827230154697</v>
      </c>
      <c r="L345" s="9">
        <v>117.53586396273647</v>
      </c>
      <c r="M345" s="9">
        <v>121.20453997312728</v>
      </c>
      <c r="N345" s="9">
        <v>118.31005218266016</v>
      </c>
      <c r="O345" s="9">
        <v>110.93447406804997</v>
      </c>
      <c r="P345" s="9">
        <v>105.18502405946339</v>
      </c>
      <c r="Q345" s="9">
        <v>106.14833382625008</v>
      </c>
      <c r="R345" s="9">
        <v>106.70851239762035</v>
      </c>
      <c r="S345" s="9">
        <v>101.29559820502911</v>
      </c>
      <c r="T345" s="9">
        <v>104.18972389065735</v>
      </c>
      <c r="U345" s="9">
        <v>107.51841977718952</v>
      </c>
      <c r="V345" s="9">
        <v>109.70189566979873</v>
      </c>
      <c r="W345" s="9">
        <v>114.10247659340686</v>
      </c>
      <c r="X345" s="9">
        <v>114.32379096162508</v>
      </c>
      <c r="Y345" s="9">
        <v>129.02047883324229</v>
      </c>
      <c r="Z345" s="9">
        <v>140.19279217144432</v>
      </c>
      <c r="AA345" s="9">
        <v>143.52975521140806</v>
      </c>
      <c r="AB345" s="9">
        <v>145.57445906503804</v>
      </c>
      <c r="AC345" s="9">
        <v>148.39465529335087</v>
      </c>
      <c r="AD345" s="9">
        <v>156.35565655804641</v>
      </c>
      <c r="AE345" s="9">
        <v>161.81207223062322</v>
      </c>
      <c r="AF345" s="9">
        <v>174.93407215342842</v>
      </c>
      <c r="AG345" s="9">
        <v>195.38408053423822</v>
      </c>
      <c r="AH345" s="9">
        <v>207.29633633198512</v>
      </c>
      <c r="AI345" s="9">
        <v>201.27185148804787</v>
      </c>
      <c r="AJ345" s="9">
        <v>203.78693279434893</v>
      </c>
      <c r="AK345" s="9">
        <v>195.04880430395966</v>
      </c>
      <c r="AL345" s="21">
        <v>186.12265730150332</v>
      </c>
      <c r="AM345" s="197">
        <v>206.04343227197504</v>
      </c>
      <c r="AN345" s="21"/>
      <c r="AO345" s="5"/>
      <c r="AP345" s="5"/>
      <c r="AQ345" s="21"/>
    </row>
    <row r="346" spans="1:43" x14ac:dyDescent="0.2">
      <c r="A346" s="8" t="str">
        <f t="shared" si="5"/>
        <v>EWGg_Ja_4</v>
      </c>
      <c r="B346" s="7" t="s">
        <v>250</v>
      </c>
      <c r="C346" s="7" t="s">
        <v>260</v>
      </c>
      <c r="D346" s="7">
        <v>4</v>
      </c>
      <c r="E346" s="7">
        <v>100</v>
      </c>
      <c r="F346" s="9">
        <v>92.200659844790508</v>
      </c>
      <c r="G346" s="9">
        <v>83.699642384791133</v>
      </c>
      <c r="H346" s="9">
        <v>99.06233912806141</v>
      </c>
      <c r="I346" s="9">
        <v>112.00875150767322</v>
      </c>
      <c r="J346" s="9">
        <v>113.35620043289718</v>
      </c>
      <c r="K346" s="9">
        <v>103.44466802393977</v>
      </c>
      <c r="L346" s="9">
        <v>115.01498646396695</v>
      </c>
      <c r="M346" s="9">
        <v>114.65176190478989</v>
      </c>
      <c r="N346" s="9">
        <v>113.27509698093876</v>
      </c>
      <c r="O346" s="9">
        <v>104.44402887202638</v>
      </c>
      <c r="P346" s="9">
        <v>100.54683743870542</v>
      </c>
      <c r="Q346" s="9">
        <v>102.86604880960294</v>
      </c>
      <c r="R346" s="9">
        <v>108.7933519461437</v>
      </c>
      <c r="S346" s="9">
        <v>102.69152519278342</v>
      </c>
      <c r="T346" s="9">
        <v>101.55669964105208</v>
      </c>
      <c r="U346" s="9">
        <v>105.91109361432119</v>
      </c>
      <c r="V346" s="9">
        <v>109.97493085988741</v>
      </c>
      <c r="W346" s="9">
        <v>113.81435888423435</v>
      </c>
      <c r="X346" s="9">
        <v>118.79631233724916</v>
      </c>
      <c r="Y346" s="9">
        <v>131.73788320741298</v>
      </c>
      <c r="Z346" s="9">
        <v>141.83765075154625</v>
      </c>
      <c r="AA346" s="9">
        <v>145.59429558113183</v>
      </c>
      <c r="AB346" s="9">
        <v>142.28997363360781</v>
      </c>
      <c r="AC346" s="9">
        <v>129.90992000889659</v>
      </c>
      <c r="AD346" s="9">
        <v>141.63688675308842</v>
      </c>
      <c r="AE346" s="9">
        <v>143.30759671208796</v>
      </c>
      <c r="AF346" s="9">
        <v>147.55772713632902</v>
      </c>
      <c r="AG346" s="9">
        <v>167.0967833051678</v>
      </c>
      <c r="AH346" s="9">
        <v>180.2194046927346</v>
      </c>
      <c r="AI346" s="9">
        <v>178.66403034900884</v>
      </c>
      <c r="AJ346" s="9">
        <v>179.0836543035719</v>
      </c>
      <c r="AK346" s="9">
        <v>168.87191355438455</v>
      </c>
      <c r="AL346" s="21">
        <v>157.14772796466093</v>
      </c>
      <c r="AM346" s="197">
        <v>170.14843960353622</v>
      </c>
      <c r="AN346" s="21"/>
      <c r="AO346" s="5"/>
      <c r="AP346" s="5"/>
      <c r="AQ346" s="21"/>
    </row>
    <row r="347" spans="1:43" x14ac:dyDescent="0.2">
      <c r="A347" s="8" t="str">
        <f t="shared" si="5"/>
        <v>EWGg_Ja_5</v>
      </c>
      <c r="B347" s="7" t="s">
        <v>250</v>
      </c>
      <c r="C347" s="7" t="s">
        <v>260</v>
      </c>
      <c r="D347" s="7">
        <v>5</v>
      </c>
      <c r="E347" s="7">
        <v>100</v>
      </c>
      <c r="F347" s="9">
        <v>99.413238574447789</v>
      </c>
      <c r="G347" s="9">
        <v>99.286569208654839</v>
      </c>
      <c r="H347" s="9">
        <v>117.97119611076106</v>
      </c>
      <c r="I347" s="9">
        <v>131.35523795549082</v>
      </c>
      <c r="J347" s="9">
        <v>129.39483941010229</v>
      </c>
      <c r="K347" s="9">
        <v>111.27733218341871</v>
      </c>
      <c r="L347" s="9">
        <v>131.86358703908184</v>
      </c>
      <c r="M347" s="9">
        <v>131.78666793251543</v>
      </c>
      <c r="N347" s="9">
        <v>126.39346129830508</v>
      </c>
      <c r="O347" s="9">
        <v>118.80741745313499</v>
      </c>
      <c r="P347" s="9">
        <v>114.42274773923991</v>
      </c>
      <c r="Q347" s="9">
        <v>112.57841518548426</v>
      </c>
      <c r="R347" s="9">
        <v>113.99729916099017</v>
      </c>
      <c r="S347" s="9">
        <v>115.31844046353481</v>
      </c>
      <c r="T347" s="9">
        <v>118.17220032262637</v>
      </c>
      <c r="U347" s="9">
        <v>119.35409889414088</v>
      </c>
      <c r="V347" s="9">
        <v>124.23122461047933</v>
      </c>
      <c r="W347" s="9">
        <v>127.63159601052709</v>
      </c>
      <c r="X347" s="9">
        <v>133.77055175749177</v>
      </c>
      <c r="Y347" s="9">
        <v>152.45144911163041</v>
      </c>
      <c r="Z347" s="9">
        <v>165.32710823370843</v>
      </c>
      <c r="AA347" s="9">
        <v>179.30145148564358</v>
      </c>
      <c r="AB347" s="9">
        <v>189.51107670991479</v>
      </c>
      <c r="AC347" s="9">
        <v>206.35088922232234</v>
      </c>
      <c r="AD347" s="9">
        <v>222.15669537464149</v>
      </c>
      <c r="AE347" s="9">
        <v>227.83677711875114</v>
      </c>
      <c r="AF347" s="9">
        <v>255.43832940847412</v>
      </c>
      <c r="AG347" s="9">
        <v>276.4476919264751</v>
      </c>
      <c r="AH347" s="9">
        <v>285.66899573953839</v>
      </c>
      <c r="AI347" s="9">
        <v>273.39675428717476</v>
      </c>
      <c r="AJ347" s="9">
        <v>268.2327736987541</v>
      </c>
      <c r="AK347" s="9">
        <v>248.21951183871548</v>
      </c>
      <c r="AL347" s="21">
        <v>238.98197828037917</v>
      </c>
      <c r="AM347" s="197">
        <v>265.0744412495124</v>
      </c>
      <c r="AN347" s="21"/>
      <c r="AO347" s="5"/>
      <c r="AP347" s="5"/>
      <c r="AQ347" s="21"/>
    </row>
    <row r="348" spans="1:43" x14ac:dyDescent="0.2">
      <c r="A348" s="8" t="str">
        <f t="shared" si="5"/>
        <v>EWGg_Ja_6</v>
      </c>
      <c r="B348" s="7" t="s">
        <v>250</v>
      </c>
      <c r="C348" s="7" t="s">
        <v>260</v>
      </c>
      <c r="D348" s="7">
        <v>6</v>
      </c>
      <c r="E348" s="7">
        <v>100</v>
      </c>
      <c r="F348" s="9">
        <v>88.715440960851311</v>
      </c>
      <c r="G348" s="9">
        <v>79.419219079642517</v>
      </c>
      <c r="H348" s="9">
        <v>99.269192753131421</v>
      </c>
      <c r="I348" s="9">
        <v>113.87202260820493</v>
      </c>
      <c r="J348" s="9">
        <v>120.74069596169907</v>
      </c>
      <c r="K348" s="9">
        <v>108.70934164292392</v>
      </c>
      <c r="L348" s="9">
        <v>118.83575227764838</v>
      </c>
      <c r="M348" s="9">
        <v>120.0195000287509</v>
      </c>
      <c r="N348" s="9">
        <v>118.11060280296135</v>
      </c>
      <c r="O348" s="9">
        <v>109.90774187547414</v>
      </c>
      <c r="P348" s="9">
        <v>105.26264187805394</v>
      </c>
      <c r="Q348" s="9">
        <v>104.88424658712196</v>
      </c>
      <c r="R348" s="9">
        <v>104.73766656836318</v>
      </c>
      <c r="S348" s="9">
        <v>99.985288837249158</v>
      </c>
      <c r="T348" s="9">
        <v>102.74022231531761</v>
      </c>
      <c r="U348" s="9">
        <v>106.45418767387496</v>
      </c>
      <c r="V348" s="9">
        <v>110.32204322282399</v>
      </c>
      <c r="W348" s="9">
        <v>117.3151010856085</v>
      </c>
      <c r="X348" s="9">
        <v>118.07435123128151</v>
      </c>
      <c r="Y348" s="9">
        <v>132.39227229080569</v>
      </c>
      <c r="Z348" s="9">
        <v>143.83393108191706</v>
      </c>
      <c r="AA348" s="9">
        <v>147.31329484813861</v>
      </c>
      <c r="AB348" s="9">
        <v>150.87860987684223</v>
      </c>
      <c r="AC348" s="9">
        <v>151.67877116444325</v>
      </c>
      <c r="AD348" s="9">
        <v>162.84994201021178</v>
      </c>
      <c r="AE348" s="9">
        <v>174.61561554630225</v>
      </c>
      <c r="AF348" s="9">
        <v>188.99251278706254</v>
      </c>
      <c r="AG348" s="9">
        <v>212.59199096920059</v>
      </c>
      <c r="AH348" s="9">
        <v>225.48984503568565</v>
      </c>
      <c r="AI348" s="9">
        <v>219.75539664929394</v>
      </c>
      <c r="AJ348" s="9">
        <v>219.29615681739904</v>
      </c>
      <c r="AK348" s="9">
        <v>206.76968125816023</v>
      </c>
      <c r="AL348" s="21">
        <v>187.49363130905269</v>
      </c>
      <c r="AM348" s="197">
        <v>209.23630999844926</v>
      </c>
      <c r="AN348" s="21"/>
      <c r="AO348" s="5"/>
      <c r="AP348" s="5"/>
      <c r="AQ348" s="21"/>
    </row>
    <row r="349" spans="1:43" x14ac:dyDescent="0.2">
      <c r="A349" s="8" t="str">
        <f t="shared" si="5"/>
        <v>EWGg_Ja_7</v>
      </c>
      <c r="B349" s="7" t="s">
        <v>250</v>
      </c>
      <c r="C349" s="7" t="s">
        <v>260</v>
      </c>
      <c r="D349" s="7">
        <v>7</v>
      </c>
      <c r="E349" s="7">
        <v>100</v>
      </c>
      <c r="F349" s="9">
        <v>93.970772272430679</v>
      </c>
      <c r="G349" s="9">
        <v>84.557588395857906</v>
      </c>
      <c r="H349" s="9">
        <v>107.50763702766235</v>
      </c>
      <c r="I349" s="9">
        <v>119.16742434780726</v>
      </c>
      <c r="J349" s="9">
        <v>122.55256639846999</v>
      </c>
      <c r="K349" s="9">
        <v>109.38547369777672</v>
      </c>
      <c r="L349" s="9">
        <v>120.80535457775341</v>
      </c>
      <c r="M349" s="9">
        <v>120.94576648928326</v>
      </c>
      <c r="N349" s="9">
        <v>114.98085951432071</v>
      </c>
      <c r="O349" s="9">
        <v>107.83604160219858</v>
      </c>
      <c r="P349" s="9">
        <v>103.42570112889227</v>
      </c>
      <c r="Q349" s="9">
        <v>101.50666799804679</v>
      </c>
      <c r="R349" s="9">
        <v>104.32567832546449</v>
      </c>
      <c r="S349" s="9">
        <v>107.03444268099133</v>
      </c>
      <c r="T349" s="9">
        <v>107.75567053379508</v>
      </c>
      <c r="U349" s="9">
        <v>114.18683641572251</v>
      </c>
      <c r="V349" s="9">
        <v>120.03362674688425</v>
      </c>
      <c r="W349" s="9">
        <v>122.26612287319576</v>
      </c>
      <c r="X349" s="9">
        <v>124.79205551972478</v>
      </c>
      <c r="Y349" s="9">
        <v>141.27365064772368</v>
      </c>
      <c r="Z349" s="9">
        <v>151.02333084775375</v>
      </c>
      <c r="AA349" s="9">
        <v>158.84999726658197</v>
      </c>
      <c r="AB349" s="9">
        <v>163.30560723610486</v>
      </c>
      <c r="AC349" s="9">
        <v>167.0591948295237</v>
      </c>
      <c r="AD349" s="9">
        <v>179.06131656410224</v>
      </c>
      <c r="AE349" s="9">
        <v>183.27479905025018</v>
      </c>
      <c r="AF349" s="9">
        <v>194.53022690793728</v>
      </c>
      <c r="AG349" s="9">
        <v>219.14357142688269</v>
      </c>
      <c r="AH349" s="9">
        <v>240.89044818732722</v>
      </c>
      <c r="AI349" s="9">
        <v>230.67794591445926</v>
      </c>
      <c r="AJ349" s="9">
        <v>231.99652559090498</v>
      </c>
      <c r="AK349" s="9">
        <v>226.76899159309647</v>
      </c>
      <c r="AL349" s="21">
        <v>211.10517960771591</v>
      </c>
      <c r="AM349" s="197">
        <v>242.69856466230894</v>
      </c>
      <c r="AN349" s="21"/>
      <c r="AO349" s="5"/>
      <c r="AP349" s="5"/>
      <c r="AQ349" s="21"/>
    </row>
    <row r="350" spans="1:43" x14ac:dyDescent="0.2">
      <c r="A350" s="8" t="str">
        <f t="shared" si="5"/>
        <v>EWGg_Ja_8</v>
      </c>
      <c r="B350" s="7" t="s">
        <v>250</v>
      </c>
      <c r="C350" s="7" t="s">
        <v>260</v>
      </c>
      <c r="D350" s="7">
        <v>8</v>
      </c>
      <c r="E350" s="7">
        <v>100</v>
      </c>
      <c r="F350" s="9">
        <v>98.610513255550075</v>
      </c>
      <c r="G350" s="9">
        <v>88.926962676479718</v>
      </c>
      <c r="H350" s="9">
        <v>101.92674711287026</v>
      </c>
      <c r="I350" s="9">
        <v>116.12998764362685</v>
      </c>
      <c r="J350" s="9">
        <v>120.35784311089908</v>
      </c>
      <c r="K350" s="9">
        <v>96.945644448908837</v>
      </c>
      <c r="L350" s="9">
        <v>113.72269665940445</v>
      </c>
      <c r="M350" s="9">
        <v>116.50385804091907</v>
      </c>
      <c r="N350" s="9">
        <v>118.17794788079246</v>
      </c>
      <c r="O350" s="9">
        <v>107.68502068784267</v>
      </c>
      <c r="P350" s="9">
        <v>102.8117499936566</v>
      </c>
      <c r="Q350" s="9">
        <v>100.75505215041044</v>
      </c>
      <c r="R350" s="9">
        <v>99.929118414015548</v>
      </c>
      <c r="S350" s="9">
        <v>91.656882869302947</v>
      </c>
      <c r="T350" s="9">
        <v>99.005554507753686</v>
      </c>
      <c r="U350" s="9">
        <v>100.04568769259079</v>
      </c>
      <c r="V350" s="9">
        <v>103.52413549863971</v>
      </c>
      <c r="W350" s="9">
        <v>106.9356051638409</v>
      </c>
      <c r="X350" s="9">
        <v>109.54449713591205</v>
      </c>
      <c r="Y350" s="9">
        <v>122.03824788298702</v>
      </c>
      <c r="Z350" s="9">
        <v>133.94006179854023</v>
      </c>
      <c r="AA350" s="9">
        <v>136.67088287187175</v>
      </c>
      <c r="AB350" s="9">
        <v>137.93707087826064</v>
      </c>
      <c r="AC350" s="9">
        <v>134.42947245767519</v>
      </c>
      <c r="AD350" s="9">
        <v>135.6246129468532</v>
      </c>
      <c r="AE350" s="9">
        <v>129.76627066206495</v>
      </c>
      <c r="AF350" s="9">
        <v>138.44208255276482</v>
      </c>
      <c r="AG350" s="9">
        <v>151.12760617928737</v>
      </c>
      <c r="AH350" s="9">
        <v>168.38528719578582</v>
      </c>
      <c r="AI350" s="9">
        <v>170.16102229924081</v>
      </c>
      <c r="AJ350" s="9">
        <v>172.23322822783601</v>
      </c>
      <c r="AK350" s="9">
        <v>164.3607875387988</v>
      </c>
      <c r="AL350" s="21">
        <v>151.2207914655975</v>
      </c>
      <c r="AM350" s="197">
        <v>166.01966073823252</v>
      </c>
      <c r="AN350" s="21"/>
      <c r="AO350" s="5"/>
      <c r="AP350" s="5"/>
      <c r="AQ350" s="21"/>
    </row>
    <row r="351" spans="1:43" x14ac:dyDescent="0.2">
      <c r="A351" s="8" t="str">
        <f t="shared" si="5"/>
        <v>EWGg_Ja_9</v>
      </c>
      <c r="B351" s="7" t="s">
        <v>250</v>
      </c>
      <c r="C351" s="7" t="s">
        <v>260</v>
      </c>
      <c r="D351" s="7">
        <v>9</v>
      </c>
      <c r="E351" s="7">
        <v>100</v>
      </c>
      <c r="F351" s="9">
        <v>97.224775158329265</v>
      </c>
      <c r="G351" s="9">
        <v>92.091214999109198</v>
      </c>
      <c r="H351" s="9">
        <v>111.29583560430436</v>
      </c>
      <c r="I351" s="9">
        <v>127.36143275387255</v>
      </c>
      <c r="J351" s="9">
        <v>132.43466857643799</v>
      </c>
      <c r="K351" s="9">
        <v>119.32905076336615</v>
      </c>
      <c r="L351" s="9">
        <v>129.69048688158972</v>
      </c>
      <c r="M351" s="9">
        <v>130.49239692636138</v>
      </c>
      <c r="N351" s="9">
        <v>124.71320256154894</v>
      </c>
      <c r="O351" s="9">
        <v>117.41739772974566</v>
      </c>
      <c r="P351" s="9">
        <v>116.78531488652695</v>
      </c>
      <c r="Q351" s="9">
        <v>120.23060492693109</v>
      </c>
      <c r="R351" s="9">
        <v>124.29793749388665</v>
      </c>
      <c r="S351" s="9">
        <v>122.15593664716245</v>
      </c>
      <c r="T351" s="9">
        <v>127.5613935693147</v>
      </c>
      <c r="U351" s="9">
        <v>129.37962929253868</v>
      </c>
      <c r="V351" s="9">
        <v>140.69488941712945</v>
      </c>
      <c r="W351" s="9">
        <v>153.10172172210699</v>
      </c>
      <c r="X351" s="9">
        <v>149.30011084084094</v>
      </c>
      <c r="Y351" s="9">
        <v>166.57187316388598</v>
      </c>
      <c r="Z351" s="9">
        <v>181.7672994823146</v>
      </c>
      <c r="AA351" s="9">
        <v>196.5736249327137</v>
      </c>
      <c r="AB351" s="9">
        <v>214.40771200462137</v>
      </c>
      <c r="AC351" s="9">
        <v>220.79842233306204</v>
      </c>
      <c r="AD351" s="9">
        <v>233.77681465804204</v>
      </c>
      <c r="AE351" s="9">
        <v>244.40909286010898</v>
      </c>
      <c r="AF351" s="9">
        <v>273.45011202132554</v>
      </c>
      <c r="AG351" s="9">
        <v>298.88270171773485</v>
      </c>
      <c r="AH351" s="9">
        <v>309.70820135632067</v>
      </c>
      <c r="AI351" s="9">
        <v>309.64436953106917</v>
      </c>
      <c r="AJ351" s="9">
        <v>313.22200844204229</v>
      </c>
      <c r="AK351" s="9">
        <v>303.6417903448592</v>
      </c>
      <c r="AL351" s="21">
        <v>295.731495269265</v>
      </c>
      <c r="AM351" s="197">
        <v>336.0834374034954</v>
      </c>
      <c r="AN351" s="21"/>
      <c r="AO351" s="5"/>
      <c r="AP351" s="5"/>
      <c r="AQ351" s="21"/>
    </row>
    <row r="352" spans="1:43" x14ac:dyDescent="0.2">
      <c r="A352" s="8" t="str">
        <f t="shared" si="5"/>
        <v>EWGg_Ja_10</v>
      </c>
      <c r="B352" s="7" t="s">
        <v>250</v>
      </c>
      <c r="C352" s="7" t="s">
        <v>260</v>
      </c>
      <c r="D352" s="7">
        <v>10</v>
      </c>
      <c r="E352" s="7">
        <v>100</v>
      </c>
      <c r="F352" s="9">
        <v>99.665534124402114</v>
      </c>
      <c r="G352" s="9">
        <v>92.770145982978661</v>
      </c>
      <c r="H352" s="9">
        <v>105.63951366671543</v>
      </c>
      <c r="I352" s="9">
        <v>116.92095925019427</v>
      </c>
      <c r="J352" s="9">
        <v>117.3278560676297</v>
      </c>
      <c r="K352" s="9">
        <v>103.33188283419025</v>
      </c>
      <c r="L352" s="9">
        <v>115.49761427658561</v>
      </c>
      <c r="M352" s="9">
        <v>118.1983547190753</v>
      </c>
      <c r="N352" s="9">
        <v>121.04708888113846</v>
      </c>
      <c r="O352" s="9">
        <v>118.90384880664561</v>
      </c>
      <c r="P352" s="9">
        <v>118.31423295844165</v>
      </c>
      <c r="Q352" s="9">
        <v>103.59488513257418</v>
      </c>
      <c r="R352" s="9">
        <v>96.397637334970526</v>
      </c>
      <c r="S352" s="9">
        <v>93.394013146726778</v>
      </c>
      <c r="T352" s="9">
        <v>101.65384030295648</v>
      </c>
      <c r="U352" s="9">
        <v>103.22319112432659</v>
      </c>
      <c r="V352" s="9">
        <v>103.2039884108902</v>
      </c>
      <c r="W352" s="9">
        <v>107.31859119093107</v>
      </c>
      <c r="X352" s="9">
        <v>110.92799729295035</v>
      </c>
      <c r="Y352" s="9">
        <v>125.24813208371275</v>
      </c>
      <c r="Z352" s="9">
        <v>136.07859325994301</v>
      </c>
      <c r="AA352" s="9">
        <v>142.24533967543107</v>
      </c>
      <c r="AB352" s="9">
        <v>147.37987171355729</v>
      </c>
      <c r="AC352" s="9">
        <v>151.99316156561773</v>
      </c>
      <c r="AD352" s="9">
        <v>163.21473038127877</v>
      </c>
      <c r="AE352" s="9">
        <v>166.51775017233018</v>
      </c>
      <c r="AF352" s="9">
        <v>178.5944294255581</v>
      </c>
      <c r="AG352" s="9">
        <v>197.87546486896829</v>
      </c>
      <c r="AH352" s="9">
        <v>212.86498633493031</v>
      </c>
      <c r="AI352" s="9">
        <v>207.24640077771107</v>
      </c>
      <c r="AJ352" s="9">
        <v>204.11844717716176</v>
      </c>
      <c r="AK352" s="9">
        <v>193.91697940307847</v>
      </c>
      <c r="AL352" s="21">
        <v>179.19435671588172</v>
      </c>
      <c r="AM352" s="197">
        <v>200.77633155045942</v>
      </c>
      <c r="AN352" s="21"/>
      <c r="AO352" s="5"/>
      <c r="AP352" s="5"/>
      <c r="AQ352" s="21"/>
    </row>
    <row r="353" spans="1:43" x14ac:dyDescent="0.2">
      <c r="A353" s="8" t="str">
        <f t="shared" si="5"/>
        <v>EWGg_Ja_11</v>
      </c>
      <c r="B353" s="7" t="s">
        <v>250</v>
      </c>
      <c r="C353" s="7" t="s">
        <v>260</v>
      </c>
      <c r="D353" s="7">
        <v>11</v>
      </c>
      <c r="E353" s="7">
        <v>100</v>
      </c>
      <c r="F353" s="9">
        <v>98.283994431561609</v>
      </c>
      <c r="G353" s="9">
        <v>95.160608643093894</v>
      </c>
      <c r="H353" s="9">
        <v>112.98930874944269</v>
      </c>
      <c r="I353" s="9">
        <v>129.85797820970726</v>
      </c>
      <c r="J353" s="9">
        <v>129.20157920800597</v>
      </c>
      <c r="K353" s="9">
        <v>119.56825912261849</v>
      </c>
      <c r="L353" s="9">
        <v>133.33198288430287</v>
      </c>
      <c r="M353" s="9">
        <v>134.14660109901433</v>
      </c>
      <c r="N353" s="9">
        <v>132.88754114627395</v>
      </c>
      <c r="O353" s="9">
        <v>123.88684083900601</v>
      </c>
      <c r="P353" s="9">
        <v>118.89067710759484</v>
      </c>
      <c r="Q353" s="9">
        <v>117.11195137551063</v>
      </c>
      <c r="R353" s="9">
        <v>117.00573952373794</v>
      </c>
      <c r="S353" s="9">
        <v>113.46572907885633</v>
      </c>
      <c r="T353" s="9">
        <v>116.94231480867762</v>
      </c>
      <c r="U353" s="9">
        <v>117.86059646757046</v>
      </c>
      <c r="V353" s="9">
        <v>118.50276249281444</v>
      </c>
      <c r="W353" s="9">
        <v>120.22432475426041</v>
      </c>
      <c r="X353" s="9">
        <v>122.35200463907134</v>
      </c>
      <c r="Y353" s="9">
        <v>136.2100359198372</v>
      </c>
      <c r="Z353" s="9">
        <v>146.7059106237412</v>
      </c>
      <c r="AA353" s="9">
        <v>148.74595100028486</v>
      </c>
      <c r="AB353" s="9">
        <v>154.33214135114412</v>
      </c>
      <c r="AC353" s="9">
        <v>157.83117657081576</v>
      </c>
      <c r="AD353" s="9">
        <v>164.65495336845521</v>
      </c>
      <c r="AE353" s="9">
        <v>165.47519844624955</v>
      </c>
      <c r="AF353" s="9">
        <v>173.76868461440097</v>
      </c>
      <c r="AG353" s="9">
        <v>191.39597309429777</v>
      </c>
      <c r="AH353" s="9">
        <v>206.74013404560557</v>
      </c>
      <c r="AI353" s="9">
        <v>197.29830398064837</v>
      </c>
      <c r="AJ353" s="9">
        <v>194.55261200535554</v>
      </c>
      <c r="AK353" s="9">
        <v>184.33370162657258</v>
      </c>
      <c r="AL353" s="21">
        <v>169.07200199024541</v>
      </c>
      <c r="AM353" s="197">
        <v>182.97892157929647</v>
      </c>
      <c r="AN353" s="21"/>
      <c r="AO353" s="5"/>
      <c r="AP353" s="5"/>
      <c r="AQ353" s="21"/>
    </row>
    <row r="354" spans="1:43" x14ac:dyDescent="0.2">
      <c r="A354" s="8" t="str">
        <f t="shared" si="5"/>
        <v>EWGg_Ja_12</v>
      </c>
      <c r="B354" s="7" t="s">
        <v>250</v>
      </c>
      <c r="C354" s="7" t="s">
        <v>260</v>
      </c>
      <c r="D354" s="7">
        <v>12</v>
      </c>
      <c r="E354" s="7">
        <v>100</v>
      </c>
      <c r="F354" s="9">
        <v>110.57591509598853</v>
      </c>
      <c r="G354" s="9">
        <v>111.89940598568128</v>
      </c>
      <c r="H354" s="9">
        <v>134.54219877553547</v>
      </c>
      <c r="I354" s="9">
        <v>153.94823262675749</v>
      </c>
      <c r="J354" s="9">
        <v>128.10197802549101</v>
      </c>
      <c r="K354" s="9">
        <v>106.98773066046536</v>
      </c>
      <c r="L354" s="9">
        <v>122.52705376811473</v>
      </c>
      <c r="M354" s="9">
        <v>121.40050867559013</v>
      </c>
      <c r="N354" s="9">
        <v>135.97988273631273</v>
      </c>
      <c r="O354" s="9">
        <v>143.50231833098348</v>
      </c>
      <c r="P354" s="9">
        <v>131.9543845738749</v>
      </c>
      <c r="Q354" s="9">
        <v>136.41862510876101</v>
      </c>
      <c r="R354" s="9">
        <v>141.26627241328308</v>
      </c>
      <c r="S354" s="9">
        <v>137.07178603080197</v>
      </c>
      <c r="T354" s="9">
        <v>140.5881284044986</v>
      </c>
      <c r="U354" s="9">
        <v>142.31803278243808</v>
      </c>
      <c r="V354" s="9">
        <v>148.33823178932866</v>
      </c>
      <c r="W354" s="9">
        <v>153.73523447262122</v>
      </c>
      <c r="X354" s="9">
        <v>158.65786316721881</v>
      </c>
      <c r="Y354" s="9">
        <v>173.73405096482463</v>
      </c>
      <c r="Z354" s="9">
        <v>188.39908090557594</v>
      </c>
      <c r="AA354" s="9">
        <v>199.69364729694985</v>
      </c>
      <c r="AB354" s="9">
        <v>211.37424059016286</v>
      </c>
      <c r="AC354" s="9">
        <v>216.51223464273278</v>
      </c>
      <c r="AD354" s="9">
        <v>232.48888394361643</v>
      </c>
      <c r="AE354" s="9">
        <v>251.81999897561175</v>
      </c>
      <c r="AF354" s="9">
        <v>271.92974137815651</v>
      </c>
      <c r="AG354" s="9">
        <v>281.90705373186324</v>
      </c>
      <c r="AH354" s="9">
        <v>300.74864360937198</v>
      </c>
      <c r="AI354" s="9">
        <v>292.58667504637123</v>
      </c>
      <c r="AJ354" s="9">
        <v>297.12102585564099</v>
      </c>
      <c r="AK354" s="9">
        <v>279.40490662048603</v>
      </c>
      <c r="AL354" s="21">
        <v>261.33255072272874</v>
      </c>
      <c r="AM354" s="197">
        <v>297.7860753194912</v>
      </c>
      <c r="AN354" s="21"/>
      <c r="AO354" s="5"/>
      <c r="AP354" s="5"/>
      <c r="AQ354" s="21"/>
    </row>
    <row r="355" spans="1:43" x14ac:dyDescent="0.2">
      <c r="A355" s="8" t="str">
        <f t="shared" si="5"/>
        <v>EWGg_Ja_13</v>
      </c>
      <c r="B355" s="7" t="s">
        <v>250</v>
      </c>
      <c r="C355" s="7" t="s">
        <v>260</v>
      </c>
      <c r="D355" s="7">
        <v>13</v>
      </c>
      <c r="E355" s="7">
        <v>100</v>
      </c>
      <c r="F355" s="9">
        <v>100.64558730322288</v>
      </c>
      <c r="G355" s="9">
        <v>99.512723431714349</v>
      </c>
      <c r="H355" s="9">
        <v>118.75908438959635</v>
      </c>
      <c r="I355" s="9">
        <v>137.52141514839025</v>
      </c>
      <c r="J355" s="9">
        <v>131.14213613606523</v>
      </c>
      <c r="K355" s="9">
        <v>119.32247716991978</v>
      </c>
      <c r="L355" s="9">
        <v>133.20836933245701</v>
      </c>
      <c r="M355" s="9">
        <v>130.05941352220972</v>
      </c>
      <c r="N355" s="9">
        <v>131.85203585391281</v>
      </c>
      <c r="O355" s="9">
        <v>126.59604356415971</v>
      </c>
      <c r="P355" s="9">
        <v>122.15641930133823</v>
      </c>
      <c r="Q355" s="9">
        <v>122.78286518500263</v>
      </c>
      <c r="R355" s="9">
        <v>126.6267485064039</v>
      </c>
      <c r="S355" s="9">
        <v>122.12339866107183</v>
      </c>
      <c r="T355" s="9">
        <v>125.62566654729225</v>
      </c>
      <c r="U355" s="9">
        <v>128.78120325238203</v>
      </c>
      <c r="V355" s="9">
        <v>131.1806010199679</v>
      </c>
      <c r="W355" s="9">
        <v>134.79779928021708</v>
      </c>
      <c r="X355" s="9">
        <v>137.72356849813104</v>
      </c>
      <c r="Y355" s="9">
        <v>153.47576620748248</v>
      </c>
      <c r="Z355" s="9">
        <v>166.70942489840439</v>
      </c>
      <c r="AA355" s="9">
        <v>174.56955059610323</v>
      </c>
      <c r="AB355" s="9">
        <v>180.1853938154278</v>
      </c>
      <c r="AC355" s="9">
        <v>183.37615960814469</v>
      </c>
      <c r="AD355" s="9">
        <v>192.76967639135222</v>
      </c>
      <c r="AE355" s="9">
        <v>196.71931573630337</v>
      </c>
      <c r="AF355" s="9">
        <v>208.16373513709635</v>
      </c>
      <c r="AG355" s="9">
        <v>224.20264937220998</v>
      </c>
      <c r="AH355" s="9">
        <v>232.22397498434435</v>
      </c>
      <c r="AI355" s="9">
        <v>225.48576250704798</v>
      </c>
      <c r="AJ355" s="9">
        <v>224.38349503244939</v>
      </c>
      <c r="AK355" s="9">
        <v>224.33930510414874</v>
      </c>
      <c r="AL355" s="21">
        <v>205.2294083085381</v>
      </c>
      <c r="AM355" s="197">
        <v>220.97479012553188</v>
      </c>
      <c r="AN355" s="21"/>
      <c r="AO355" s="5"/>
      <c r="AP355" s="5"/>
      <c r="AQ355" s="21"/>
    </row>
    <row r="356" spans="1:43" x14ac:dyDescent="0.2">
      <c r="A356" s="8" t="str">
        <f t="shared" si="5"/>
        <v>EWGg_Ja_14</v>
      </c>
      <c r="B356" s="7" t="s">
        <v>250</v>
      </c>
      <c r="C356" s="7" t="s">
        <v>260</v>
      </c>
      <c r="D356" s="7">
        <v>14</v>
      </c>
      <c r="E356" s="7">
        <v>100</v>
      </c>
      <c r="F356" s="9">
        <v>103.33652487138134</v>
      </c>
      <c r="G356" s="9">
        <v>98.655429247502497</v>
      </c>
      <c r="H356" s="9">
        <v>112.02746944195556</v>
      </c>
      <c r="I356" s="9">
        <v>128.61147772539053</v>
      </c>
      <c r="J356" s="9">
        <v>127.8440654765957</v>
      </c>
      <c r="K356" s="9">
        <v>108.56591885953813</v>
      </c>
      <c r="L356" s="9">
        <v>128.67586833605347</v>
      </c>
      <c r="M356" s="9">
        <v>130.60914865178242</v>
      </c>
      <c r="N356" s="9">
        <v>141.11426727518005</v>
      </c>
      <c r="O356" s="9">
        <v>129.53093683145346</v>
      </c>
      <c r="P356" s="9">
        <v>120.48568365612118</v>
      </c>
      <c r="Q356" s="9">
        <v>120.27243559843495</v>
      </c>
      <c r="R356" s="9">
        <v>117.98302287887286</v>
      </c>
      <c r="S356" s="9">
        <v>111.93681818684324</v>
      </c>
      <c r="T356" s="9">
        <v>115.98262951438478</v>
      </c>
      <c r="U356" s="9">
        <v>114.80789127758868</v>
      </c>
      <c r="V356" s="9">
        <v>112.35901859940189</v>
      </c>
      <c r="W356" s="9">
        <v>122.91775630285994</v>
      </c>
      <c r="X356" s="9">
        <v>128.23590821320369</v>
      </c>
      <c r="Y356" s="9">
        <v>139.86848410871775</v>
      </c>
      <c r="Z356" s="9">
        <v>151.18913446671888</v>
      </c>
      <c r="AA356" s="9">
        <v>149.21979488937092</v>
      </c>
      <c r="AB356" s="9">
        <v>157.65231127292802</v>
      </c>
      <c r="AC356" s="9">
        <v>162.18869457470208</v>
      </c>
      <c r="AD356" s="9">
        <v>175.16645978405961</v>
      </c>
      <c r="AE356" s="9">
        <v>177.80415212783305</v>
      </c>
      <c r="AF356" s="9">
        <v>185.49112320054203</v>
      </c>
      <c r="AG356" s="9">
        <v>206.55751502113472</v>
      </c>
      <c r="AH356" s="9">
        <v>217.6969971463048</v>
      </c>
      <c r="AI356" s="9">
        <v>211.6430659850725</v>
      </c>
      <c r="AJ356" s="9">
        <v>210.26978086149987</v>
      </c>
      <c r="AK356" s="9">
        <v>200.96726531020752</v>
      </c>
      <c r="AL356" s="21">
        <v>189.41865429741148</v>
      </c>
      <c r="AM356" s="197">
        <v>210.0792583503638</v>
      </c>
      <c r="AN356" s="21"/>
      <c r="AO356" s="5"/>
      <c r="AP356" s="5"/>
      <c r="AQ356" s="21"/>
    </row>
    <row r="357" spans="1:43" x14ac:dyDescent="0.2">
      <c r="A357" s="8" t="str">
        <f t="shared" si="5"/>
        <v>EWGg_Ja_15</v>
      </c>
      <c r="B357" s="7" t="s">
        <v>250</v>
      </c>
      <c r="C357" s="7" t="s">
        <v>260</v>
      </c>
      <c r="D357" s="7">
        <v>15</v>
      </c>
      <c r="E357" s="7">
        <v>100</v>
      </c>
      <c r="F357" s="9">
        <v>110.88908516917604</v>
      </c>
      <c r="G357" s="9">
        <v>109.55155413903397</v>
      </c>
      <c r="H357" s="9">
        <v>129.76790707305355</v>
      </c>
      <c r="I357" s="9">
        <v>150.5479893037236</v>
      </c>
      <c r="J357" s="9">
        <v>147.30862692141417</v>
      </c>
      <c r="K357" s="9">
        <v>127.03271872561854</v>
      </c>
      <c r="L357" s="9">
        <v>131.79319187472632</v>
      </c>
      <c r="M357" s="9">
        <v>134.73212363196882</v>
      </c>
      <c r="N357" s="9">
        <v>137.21688943241799</v>
      </c>
      <c r="O357" s="9">
        <v>127.22073569952583</v>
      </c>
      <c r="P357" s="9">
        <v>121.87861531106559</v>
      </c>
      <c r="Q357" s="9">
        <v>117.6625000499224</v>
      </c>
      <c r="R357" s="9">
        <v>113.00479347424437</v>
      </c>
      <c r="S357" s="9">
        <v>106.51643165698208</v>
      </c>
      <c r="T357" s="9">
        <v>115.31816477590181</v>
      </c>
      <c r="U357" s="9">
        <v>115.40096489210734</v>
      </c>
      <c r="V357" s="9">
        <v>117.84179976911922</v>
      </c>
      <c r="W357" s="9">
        <v>122.69656823070434</v>
      </c>
      <c r="X357" s="9">
        <v>123.27701828569685</v>
      </c>
      <c r="Y357" s="9">
        <v>137.79534850009634</v>
      </c>
      <c r="Z357" s="9">
        <v>150.09116683984172</v>
      </c>
      <c r="AA357" s="9">
        <v>160.67699721494887</v>
      </c>
      <c r="AB357" s="9">
        <v>167.66473088010366</v>
      </c>
      <c r="AC357" s="9">
        <v>169.90605428653097</v>
      </c>
      <c r="AD357" s="9">
        <v>172.6996946555328</v>
      </c>
      <c r="AE357" s="9">
        <v>177.92227673857388</v>
      </c>
      <c r="AF357" s="9">
        <v>190.3870736499444</v>
      </c>
      <c r="AG357" s="9">
        <v>204.68731682572536</v>
      </c>
      <c r="AH357" s="9">
        <v>230.51836298272602</v>
      </c>
      <c r="AI357" s="9">
        <v>223.06130580758361</v>
      </c>
      <c r="AJ357" s="9">
        <v>221.41072725094034</v>
      </c>
      <c r="AK357" s="9">
        <v>217.30932799667363</v>
      </c>
      <c r="AL357" s="21">
        <v>198.51130977190047</v>
      </c>
      <c r="AM357" s="197">
        <v>225.23295020903751</v>
      </c>
      <c r="AN357" s="21"/>
      <c r="AO357" s="5"/>
      <c r="AP357" s="5"/>
      <c r="AQ357" s="21"/>
    </row>
    <row r="358" spans="1:43" x14ac:dyDescent="0.2">
      <c r="A358" s="8" t="str">
        <f t="shared" si="5"/>
        <v>EWGg_Ja_16</v>
      </c>
      <c r="B358" s="7" t="s">
        <v>250</v>
      </c>
      <c r="C358" s="7" t="s">
        <v>260</v>
      </c>
      <c r="D358" s="7">
        <v>16</v>
      </c>
      <c r="E358" s="7">
        <v>100</v>
      </c>
      <c r="F358" s="9">
        <v>98.541468351090955</v>
      </c>
      <c r="G358" s="9">
        <v>88.736964287439775</v>
      </c>
      <c r="H358" s="9">
        <v>101.67047711309685</v>
      </c>
      <c r="I358" s="9">
        <v>115.71875352275723</v>
      </c>
      <c r="J358" s="9">
        <v>119.93913099658992</v>
      </c>
      <c r="K358" s="9">
        <v>96.658605050462853</v>
      </c>
      <c r="L358" s="9">
        <v>113.52040415233051</v>
      </c>
      <c r="M358" s="9">
        <v>116.17212827571302</v>
      </c>
      <c r="N358" s="9">
        <v>117.88031579123412</v>
      </c>
      <c r="O358" s="9">
        <v>107.3293417917526</v>
      </c>
      <c r="P358" s="9">
        <v>102.51080722908634</v>
      </c>
      <c r="Q358" s="9">
        <v>100.36536518412862</v>
      </c>
      <c r="R358" s="9">
        <v>99.304315205183912</v>
      </c>
      <c r="S358" s="9">
        <v>90.937796061836224</v>
      </c>
      <c r="T358" s="9">
        <v>98.185812645327601</v>
      </c>
      <c r="U358" s="9">
        <v>99.468863394830947</v>
      </c>
      <c r="V358" s="9">
        <v>105.04419234735659</v>
      </c>
      <c r="W358" s="9">
        <v>113.21216878821933</v>
      </c>
      <c r="X358" s="9">
        <v>120.08570167148017</v>
      </c>
      <c r="Y358" s="9">
        <v>130.601653848122</v>
      </c>
      <c r="Z358" s="9">
        <v>142.09153649257121</v>
      </c>
      <c r="AA358" s="9">
        <v>147.47298937222101</v>
      </c>
      <c r="AB358" s="9">
        <v>153.67628980245436</v>
      </c>
      <c r="AC358" s="9">
        <v>157.02987674820542</v>
      </c>
      <c r="AD358" s="9">
        <v>164.85487426565334</v>
      </c>
      <c r="AE358" s="9">
        <v>167.98575930110275</v>
      </c>
      <c r="AF358" s="9">
        <v>177.42394708573329</v>
      </c>
      <c r="AG358" s="9">
        <v>197.20117513576812</v>
      </c>
      <c r="AH358" s="9">
        <v>218.92537445920524</v>
      </c>
      <c r="AI358" s="9">
        <v>213.34598458828916</v>
      </c>
      <c r="AJ358" s="9">
        <v>215.71110262221632</v>
      </c>
      <c r="AK358" s="9">
        <v>203.58688071633034</v>
      </c>
      <c r="AL358" s="21">
        <v>182.0585675747862</v>
      </c>
      <c r="AM358" s="197">
        <v>202.08204071090589</v>
      </c>
      <c r="AN358" s="21"/>
      <c r="AO358" s="5"/>
      <c r="AP358" s="5"/>
      <c r="AQ358" s="21"/>
    </row>
    <row r="359" spans="1:43" x14ac:dyDescent="0.2">
      <c r="A359" s="8" t="str">
        <f t="shared" si="5"/>
        <v>EWGg_Ja_17</v>
      </c>
      <c r="B359" s="7" t="s">
        <v>250</v>
      </c>
      <c r="C359" s="7" t="s">
        <v>260</v>
      </c>
      <c r="D359" s="7">
        <v>17</v>
      </c>
      <c r="E359" s="7">
        <v>100</v>
      </c>
      <c r="F359" s="9">
        <v>105.93023696974426</v>
      </c>
      <c r="G359" s="9">
        <v>103.37807087179742</v>
      </c>
      <c r="H359" s="9">
        <v>121.95793595645151</v>
      </c>
      <c r="I359" s="9">
        <v>138.56326447397848</v>
      </c>
      <c r="J359" s="9">
        <v>134.05697513100506</v>
      </c>
      <c r="K359" s="9">
        <v>118.07662675954637</v>
      </c>
      <c r="L359" s="9">
        <v>129.06363306467017</v>
      </c>
      <c r="M359" s="9">
        <v>132.0627802827816</v>
      </c>
      <c r="N359" s="9">
        <v>134.56357620989743</v>
      </c>
      <c r="O359" s="9">
        <v>125.04816919356713</v>
      </c>
      <c r="P359" s="9">
        <v>118.92330568821967</v>
      </c>
      <c r="Q359" s="9">
        <v>114.76846310901736</v>
      </c>
      <c r="R359" s="9">
        <v>113.61183109839628</v>
      </c>
      <c r="S359" s="9">
        <v>108.69983130791458</v>
      </c>
      <c r="T359" s="9">
        <v>113.23794775493863</v>
      </c>
      <c r="U359" s="9">
        <v>116.37884150398877</v>
      </c>
      <c r="V359" s="9">
        <v>119.55322591289385</v>
      </c>
      <c r="W359" s="9">
        <v>123.55618797080086</v>
      </c>
      <c r="X359" s="9">
        <v>124.72221033083288</v>
      </c>
      <c r="Y359" s="9">
        <v>140.09225137747671</v>
      </c>
      <c r="Z359" s="9">
        <v>153.96527606739068</v>
      </c>
      <c r="AA359" s="9">
        <v>156.25693012549223</v>
      </c>
      <c r="AB359" s="9">
        <v>164.96066272996526</v>
      </c>
      <c r="AC359" s="9">
        <v>170.27188820671054</v>
      </c>
      <c r="AD359" s="9">
        <v>176.53265170201681</v>
      </c>
      <c r="AE359" s="9">
        <v>181.53851716412746</v>
      </c>
      <c r="AF359" s="9">
        <v>192.45017735056186</v>
      </c>
      <c r="AG359" s="9">
        <v>209.55343757390267</v>
      </c>
      <c r="AH359" s="9">
        <v>227.05354248331929</v>
      </c>
      <c r="AI359" s="9">
        <v>227.3789947703568</v>
      </c>
      <c r="AJ359" s="9">
        <v>227.91531198881194</v>
      </c>
      <c r="AK359" s="9">
        <v>220.63100495381732</v>
      </c>
      <c r="AL359" s="21">
        <v>200.19404719089744</v>
      </c>
      <c r="AM359" s="197">
        <v>218.10216441969919</v>
      </c>
      <c r="AN359" s="21"/>
      <c r="AO359" s="5"/>
      <c r="AP359" s="5"/>
      <c r="AQ359" s="21"/>
    </row>
    <row r="360" spans="1:43" x14ac:dyDescent="0.2">
      <c r="A360" s="8" t="str">
        <f t="shared" si="5"/>
        <v>EWGg_Ja_18</v>
      </c>
      <c r="B360" s="7" t="s">
        <v>250</v>
      </c>
      <c r="C360" s="7" t="s">
        <v>260</v>
      </c>
      <c r="D360" s="7">
        <v>18</v>
      </c>
      <c r="E360" s="7">
        <v>100</v>
      </c>
      <c r="F360" s="9">
        <v>95.761498559864862</v>
      </c>
      <c r="G360" s="9">
        <v>95.586429476957164</v>
      </c>
      <c r="H360" s="9">
        <v>110.537836677423</v>
      </c>
      <c r="I360" s="9">
        <v>124.22460189553588</v>
      </c>
      <c r="J360" s="9">
        <v>121.38557980777274</v>
      </c>
      <c r="K360" s="9">
        <v>108.03644759883935</v>
      </c>
      <c r="L360" s="9">
        <v>126.04514939722651</v>
      </c>
      <c r="M360" s="9">
        <v>122.84208723194936</v>
      </c>
      <c r="N360" s="9">
        <v>123.4485190605413</v>
      </c>
      <c r="O360" s="9">
        <v>112.13034303606352</v>
      </c>
      <c r="P360" s="9">
        <v>108.05131736463352</v>
      </c>
      <c r="Q360" s="9">
        <v>111.22129983281246</v>
      </c>
      <c r="R360" s="9">
        <v>114.87880779215899</v>
      </c>
      <c r="S360" s="9">
        <v>110.40676564438891</v>
      </c>
      <c r="T360" s="9">
        <v>113.2588358356976</v>
      </c>
      <c r="U360" s="9">
        <v>114.06992812905014</v>
      </c>
      <c r="V360" s="9">
        <v>119.86442540809044</v>
      </c>
      <c r="W360" s="9">
        <v>125.65233615125781</v>
      </c>
      <c r="X360" s="9">
        <v>133.2987335422786</v>
      </c>
      <c r="Y360" s="9">
        <v>147.42282610063529</v>
      </c>
      <c r="Z360" s="9">
        <v>160.64120858642156</v>
      </c>
      <c r="AA360" s="9">
        <v>171.04706857802498</v>
      </c>
      <c r="AB360" s="9">
        <v>173.17541094867238</v>
      </c>
      <c r="AC360" s="9">
        <v>178.39875121679711</v>
      </c>
      <c r="AD360" s="9">
        <v>192.48084840011174</v>
      </c>
      <c r="AE360" s="9">
        <v>198.55132468031147</v>
      </c>
      <c r="AF360" s="9">
        <v>211.38039415498238</v>
      </c>
      <c r="AG360" s="9">
        <v>234.81641497102444</v>
      </c>
      <c r="AH360" s="9">
        <v>243.63212353497249</v>
      </c>
      <c r="AI360" s="9">
        <v>234.37224260125134</v>
      </c>
      <c r="AJ360" s="9">
        <v>233.80314366776162</v>
      </c>
      <c r="AK360" s="9">
        <v>217.61903203759439</v>
      </c>
      <c r="AL360" s="21">
        <v>196.86574417538628</v>
      </c>
      <c r="AM360" s="197">
        <v>213.55985773261864</v>
      </c>
      <c r="AN360" s="21"/>
      <c r="AO360" s="5"/>
      <c r="AP360" s="5"/>
      <c r="AQ360" s="21"/>
    </row>
    <row r="361" spans="1:43" x14ac:dyDescent="0.2">
      <c r="A361" s="8" t="str">
        <f t="shared" si="5"/>
        <v>EWGg_Ja_19</v>
      </c>
      <c r="B361" s="7" t="s">
        <v>250</v>
      </c>
      <c r="C361" s="7" t="s">
        <v>260</v>
      </c>
      <c r="D361" s="7">
        <v>19</v>
      </c>
      <c r="E361" s="7">
        <v>100</v>
      </c>
      <c r="F361" s="9">
        <v>94.299519371604191</v>
      </c>
      <c r="G361" s="9">
        <v>87.626749642978524</v>
      </c>
      <c r="H361" s="9">
        <v>105.58393650599479</v>
      </c>
      <c r="I361" s="9">
        <v>120.78944525887785</v>
      </c>
      <c r="J361" s="9">
        <v>124.72545404602293</v>
      </c>
      <c r="K361" s="9">
        <v>115.05951669378436</v>
      </c>
      <c r="L361" s="9">
        <v>132.31407335414801</v>
      </c>
      <c r="M361" s="9">
        <v>132.48529338941066</v>
      </c>
      <c r="N361" s="9">
        <v>130.81646721553062</v>
      </c>
      <c r="O361" s="9">
        <v>122.2840869349204</v>
      </c>
      <c r="P361" s="9">
        <v>118.05269969299081</v>
      </c>
      <c r="Q361" s="9">
        <v>118.04985240745313</v>
      </c>
      <c r="R361" s="9">
        <v>118.26770961349511</v>
      </c>
      <c r="S361" s="9">
        <v>110.10216474621473</v>
      </c>
      <c r="T361" s="9">
        <v>112.74872254129029</v>
      </c>
      <c r="U361" s="9">
        <v>115.83289086244555</v>
      </c>
      <c r="V361" s="9">
        <v>116.77444686707446</v>
      </c>
      <c r="W361" s="9">
        <v>121.2861416896248</v>
      </c>
      <c r="X361" s="9">
        <v>124.50299985550721</v>
      </c>
      <c r="Y361" s="9">
        <v>137.57895325542077</v>
      </c>
      <c r="Z361" s="9">
        <v>146.94898006962671</v>
      </c>
      <c r="AA361" s="9">
        <v>151.00025870103124</v>
      </c>
      <c r="AB361" s="9">
        <v>156.85555338632676</v>
      </c>
      <c r="AC361" s="9">
        <v>160.57283360194498</v>
      </c>
      <c r="AD361" s="9">
        <v>166.91181962100202</v>
      </c>
      <c r="AE361" s="9">
        <v>169.43767047501069</v>
      </c>
      <c r="AF361" s="9">
        <v>179.23968759157128</v>
      </c>
      <c r="AG361" s="9">
        <v>196.56380154113461</v>
      </c>
      <c r="AH361" s="9">
        <v>207.45373528920243</v>
      </c>
      <c r="AI361" s="9">
        <v>203.35875401860605</v>
      </c>
      <c r="AJ361" s="9">
        <v>203.06725014550469</v>
      </c>
      <c r="AK361" s="9">
        <v>195.21522167263313</v>
      </c>
      <c r="AL361" s="21">
        <v>183.07733044617453</v>
      </c>
      <c r="AM361" s="197">
        <v>199.84506055633219</v>
      </c>
      <c r="AN361" s="21"/>
      <c r="AO361" s="5"/>
      <c r="AP361" s="5"/>
      <c r="AQ361" s="21"/>
    </row>
    <row r="362" spans="1:43" x14ac:dyDescent="0.2">
      <c r="A362" s="8" t="str">
        <f t="shared" si="5"/>
        <v>EWGg_Ja_20</v>
      </c>
      <c r="B362" s="7" t="s">
        <v>250</v>
      </c>
      <c r="C362" s="7" t="s">
        <v>260</v>
      </c>
      <c r="D362" s="7">
        <v>20</v>
      </c>
      <c r="E362" s="7">
        <v>100</v>
      </c>
      <c r="F362" s="9">
        <v>101.82068932235164</v>
      </c>
      <c r="G362" s="9">
        <v>94.205637826425644</v>
      </c>
      <c r="H362" s="9">
        <v>109.7389348635362</v>
      </c>
      <c r="I362" s="9">
        <v>125.43217224699868</v>
      </c>
      <c r="J362" s="9">
        <v>125.72200886525459</v>
      </c>
      <c r="K362" s="9">
        <v>105.67953399193175</v>
      </c>
      <c r="L362" s="9">
        <v>121.79410158442079</v>
      </c>
      <c r="M362" s="9">
        <v>124.41700136160429</v>
      </c>
      <c r="N362" s="9">
        <v>126.02228732863934</v>
      </c>
      <c r="O362" s="9">
        <v>115.93581801866566</v>
      </c>
      <c r="P362" s="9">
        <v>111.3171839329719</v>
      </c>
      <c r="Q362" s="9">
        <v>109.55019151310866</v>
      </c>
      <c r="R362" s="9">
        <v>108.63532967295018</v>
      </c>
      <c r="S362" s="9">
        <v>101.03076310064543</v>
      </c>
      <c r="T362" s="9">
        <v>105.29162219594295</v>
      </c>
      <c r="U362" s="9">
        <v>107.52125158518572</v>
      </c>
      <c r="V362" s="9">
        <v>107.52374423136612</v>
      </c>
      <c r="W362" s="9">
        <v>113.32120336921211</v>
      </c>
      <c r="X362" s="9">
        <v>113.95254993595098</v>
      </c>
      <c r="Y362" s="9">
        <v>127.29896768960253</v>
      </c>
      <c r="Z362" s="9">
        <v>137.23908830108854</v>
      </c>
      <c r="AA362" s="9">
        <v>138.46360224135819</v>
      </c>
      <c r="AB362" s="9">
        <v>146.71807224905359</v>
      </c>
      <c r="AC362" s="9">
        <v>147.69762512234067</v>
      </c>
      <c r="AD362" s="9">
        <v>151.87433956039752</v>
      </c>
      <c r="AE362" s="9">
        <v>154.59114150083616</v>
      </c>
      <c r="AF362" s="9">
        <v>166.15626089833205</v>
      </c>
      <c r="AG362" s="9">
        <v>182.25717219924081</v>
      </c>
      <c r="AH362" s="9">
        <v>198.38741054603096</v>
      </c>
      <c r="AI362" s="9">
        <v>197.56656181719558</v>
      </c>
      <c r="AJ362" s="9">
        <v>196.26352484234545</v>
      </c>
      <c r="AK362" s="9">
        <v>188.01540768825461</v>
      </c>
      <c r="AL362" s="21">
        <v>170.62335730619108</v>
      </c>
      <c r="AM362" s="197">
        <v>192.2672252816871</v>
      </c>
      <c r="AN362" s="21"/>
      <c r="AO362" s="5"/>
      <c r="AP362" s="5"/>
      <c r="AQ362" s="21"/>
    </row>
    <row r="363" spans="1:43" x14ac:dyDescent="0.2">
      <c r="A363" s="8" t="str">
        <f t="shared" si="5"/>
        <v>EWGg_Ja_21</v>
      </c>
      <c r="B363" s="7" t="s">
        <v>250</v>
      </c>
      <c r="C363" s="7" t="s">
        <v>260</v>
      </c>
      <c r="D363" s="7">
        <v>21</v>
      </c>
      <c r="E363" s="7">
        <v>100</v>
      </c>
      <c r="F363" s="9">
        <v>100.79145048706249</v>
      </c>
      <c r="G363" s="9">
        <v>106.54927521356508</v>
      </c>
      <c r="H363" s="9">
        <v>123.96341040250122</v>
      </c>
      <c r="I363" s="9">
        <v>141.38341048261748</v>
      </c>
      <c r="J363" s="9">
        <v>131.22766863142675</v>
      </c>
      <c r="K363" s="9">
        <v>123.32550579772324</v>
      </c>
      <c r="L363" s="9">
        <v>137.36319945604814</v>
      </c>
      <c r="M363" s="9">
        <v>150.70344878475311</v>
      </c>
      <c r="N363" s="9">
        <v>143.55350571107726</v>
      </c>
      <c r="O363" s="9">
        <v>125.06126923094772</v>
      </c>
      <c r="P363" s="9">
        <v>110.90603379309168</v>
      </c>
      <c r="Q363" s="9">
        <v>108.40822041882686</v>
      </c>
      <c r="R363" s="9">
        <v>113.37056682387778</v>
      </c>
      <c r="S363" s="9">
        <v>111.74499044553343</v>
      </c>
      <c r="T363" s="9">
        <v>111.63523617091371</v>
      </c>
      <c r="U363" s="9">
        <v>117.8664492652572</v>
      </c>
      <c r="V363" s="9">
        <v>122.03865054166565</v>
      </c>
      <c r="W363" s="9">
        <v>128.42606488121476</v>
      </c>
      <c r="X363" s="9">
        <v>136.11620248292439</v>
      </c>
      <c r="Y363" s="9">
        <v>152.97969137695623</v>
      </c>
      <c r="Z363" s="9">
        <v>167.82241737019154</v>
      </c>
      <c r="AA363" s="9">
        <v>179.22436721866438</v>
      </c>
      <c r="AB363" s="9">
        <v>187.00438364297767</v>
      </c>
      <c r="AC363" s="9">
        <v>193.09811239764235</v>
      </c>
      <c r="AD363" s="9">
        <v>210.43446980262459</v>
      </c>
      <c r="AE363" s="9">
        <v>219.80240899897225</v>
      </c>
      <c r="AF363" s="9">
        <v>232.0062782831979</v>
      </c>
      <c r="AG363" s="9">
        <v>254.56287289988234</v>
      </c>
      <c r="AH363" s="9">
        <v>271.71477829031562</v>
      </c>
      <c r="AI363" s="9">
        <v>256.96203299270519</v>
      </c>
      <c r="AJ363" s="9">
        <v>258.54979689577544</v>
      </c>
      <c r="AK363" s="9">
        <v>236.40269108346831</v>
      </c>
      <c r="AL363" s="21">
        <v>211.88573324489775</v>
      </c>
      <c r="AM363" s="197">
        <v>233.85755537454975</v>
      </c>
      <c r="AN363" s="21"/>
      <c r="AO363" s="5"/>
      <c r="AP363" s="5"/>
      <c r="AQ363" s="21"/>
    </row>
    <row r="364" spans="1:43" x14ac:dyDescent="0.2">
      <c r="A364" s="8" t="str">
        <f t="shared" si="5"/>
        <v>EWGg_Ja_22</v>
      </c>
      <c r="B364" s="7" t="s">
        <v>250</v>
      </c>
      <c r="C364" s="7" t="s">
        <v>260</v>
      </c>
      <c r="D364" s="7">
        <v>22</v>
      </c>
      <c r="E364" s="7">
        <v>100</v>
      </c>
      <c r="F364" s="9">
        <v>98.279374148003015</v>
      </c>
      <c r="G364" s="9">
        <v>99.032713364279502</v>
      </c>
      <c r="H364" s="9">
        <v>112.26703491667078</v>
      </c>
      <c r="I364" s="9">
        <v>126.49444896516454</v>
      </c>
      <c r="J364" s="9">
        <v>119.25280063441423</v>
      </c>
      <c r="K364" s="9">
        <v>102.12980143068424</v>
      </c>
      <c r="L364" s="9">
        <v>111.46647284143943</v>
      </c>
      <c r="M364" s="9">
        <v>112.0385470335397</v>
      </c>
      <c r="N364" s="9">
        <v>116.18173635665488</v>
      </c>
      <c r="O364" s="9">
        <v>110.06125956216989</v>
      </c>
      <c r="P364" s="9">
        <v>107.59217644485695</v>
      </c>
      <c r="Q364" s="9">
        <v>100.8618328278156</v>
      </c>
      <c r="R364" s="9">
        <v>95.626867562289675</v>
      </c>
      <c r="S364" s="9">
        <v>94.701789893694524</v>
      </c>
      <c r="T364" s="9">
        <v>104.33695614050578</v>
      </c>
      <c r="U364" s="9">
        <v>107.64492721538394</v>
      </c>
      <c r="V364" s="9">
        <v>110.5470113847316</v>
      </c>
      <c r="W364" s="9">
        <v>115.50207365600211</v>
      </c>
      <c r="X364" s="9">
        <v>119.82223415690294</v>
      </c>
      <c r="Y364" s="9">
        <v>141.61790797166276</v>
      </c>
      <c r="Z364" s="9">
        <v>157.32000337692108</v>
      </c>
      <c r="AA364" s="9">
        <v>175.84009147635012</v>
      </c>
      <c r="AB364" s="9">
        <v>188.29334195815815</v>
      </c>
      <c r="AC364" s="9">
        <v>196.82253879811415</v>
      </c>
      <c r="AD364" s="9">
        <v>217.43498590487414</v>
      </c>
      <c r="AE364" s="9">
        <v>233.35197486336193</v>
      </c>
      <c r="AF364" s="9">
        <v>250.29860281599503</v>
      </c>
      <c r="AG364" s="9">
        <v>270.63291166207051</v>
      </c>
      <c r="AH364" s="9">
        <v>280.29521695910347</v>
      </c>
      <c r="AI364" s="9">
        <v>267.66386025846037</v>
      </c>
      <c r="AJ364" s="9">
        <v>265.65231397413123</v>
      </c>
      <c r="AK364" s="9">
        <v>251.76159378577671</v>
      </c>
      <c r="AL364" s="21">
        <v>236.08244783128427</v>
      </c>
      <c r="AM364" s="197">
        <v>259.5265657689182</v>
      </c>
      <c r="AN364" s="21"/>
      <c r="AO364" s="5"/>
      <c r="AP364" s="5"/>
      <c r="AQ364" s="21"/>
    </row>
    <row r="365" spans="1:43" x14ac:dyDescent="0.2">
      <c r="A365" s="8" t="str">
        <f t="shared" si="5"/>
        <v>EWGg_Ja_23</v>
      </c>
      <c r="B365" s="7" t="s">
        <v>250</v>
      </c>
      <c r="C365" s="7" t="s">
        <v>260</v>
      </c>
      <c r="D365" s="7">
        <v>23</v>
      </c>
      <c r="E365" s="7">
        <v>100</v>
      </c>
      <c r="F365" s="9">
        <v>96.959200282765437</v>
      </c>
      <c r="G365" s="9">
        <v>92.628593594749205</v>
      </c>
      <c r="H365" s="9">
        <v>106.86912005985052</v>
      </c>
      <c r="I365" s="9">
        <v>118.84288023680733</v>
      </c>
      <c r="J365" s="9">
        <v>117.1692189300997</v>
      </c>
      <c r="K365" s="9">
        <v>105.49563243743843</v>
      </c>
      <c r="L365" s="9">
        <v>119.72587870133562</v>
      </c>
      <c r="M365" s="9">
        <v>119.53579941794426</v>
      </c>
      <c r="N365" s="9">
        <v>120.86048661757627</v>
      </c>
      <c r="O365" s="9">
        <v>110.57937488224663</v>
      </c>
      <c r="P365" s="9">
        <v>105.7151931508125</v>
      </c>
      <c r="Q365" s="9">
        <v>105.79075752817933</v>
      </c>
      <c r="R365" s="9">
        <v>108.55645819536299</v>
      </c>
      <c r="S365" s="9">
        <v>103.82436026222581</v>
      </c>
      <c r="T365" s="9">
        <v>103.46672118443445</v>
      </c>
      <c r="U365" s="9">
        <v>105.82150745965441</v>
      </c>
      <c r="V365" s="9">
        <v>107.85771330596556</v>
      </c>
      <c r="W365" s="9">
        <v>111.49453211471318</v>
      </c>
      <c r="X365" s="9">
        <v>118.34887686111242</v>
      </c>
      <c r="Y365" s="9">
        <v>133.36419510928934</v>
      </c>
      <c r="Z365" s="9">
        <v>151.45843883108986</v>
      </c>
      <c r="AA365" s="9">
        <v>160.80890264942252</v>
      </c>
      <c r="AB365" s="9">
        <v>169.04010178114703</v>
      </c>
      <c r="AC365" s="9">
        <v>170.65796447796663</v>
      </c>
      <c r="AD365" s="9">
        <v>187.72201912551932</v>
      </c>
      <c r="AE365" s="9">
        <v>196.48982698168766</v>
      </c>
      <c r="AF365" s="9">
        <v>208.56737613624384</v>
      </c>
      <c r="AG365" s="9">
        <v>229.03618303721794</v>
      </c>
      <c r="AH365" s="9">
        <v>233.61414704395793</v>
      </c>
      <c r="AI365" s="9">
        <v>221.9319270807687</v>
      </c>
      <c r="AJ365" s="9">
        <v>223.48914643781703</v>
      </c>
      <c r="AK365" s="9">
        <v>204.49560056309431</v>
      </c>
      <c r="AL365" s="21">
        <v>184.15387733949495</v>
      </c>
      <c r="AM365" s="197">
        <v>200.62726891377417</v>
      </c>
      <c r="AN365" s="21"/>
      <c r="AO365" s="5"/>
      <c r="AP365" s="5"/>
      <c r="AQ365" s="21"/>
    </row>
    <row r="366" spans="1:43" x14ac:dyDescent="0.2">
      <c r="A366" s="8" t="str">
        <f t="shared" si="5"/>
        <v>EWGg_Ja_24</v>
      </c>
      <c r="B366" s="7" t="s">
        <v>250</v>
      </c>
      <c r="C366" s="7" t="s">
        <v>260</v>
      </c>
      <c r="D366" s="7">
        <v>24</v>
      </c>
      <c r="E366" s="7">
        <v>100</v>
      </c>
      <c r="F366" s="9">
        <v>104.0294613515177</v>
      </c>
      <c r="G366" s="9">
        <v>99.206788314029666</v>
      </c>
      <c r="H366" s="9">
        <v>117.07994266196629</v>
      </c>
      <c r="I366" s="9">
        <v>125.65075219762416</v>
      </c>
      <c r="J366" s="9">
        <v>128.94478446162489</v>
      </c>
      <c r="K366" s="9">
        <v>115.96163766971308</v>
      </c>
      <c r="L366" s="9">
        <v>132.80204812529431</v>
      </c>
      <c r="M366" s="9">
        <v>128.99067447490506</v>
      </c>
      <c r="N366" s="9">
        <v>120.14554201949075</v>
      </c>
      <c r="O366" s="9">
        <v>116.91885930697165</v>
      </c>
      <c r="P366" s="9">
        <v>117.20811726901425</v>
      </c>
      <c r="Q366" s="9">
        <v>106.93283493270557</v>
      </c>
      <c r="R366" s="9">
        <v>98.969792966761517</v>
      </c>
      <c r="S366" s="9">
        <v>93.422710981002993</v>
      </c>
      <c r="T366" s="9">
        <v>104.38056201991932</v>
      </c>
      <c r="U366" s="9">
        <v>107.97746272408489</v>
      </c>
      <c r="V366" s="9">
        <v>112.55785714021943</v>
      </c>
      <c r="W366" s="9">
        <v>115.02444683890347</v>
      </c>
      <c r="X366" s="9">
        <v>119.62344070669693</v>
      </c>
      <c r="Y366" s="9">
        <v>138.33200167852783</v>
      </c>
      <c r="Z366" s="9">
        <v>154.80404295080382</v>
      </c>
      <c r="AA366" s="9">
        <v>160.3231867592329</v>
      </c>
      <c r="AB366" s="9">
        <v>173.0054508387168</v>
      </c>
      <c r="AC366" s="9">
        <v>171.22170360784494</v>
      </c>
      <c r="AD366" s="9">
        <v>178.59441290053925</v>
      </c>
      <c r="AE366" s="9">
        <v>183.59995302009767</v>
      </c>
      <c r="AF366" s="9">
        <v>195.00317734940253</v>
      </c>
      <c r="AG366" s="9">
        <v>210.52406977286105</v>
      </c>
      <c r="AH366" s="9">
        <v>225.24464884920755</v>
      </c>
      <c r="AI366" s="9">
        <v>228.42646889079964</v>
      </c>
      <c r="AJ366" s="9">
        <v>220.94569646930844</v>
      </c>
      <c r="AK366" s="9">
        <v>213.74322803655193</v>
      </c>
      <c r="AL366" s="21">
        <v>207.98680842280342</v>
      </c>
      <c r="AM366" s="197">
        <v>228.78994382871349</v>
      </c>
      <c r="AN366" s="21"/>
      <c r="AO366" s="5"/>
      <c r="AP366" s="5"/>
      <c r="AQ366" s="21"/>
    </row>
    <row r="367" spans="1:43" x14ac:dyDescent="0.2">
      <c r="A367" s="8" t="str">
        <f t="shared" ref="A367:A430" si="6">CONCATENATE(B367,"_",C367,"_",D367)</f>
        <v>EWGg_Ja_25</v>
      </c>
      <c r="B367" s="7" t="s">
        <v>250</v>
      </c>
      <c r="C367" s="7" t="s">
        <v>260</v>
      </c>
      <c r="D367" s="7">
        <v>25</v>
      </c>
      <c r="E367" s="7">
        <v>100</v>
      </c>
      <c r="F367" s="9">
        <v>99.845428943363586</v>
      </c>
      <c r="G367" s="9">
        <v>103.80731961135714</v>
      </c>
      <c r="H367" s="9">
        <v>119.64266207051134</v>
      </c>
      <c r="I367" s="9">
        <v>141.11630010450634</v>
      </c>
      <c r="J367" s="9">
        <v>131.46178835440165</v>
      </c>
      <c r="K367" s="9">
        <v>113.21194574364506</v>
      </c>
      <c r="L367" s="9">
        <v>125.18851952642946</v>
      </c>
      <c r="M367" s="9">
        <v>121.90402020833049</v>
      </c>
      <c r="N367" s="9">
        <v>117.06523200435311</v>
      </c>
      <c r="O367" s="9">
        <v>102.57124810114833</v>
      </c>
      <c r="P367" s="9">
        <v>96.644029343893806</v>
      </c>
      <c r="Q367" s="9">
        <v>95.287389738143986</v>
      </c>
      <c r="R367" s="9">
        <v>96.427471954313219</v>
      </c>
      <c r="S367" s="9">
        <v>97.616132821100905</v>
      </c>
      <c r="T367" s="9">
        <v>107.09715803125886</v>
      </c>
      <c r="U367" s="9">
        <v>113.92358212766472</v>
      </c>
      <c r="V367" s="9">
        <v>121.75366318759966</v>
      </c>
      <c r="W367" s="9">
        <v>129.61221034315597</v>
      </c>
      <c r="X367" s="9">
        <v>138.9423916889605</v>
      </c>
      <c r="Y367" s="9">
        <v>164.18931510288922</v>
      </c>
      <c r="Z367" s="9">
        <v>186.06599906678755</v>
      </c>
      <c r="AA367" s="9">
        <v>202.99378071849685</v>
      </c>
      <c r="AB367" s="9">
        <v>227.33651685684993</v>
      </c>
      <c r="AC367" s="9">
        <v>243.55339219860431</v>
      </c>
      <c r="AD367" s="9">
        <v>272.61571587213166</v>
      </c>
      <c r="AE367" s="9">
        <v>294.73446873259576</v>
      </c>
      <c r="AF367" s="9">
        <v>324.07118712143284</v>
      </c>
      <c r="AG367" s="9">
        <v>348.03430789613145</v>
      </c>
      <c r="AH367" s="9">
        <v>344.11386535489925</v>
      </c>
      <c r="AI367" s="9">
        <v>310.834888041309</v>
      </c>
      <c r="AJ367" s="9">
        <v>300.4442532706334</v>
      </c>
      <c r="AK367" s="9">
        <v>283.30791094363053</v>
      </c>
      <c r="AL367" s="21">
        <v>268.57765735411141</v>
      </c>
      <c r="AM367" s="197">
        <v>308.30667414613163</v>
      </c>
      <c r="AN367" s="21"/>
      <c r="AO367" s="5"/>
      <c r="AP367" s="5"/>
      <c r="AQ367" s="21"/>
    </row>
    <row r="368" spans="1:43" x14ac:dyDescent="0.2">
      <c r="A368" s="8" t="str">
        <f t="shared" si="6"/>
        <v>EWGg_Ja_26</v>
      </c>
      <c r="B368" s="7" t="s">
        <v>250</v>
      </c>
      <c r="C368" s="7" t="s">
        <v>260</v>
      </c>
      <c r="D368" s="7">
        <v>26</v>
      </c>
      <c r="E368" s="7">
        <v>100</v>
      </c>
      <c r="F368" s="9">
        <v>99.913865965702442</v>
      </c>
      <c r="G368" s="9">
        <v>89.540953981710999</v>
      </c>
      <c r="H368" s="9">
        <v>100.49527060028225</v>
      </c>
      <c r="I368" s="9">
        <v>109.84681229351942</v>
      </c>
      <c r="J368" s="9">
        <v>110.75702476956283</v>
      </c>
      <c r="K368" s="9">
        <v>95.918949721424951</v>
      </c>
      <c r="L368" s="9">
        <v>105.95647415556506</v>
      </c>
      <c r="M368" s="9">
        <v>107.73018755756057</v>
      </c>
      <c r="N368" s="9">
        <v>111.4112418486028</v>
      </c>
      <c r="O368" s="9">
        <v>110.87488715118219</v>
      </c>
      <c r="P368" s="9">
        <v>112.26023184978322</v>
      </c>
      <c r="Q368" s="9">
        <v>92.695815577514594</v>
      </c>
      <c r="R368" s="9">
        <v>81.218825977557557</v>
      </c>
      <c r="S368" s="9">
        <v>79.952804256507648</v>
      </c>
      <c r="T368" s="9">
        <v>89.387445359342692</v>
      </c>
      <c r="U368" s="9">
        <v>89.644503360704903</v>
      </c>
      <c r="V368" s="9">
        <v>79.626812423392792</v>
      </c>
      <c r="W368" s="9">
        <v>82.227123699779426</v>
      </c>
      <c r="X368" s="9">
        <v>84.71614198426829</v>
      </c>
      <c r="Y368" s="9">
        <v>101.65344371153653</v>
      </c>
      <c r="Z368" s="9">
        <v>113.44166728683133</v>
      </c>
      <c r="AA368" s="9">
        <v>116.93980548076566</v>
      </c>
      <c r="AB368" s="9">
        <v>124.96505502630922</v>
      </c>
      <c r="AC368" s="9">
        <v>122.39163122801003</v>
      </c>
      <c r="AD368" s="9">
        <v>131.36958435797828</v>
      </c>
      <c r="AE368" s="9">
        <v>129.98954081940624</v>
      </c>
      <c r="AF368" s="9">
        <v>133.61691929322453</v>
      </c>
      <c r="AG368" s="9">
        <v>145.06576080633855</v>
      </c>
      <c r="AH368" s="9">
        <v>158.41017694870274</v>
      </c>
      <c r="AI368" s="9">
        <v>163.16067063796231</v>
      </c>
      <c r="AJ368" s="9">
        <v>158.58648907822015</v>
      </c>
      <c r="AK368" s="9">
        <v>148.63523383354621</v>
      </c>
      <c r="AL368" s="21">
        <v>136.10659537204808</v>
      </c>
      <c r="AM368" s="197">
        <v>142.83814355045368</v>
      </c>
      <c r="AN368" s="21"/>
      <c r="AO368" s="5"/>
      <c r="AP368" s="5"/>
      <c r="AQ368" s="21"/>
    </row>
    <row r="369" spans="1:43" x14ac:dyDescent="0.2">
      <c r="A369" s="8" t="str">
        <f t="shared" si="6"/>
        <v>EWGt_Ja_1</v>
      </c>
      <c r="B369" s="7" t="s">
        <v>3659</v>
      </c>
      <c r="C369" s="7" t="s">
        <v>260</v>
      </c>
      <c r="D369" s="7">
        <v>1</v>
      </c>
      <c r="E369" s="7">
        <v>100</v>
      </c>
      <c r="F369" s="9">
        <v>105.64851157562313</v>
      </c>
      <c r="G369" s="9">
        <v>104.46671931155922</v>
      </c>
      <c r="H369" s="9">
        <v>117.8474357486631</v>
      </c>
      <c r="I369" s="9">
        <v>130.05566647456806</v>
      </c>
      <c r="J369" s="9">
        <v>132.66201744306744</v>
      </c>
      <c r="K369" s="9">
        <v>124.56871298487431</v>
      </c>
      <c r="L369" s="9">
        <v>139.47980939597383</v>
      </c>
      <c r="M369" s="9">
        <v>135.66163488582743</v>
      </c>
      <c r="N369" s="9">
        <v>132.52994374135133</v>
      </c>
      <c r="O369" s="9">
        <v>127.74437714060554</v>
      </c>
      <c r="P369" s="9">
        <v>123.12390225243924</v>
      </c>
      <c r="Q369" s="9">
        <v>123.47138775346687</v>
      </c>
      <c r="R369" s="9">
        <v>120.88935993426173</v>
      </c>
      <c r="S369" s="9">
        <v>116.47937931188963</v>
      </c>
      <c r="T369" s="9">
        <v>119.8919402186109</v>
      </c>
      <c r="U369" s="9">
        <v>122.2343817906781</v>
      </c>
      <c r="V369" s="9">
        <v>124.56340153820859</v>
      </c>
      <c r="W369" s="9">
        <v>131.0096802219559</v>
      </c>
      <c r="X369" s="9">
        <v>136.27127614016385</v>
      </c>
      <c r="Y369" s="9">
        <v>145.89164347763449</v>
      </c>
      <c r="Z369" s="9">
        <v>155.54748606359229</v>
      </c>
      <c r="AA369" s="9">
        <v>164.3260510699958</v>
      </c>
      <c r="AB369" s="9">
        <v>175.46878722095198</v>
      </c>
      <c r="AC369" s="9">
        <v>185.74469174561997</v>
      </c>
      <c r="AD369" s="9">
        <v>202.75170805966036</v>
      </c>
      <c r="AE369" s="9">
        <v>210.49958182496988</v>
      </c>
      <c r="AF369" s="9">
        <v>223.8196166231794</v>
      </c>
      <c r="AG369" s="9">
        <v>240.93378387430442</v>
      </c>
      <c r="AH369" s="9">
        <v>254.50203943650237</v>
      </c>
      <c r="AI369" s="9">
        <v>249.82491776833368</v>
      </c>
      <c r="AJ369" s="9">
        <v>252.50619438603175</v>
      </c>
      <c r="AK369" s="9">
        <v>251.52862608763033</v>
      </c>
      <c r="AL369" s="21">
        <v>257.51460490424773</v>
      </c>
      <c r="AM369" s="197">
        <v>278.43252020033532</v>
      </c>
      <c r="AN369" s="21"/>
      <c r="AO369" s="5"/>
      <c r="AP369" s="5"/>
      <c r="AQ369" s="21"/>
    </row>
    <row r="370" spans="1:43" x14ac:dyDescent="0.2">
      <c r="A370" s="8" t="str">
        <f t="shared" si="6"/>
        <v>EWGt_Ja_2</v>
      </c>
      <c r="B370" s="7" t="s">
        <v>3659</v>
      </c>
      <c r="C370" s="7" t="s">
        <v>260</v>
      </c>
      <c r="D370" s="7">
        <v>2</v>
      </c>
      <c r="E370" s="7">
        <v>100</v>
      </c>
      <c r="F370" s="9">
        <v>101.50997239867492</v>
      </c>
      <c r="G370" s="9">
        <v>104.04211818011922</v>
      </c>
      <c r="H370" s="9">
        <v>119.61161882804532</v>
      </c>
      <c r="I370" s="9">
        <v>133.21029692675856</v>
      </c>
      <c r="J370" s="9">
        <v>135.55686762447459</v>
      </c>
      <c r="K370" s="9">
        <v>128.6745529833085</v>
      </c>
      <c r="L370" s="9">
        <v>135.35440207417832</v>
      </c>
      <c r="M370" s="9">
        <v>134.21006556375161</v>
      </c>
      <c r="N370" s="9">
        <v>134.1358032210378</v>
      </c>
      <c r="O370" s="9">
        <v>128.29204328329757</v>
      </c>
      <c r="P370" s="9">
        <v>124.69027393112438</v>
      </c>
      <c r="Q370" s="9">
        <v>121.18512818122811</v>
      </c>
      <c r="R370" s="9">
        <v>121.39287441369761</v>
      </c>
      <c r="S370" s="9">
        <v>119.09440057642419</v>
      </c>
      <c r="T370" s="9">
        <v>121.54898909035113</v>
      </c>
      <c r="U370" s="9">
        <v>122.14770151377137</v>
      </c>
      <c r="V370" s="9">
        <v>123.1698378907992</v>
      </c>
      <c r="W370" s="9">
        <v>127.35221611874931</v>
      </c>
      <c r="X370" s="9">
        <v>132.88774409380372</v>
      </c>
      <c r="Y370" s="9">
        <v>140.97147926825272</v>
      </c>
      <c r="Z370" s="9">
        <v>149.80750143438826</v>
      </c>
      <c r="AA370" s="9">
        <v>156.07006156971931</v>
      </c>
      <c r="AB370" s="9">
        <v>159.59188737308403</v>
      </c>
      <c r="AC370" s="9">
        <v>164.63103400590273</v>
      </c>
      <c r="AD370" s="9">
        <v>175.76707861769046</v>
      </c>
      <c r="AE370" s="9">
        <v>179.51682064124424</v>
      </c>
      <c r="AF370" s="9">
        <v>188.99204806163632</v>
      </c>
      <c r="AG370" s="9">
        <v>210.14921665480065</v>
      </c>
      <c r="AH370" s="9">
        <v>222.10254146426092</v>
      </c>
      <c r="AI370" s="9">
        <v>220.44388734409986</v>
      </c>
      <c r="AJ370" s="9">
        <v>217.58465667471634</v>
      </c>
      <c r="AK370" s="9">
        <v>207.35598723941888</v>
      </c>
      <c r="AL370" s="21">
        <v>207.29088905711009</v>
      </c>
      <c r="AM370" s="197">
        <v>218.27367007121157</v>
      </c>
      <c r="AN370" s="21"/>
      <c r="AO370" s="5"/>
      <c r="AP370" s="5"/>
      <c r="AQ370" s="21"/>
    </row>
    <row r="371" spans="1:43" x14ac:dyDescent="0.2">
      <c r="A371" s="8" t="str">
        <f t="shared" si="6"/>
        <v>EWGt_Ja_3</v>
      </c>
      <c r="B371" s="7" t="s">
        <v>3659</v>
      </c>
      <c r="C371" s="7" t="s">
        <v>260</v>
      </c>
      <c r="D371" s="7">
        <v>3</v>
      </c>
      <c r="E371" s="7">
        <v>100</v>
      </c>
      <c r="F371" s="9">
        <v>92.46263889033807</v>
      </c>
      <c r="G371" s="9">
        <v>84.453384295042582</v>
      </c>
      <c r="H371" s="9">
        <v>101.43547998735309</v>
      </c>
      <c r="I371" s="9">
        <v>111.66674694348562</v>
      </c>
      <c r="J371" s="9">
        <v>121.82702444707112</v>
      </c>
      <c r="K371" s="9">
        <v>119.66785892875862</v>
      </c>
      <c r="L371" s="9">
        <v>120.13201190787393</v>
      </c>
      <c r="M371" s="9">
        <v>121.5736774288809</v>
      </c>
      <c r="N371" s="9">
        <v>119.37101052570165</v>
      </c>
      <c r="O371" s="9">
        <v>115.03051828171201</v>
      </c>
      <c r="P371" s="9">
        <v>110.11586262153396</v>
      </c>
      <c r="Q371" s="9">
        <v>110.63852930978302</v>
      </c>
      <c r="R371" s="9">
        <v>108.53032509914573</v>
      </c>
      <c r="S371" s="9">
        <v>102.71338191782542</v>
      </c>
      <c r="T371" s="9">
        <v>103.79274876536215</v>
      </c>
      <c r="U371" s="9">
        <v>106.4808265301677</v>
      </c>
      <c r="V371" s="9">
        <v>108.2010927166142</v>
      </c>
      <c r="W371" s="9">
        <v>112.35680465112812</v>
      </c>
      <c r="X371" s="9">
        <v>112.93326129760133</v>
      </c>
      <c r="Y371" s="9">
        <v>122.72313204784997</v>
      </c>
      <c r="Z371" s="9">
        <v>131.04081236169881</v>
      </c>
      <c r="AA371" s="9">
        <v>134.31829564155998</v>
      </c>
      <c r="AB371" s="9">
        <v>136.65611953626023</v>
      </c>
      <c r="AC371" s="9">
        <v>139.81645383468017</v>
      </c>
      <c r="AD371" s="9">
        <v>148.92083038615928</v>
      </c>
      <c r="AE371" s="9">
        <v>153.97118419942987</v>
      </c>
      <c r="AF371" s="9">
        <v>165.46084007830905</v>
      </c>
      <c r="AG371" s="9">
        <v>185.99495981949227</v>
      </c>
      <c r="AH371" s="9">
        <v>196.04779679103049</v>
      </c>
      <c r="AI371" s="9">
        <v>194.03590506038174</v>
      </c>
      <c r="AJ371" s="9">
        <v>197.9893468367662</v>
      </c>
      <c r="AK371" s="9">
        <v>191.3732668434555</v>
      </c>
      <c r="AL371" s="21">
        <v>195.38696825381402</v>
      </c>
      <c r="AM371" s="197">
        <v>208.04475666923915</v>
      </c>
      <c r="AN371" s="21"/>
      <c r="AO371" s="5"/>
      <c r="AP371" s="5"/>
      <c r="AQ371" s="21"/>
    </row>
    <row r="372" spans="1:43" x14ac:dyDescent="0.2">
      <c r="A372" s="8" t="str">
        <f t="shared" si="6"/>
        <v>EWGt_Ja_4</v>
      </c>
      <c r="B372" s="7" t="s">
        <v>3659</v>
      </c>
      <c r="C372" s="7" t="s">
        <v>260</v>
      </c>
      <c r="D372" s="7">
        <v>4</v>
      </c>
      <c r="E372" s="7">
        <v>100</v>
      </c>
      <c r="F372" s="9">
        <v>94.859651139697661</v>
      </c>
      <c r="G372" s="9">
        <v>87.080433557576868</v>
      </c>
      <c r="H372" s="9">
        <v>100.16131155279476</v>
      </c>
      <c r="I372" s="9">
        <v>109.30198826787448</v>
      </c>
      <c r="J372" s="9">
        <v>114.62707687079703</v>
      </c>
      <c r="K372" s="9">
        <v>110.32575224294301</v>
      </c>
      <c r="L372" s="9">
        <v>117.76329361840818</v>
      </c>
      <c r="M372" s="9">
        <v>115.29941332603127</v>
      </c>
      <c r="N372" s="9">
        <v>114.73736084703128</v>
      </c>
      <c r="O372" s="9">
        <v>108.56219612942147</v>
      </c>
      <c r="P372" s="9">
        <v>105.43625612761008</v>
      </c>
      <c r="Q372" s="9">
        <v>107.09466509110179</v>
      </c>
      <c r="R372" s="9">
        <v>110.29649866378119</v>
      </c>
      <c r="S372" s="9">
        <v>103.89528871781519</v>
      </c>
      <c r="T372" s="9">
        <v>101.26777159414924</v>
      </c>
      <c r="U372" s="9">
        <v>104.74511613494346</v>
      </c>
      <c r="V372" s="9">
        <v>108.42201654896324</v>
      </c>
      <c r="W372" s="9">
        <v>112.1656167552767</v>
      </c>
      <c r="X372" s="9">
        <v>117.56499852053504</v>
      </c>
      <c r="Y372" s="9">
        <v>125.87472056658495</v>
      </c>
      <c r="Z372" s="9">
        <v>132.8896056790004</v>
      </c>
      <c r="AA372" s="9">
        <v>137.36452311075831</v>
      </c>
      <c r="AB372" s="9">
        <v>135.60776452648403</v>
      </c>
      <c r="AC372" s="9">
        <v>125.65481003705588</v>
      </c>
      <c r="AD372" s="9">
        <v>138.15586468099525</v>
      </c>
      <c r="AE372" s="9">
        <v>139.33309423735173</v>
      </c>
      <c r="AF372" s="9">
        <v>142.62749713528606</v>
      </c>
      <c r="AG372" s="9">
        <v>162.66330255719978</v>
      </c>
      <c r="AH372" s="9">
        <v>175.83692015634887</v>
      </c>
      <c r="AI372" s="9">
        <v>178.40026244965892</v>
      </c>
      <c r="AJ372" s="9">
        <v>180.07213090232781</v>
      </c>
      <c r="AK372" s="9">
        <v>172.20355923578887</v>
      </c>
      <c r="AL372" s="21">
        <v>171.45618605556007</v>
      </c>
      <c r="AM372" s="197">
        <v>179.33047543560932</v>
      </c>
      <c r="AN372" s="21"/>
      <c r="AO372" s="5"/>
      <c r="AP372" s="5"/>
      <c r="AQ372" s="21"/>
    </row>
    <row r="373" spans="1:43" x14ac:dyDescent="0.2">
      <c r="A373" s="8" t="str">
        <f t="shared" si="6"/>
        <v>EWGt_Ja_5</v>
      </c>
      <c r="B373" s="7" t="s">
        <v>3659</v>
      </c>
      <c r="C373" s="7" t="s">
        <v>260</v>
      </c>
      <c r="D373" s="7">
        <v>5</v>
      </c>
      <c r="E373" s="7">
        <v>100</v>
      </c>
      <c r="F373" s="9">
        <v>100.56334707284942</v>
      </c>
      <c r="G373" s="9">
        <v>98.522070856391679</v>
      </c>
      <c r="H373" s="9">
        <v>116.32921791436669</v>
      </c>
      <c r="I373" s="9">
        <v>125.43310116715523</v>
      </c>
      <c r="J373" s="9">
        <v>128.53257697990946</v>
      </c>
      <c r="K373" s="9">
        <v>117.24981606846183</v>
      </c>
      <c r="L373" s="9">
        <v>131.47708179456711</v>
      </c>
      <c r="M373" s="9">
        <v>129.0623779212101</v>
      </c>
      <c r="N373" s="9">
        <v>124.16573803790287</v>
      </c>
      <c r="O373" s="9">
        <v>119.32693132606983</v>
      </c>
      <c r="P373" s="9">
        <v>115.89625674604387</v>
      </c>
      <c r="Q373" s="9">
        <v>113.41522957531087</v>
      </c>
      <c r="R373" s="9">
        <v>112.7089605596737</v>
      </c>
      <c r="S373" s="9">
        <v>114.11846465007827</v>
      </c>
      <c r="T373" s="9">
        <v>114.63533127600094</v>
      </c>
      <c r="U373" s="9">
        <v>115.34000685059731</v>
      </c>
      <c r="V373" s="9">
        <v>119.61730688179873</v>
      </c>
      <c r="W373" s="9">
        <v>122.57216016959411</v>
      </c>
      <c r="X373" s="9">
        <v>128.61391656808462</v>
      </c>
      <c r="Y373" s="9">
        <v>141.43309797532251</v>
      </c>
      <c r="Z373" s="9">
        <v>151.28391523082507</v>
      </c>
      <c r="AA373" s="9">
        <v>163.24003072776054</v>
      </c>
      <c r="AB373" s="9">
        <v>172.23783338232462</v>
      </c>
      <c r="AC373" s="9">
        <v>186.31423087618768</v>
      </c>
      <c r="AD373" s="9">
        <v>203.58763675848343</v>
      </c>
      <c r="AE373" s="9">
        <v>208.86204667759873</v>
      </c>
      <c r="AF373" s="9">
        <v>232.04286997356306</v>
      </c>
      <c r="AG373" s="9">
        <v>253.35560314999807</v>
      </c>
      <c r="AH373" s="9">
        <v>259.5259306743647</v>
      </c>
      <c r="AI373" s="9">
        <v>253.56239794478421</v>
      </c>
      <c r="AJ373" s="9">
        <v>252.15461257409459</v>
      </c>
      <c r="AK373" s="9">
        <v>236.06416806332126</v>
      </c>
      <c r="AL373" s="21">
        <v>238.21825512175892</v>
      </c>
      <c r="AM373" s="197">
        <v>256.75333964420696</v>
      </c>
      <c r="AN373" s="21"/>
      <c r="AO373" s="5"/>
      <c r="AP373" s="5"/>
      <c r="AQ373" s="21"/>
    </row>
    <row r="374" spans="1:43" x14ac:dyDescent="0.2">
      <c r="A374" s="8" t="str">
        <f t="shared" si="6"/>
        <v>EWGt_Ja_6</v>
      </c>
      <c r="B374" s="7" t="s">
        <v>3659</v>
      </c>
      <c r="C374" s="7" t="s">
        <v>260</v>
      </c>
      <c r="D374" s="7">
        <v>6</v>
      </c>
      <c r="E374" s="7">
        <v>100</v>
      </c>
      <c r="F374" s="9">
        <v>91.818750856781875</v>
      </c>
      <c r="G374" s="9">
        <v>83.893867832961789</v>
      </c>
      <c r="H374" s="9">
        <v>101.16653034170415</v>
      </c>
      <c r="I374" s="9">
        <v>111.37027194272953</v>
      </c>
      <c r="J374" s="9">
        <v>122.02932186773555</v>
      </c>
      <c r="K374" s="9">
        <v>116.0884984543362</v>
      </c>
      <c r="L374" s="9">
        <v>122.61555794174788</v>
      </c>
      <c r="M374" s="9">
        <v>121.1432074905818</v>
      </c>
      <c r="N374" s="9">
        <v>120.28967978181791</v>
      </c>
      <c r="O374" s="9">
        <v>114.85348349756106</v>
      </c>
      <c r="P374" s="9">
        <v>111.23701482397411</v>
      </c>
      <c r="Q374" s="9">
        <v>110.21422650081811</v>
      </c>
      <c r="R374" s="9">
        <v>107.2073165696689</v>
      </c>
      <c r="S374" s="9">
        <v>102.03311209122003</v>
      </c>
      <c r="T374" s="9">
        <v>103.30426277414728</v>
      </c>
      <c r="U374" s="9">
        <v>106.14539515883605</v>
      </c>
      <c r="V374" s="9">
        <v>110.10225647501188</v>
      </c>
      <c r="W374" s="9">
        <v>115.90145591535523</v>
      </c>
      <c r="X374" s="9">
        <v>117.4596374039271</v>
      </c>
      <c r="Y374" s="9">
        <v>127.07936804981841</v>
      </c>
      <c r="Z374" s="9">
        <v>136.09911528004486</v>
      </c>
      <c r="AA374" s="9">
        <v>141.12123917927528</v>
      </c>
      <c r="AB374" s="9">
        <v>145.05437689881961</v>
      </c>
      <c r="AC374" s="9">
        <v>146.40412610189648</v>
      </c>
      <c r="AD374" s="9">
        <v>159.46452924728024</v>
      </c>
      <c r="AE374" s="9">
        <v>171.85280468567649</v>
      </c>
      <c r="AF374" s="9">
        <v>184.52565179215972</v>
      </c>
      <c r="AG374" s="9">
        <v>205.6223541173359</v>
      </c>
      <c r="AH374" s="9">
        <v>216.28757808990468</v>
      </c>
      <c r="AI374" s="9">
        <v>215.73822303189885</v>
      </c>
      <c r="AJ374" s="9">
        <v>216.89894362206959</v>
      </c>
      <c r="AK374" s="9">
        <v>207.00163314235294</v>
      </c>
      <c r="AL374" s="21">
        <v>203.88607258197808</v>
      </c>
      <c r="AM374" s="197">
        <v>217.79168979906385</v>
      </c>
      <c r="AN374" s="21"/>
      <c r="AO374" s="5"/>
      <c r="AP374" s="5"/>
      <c r="AQ374" s="21"/>
    </row>
    <row r="375" spans="1:43" x14ac:dyDescent="0.2">
      <c r="A375" s="8" t="str">
        <f t="shared" si="6"/>
        <v>EWGt_Ja_7</v>
      </c>
      <c r="B375" s="7" t="s">
        <v>3659</v>
      </c>
      <c r="C375" s="7" t="s">
        <v>260</v>
      </c>
      <c r="D375" s="7">
        <v>7</v>
      </c>
      <c r="E375" s="7">
        <v>100</v>
      </c>
      <c r="F375" s="9">
        <v>96.623473366319487</v>
      </c>
      <c r="G375" s="9">
        <v>87.377905537903729</v>
      </c>
      <c r="H375" s="9">
        <v>108.78476000925781</v>
      </c>
      <c r="I375" s="9">
        <v>116.67322612381827</v>
      </c>
      <c r="J375" s="9">
        <v>123.4090510842444</v>
      </c>
      <c r="K375" s="9">
        <v>115.32741901748209</v>
      </c>
      <c r="L375" s="9">
        <v>123.18930167831124</v>
      </c>
      <c r="M375" s="9">
        <v>120.8416343354004</v>
      </c>
      <c r="N375" s="9">
        <v>115.31031899379924</v>
      </c>
      <c r="O375" s="9">
        <v>110.60645539259714</v>
      </c>
      <c r="P375" s="9">
        <v>107.17428471702206</v>
      </c>
      <c r="Q375" s="9">
        <v>104.42796216977686</v>
      </c>
      <c r="R375" s="9">
        <v>105.06040214628243</v>
      </c>
      <c r="S375" s="9">
        <v>108.03737685189785</v>
      </c>
      <c r="T375" s="9">
        <v>106.90652669352122</v>
      </c>
      <c r="U375" s="9">
        <v>112.23505404461132</v>
      </c>
      <c r="V375" s="9">
        <v>117.74255254473576</v>
      </c>
      <c r="W375" s="9">
        <v>120.21922195354658</v>
      </c>
      <c r="X375" s="9">
        <v>122.85354584091472</v>
      </c>
      <c r="Y375" s="9">
        <v>134.49830141618349</v>
      </c>
      <c r="Z375" s="9">
        <v>141.70022161654177</v>
      </c>
      <c r="AA375" s="9">
        <v>149.05799436648212</v>
      </c>
      <c r="AB375" s="9">
        <v>153.64517029739247</v>
      </c>
      <c r="AC375" s="9">
        <v>157.55780438494747</v>
      </c>
      <c r="AD375" s="9">
        <v>169.79931678354242</v>
      </c>
      <c r="AE375" s="9">
        <v>174.01464369219718</v>
      </c>
      <c r="AF375" s="9">
        <v>183.55723077061396</v>
      </c>
      <c r="AG375" s="9">
        <v>209.15837568155257</v>
      </c>
      <c r="AH375" s="9">
        <v>227.14103437821436</v>
      </c>
      <c r="AI375" s="9">
        <v>220.87006507829199</v>
      </c>
      <c r="AJ375" s="9">
        <v>225.10782978863855</v>
      </c>
      <c r="AK375" s="9">
        <v>221.23216105143894</v>
      </c>
      <c r="AL375" s="21">
        <v>216.74454162992757</v>
      </c>
      <c r="AM375" s="197">
        <v>243.1974199598757</v>
      </c>
      <c r="AN375" s="21"/>
      <c r="AO375" s="5"/>
      <c r="AP375" s="5"/>
      <c r="AQ375" s="21"/>
    </row>
    <row r="376" spans="1:43" x14ac:dyDescent="0.2">
      <c r="A376" s="8" t="str">
        <f t="shared" si="6"/>
        <v>EWGt_Ja_8</v>
      </c>
      <c r="B376" s="7" t="s">
        <v>3659</v>
      </c>
      <c r="C376" s="7" t="s">
        <v>260</v>
      </c>
      <c r="D376" s="7">
        <v>8</v>
      </c>
      <c r="E376" s="7">
        <v>100</v>
      </c>
      <c r="F376" s="9">
        <v>101.70922626482614</v>
      </c>
      <c r="G376" s="9">
        <v>92.629505370497313</v>
      </c>
      <c r="H376" s="9">
        <v>103.07690951279022</v>
      </c>
      <c r="I376" s="9">
        <v>113.2674540155362</v>
      </c>
      <c r="J376" s="9">
        <v>121.52394177002405</v>
      </c>
      <c r="K376" s="9">
        <v>103.72719474741467</v>
      </c>
      <c r="L376" s="9">
        <v>116.14014221017703</v>
      </c>
      <c r="M376" s="9">
        <v>116.86940507245531</v>
      </c>
      <c r="N376" s="9">
        <v>119.27097468773444</v>
      </c>
      <c r="O376" s="9">
        <v>111.70655503682335</v>
      </c>
      <c r="P376" s="9">
        <v>107.60546330684826</v>
      </c>
      <c r="Q376" s="9">
        <v>104.96303024879998</v>
      </c>
      <c r="R376" s="9">
        <v>101.67787674583526</v>
      </c>
      <c r="S376" s="9">
        <v>93.035546420434031</v>
      </c>
      <c r="T376" s="9">
        <v>98.735475177132201</v>
      </c>
      <c r="U376" s="9">
        <v>99.097519295497975</v>
      </c>
      <c r="V376" s="9">
        <v>102.12579420548606</v>
      </c>
      <c r="W376" s="9">
        <v>105.29222949041311</v>
      </c>
      <c r="X376" s="9">
        <v>108.29761381489618</v>
      </c>
      <c r="Y376" s="9">
        <v>116.21500621902572</v>
      </c>
      <c r="Z376" s="9">
        <v>125.2970152946685</v>
      </c>
      <c r="AA376" s="9">
        <v>128.23890846296538</v>
      </c>
      <c r="AB376" s="9">
        <v>130.24488809742294</v>
      </c>
      <c r="AC376" s="9">
        <v>127.80885281902728</v>
      </c>
      <c r="AD376" s="9">
        <v>130.32043818074189</v>
      </c>
      <c r="AE376" s="9">
        <v>125.48899254460461</v>
      </c>
      <c r="AF376" s="9">
        <v>133.21521681533079</v>
      </c>
      <c r="AG376" s="9">
        <v>146.20650567861063</v>
      </c>
      <c r="AH376" s="9">
        <v>161.29872491298664</v>
      </c>
      <c r="AI376" s="9">
        <v>165.67976588015171</v>
      </c>
      <c r="AJ376" s="9">
        <v>169.55561669293078</v>
      </c>
      <c r="AK376" s="9">
        <v>163.70237432333474</v>
      </c>
      <c r="AL376" s="21">
        <v>161.65883692714121</v>
      </c>
      <c r="AM376" s="197">
        <v>171.13751650898115</v>
      </c>
      <c r="AN376" s="21"/>
      <c r="AO376" s="5"/>
      <c r="AP376" s="5"/>
      <c r="AQ376" s="21"/>
    </row>
    <row r="377" spans="1:43" x14ac:dyDescent="0.2">
      <c r="A377" s="8" t="str">
        <f t="shared" si="6"/>
        <v>EWGt_Ja_9</v>
      </c>
      <c r="B377" s="7" t="s">
        <v>3659</v>
      </c>
      <c r="C377" s="7" t="s">
        <v>260</v>
      </c>
      <c r="D377" s="7">
        <v>9</v>
      </c>
      <c r="E377" s="7">
        <v>100</v>
      </c>
      <c r="F377" s="9">
        <v>100.23528047147705</v>
      </c>
      <c r="G377" s="9">
        <v>96.075745398704825</v>
      </c>
      <c r="H377" s="9">
        <v>113.07612251343771</v>
      </c>
      <c r="I377" s="9">
        <v>124.96056507358912</v>
      </c>
      <c r="J377" s="9">
        <v>133.81278520342551</v>
      </c>
      <c r="K377" s="9">
        <v>127.49049314031404</v>
      </c>
      <c r="L377" s="9">
        <v>132.7606392344656</v>
      </c>
      <c r="M377" s="9">
        <v>131.25386059106719</v>
      </c>
      <c r="N377" s="9">
        <v>126.01637695139057</v>
      </c>
      <c r="O377" s="9">
        <v>121.73145134890693</v>
      </c>
      <c r="P377" s="9">
        <v>122.24073596212858</v>
      </c>
      <c r="Q377" s="9">
        <v>125.57659022194751</v>
      </c>
      <c r="R377" s="9">
        <v>126.95897566032524</v>
      </c>
      <c r="S377" s="9">
        <v>124.38005721386305</v>
      </c>
      <c r="T377" s="9">
        <v>127.87712055962839</v>
      </c>
      <c r="U377" s="9">
        <v>129.10853072614879</v>
      </c>
      <c r="V377" s="9">
        <v>139.91120722732455</v>
      </c>
      <c r="W377" s="9">
        <v>151.67744148706205</v>
      </c>
      <c r="X377" s="9">
        <v>148.44357594331305</v>
      </c>
      <c r="Y377" s="9">
        <v>159.87945730375793</v>
      </c>
      <c r="Z377" s="9">
        <v>171.88176196042633</v>
      </c>
      <c r="AA377" s="9">
        <v>185.59969203203278</v>
      </c>
      <c r="AB377" s="9">
        <v>202.21876245460001</v>
      </c>
      <c r="AC377" s="9">
        <v>208.80532511501372</v>
      </c>
      <c r="AD377" s="9">
        <v>224.49657148466738</v>
      </c>
      <c r="AE377" s="9">
        <v>234.8316248948563</v>
      </c>
      <c r="AF377" s="9">
        <v>262.20708620217528</v>
      </c>
      <c r="AG377" s="9">
        <v>287.0507425194354</v>
      </c>
      <c r="AH377" s="9">
        <v>295.590670988108</v>
      </c>
      <c r="AI377" s="9">
        <v>301.15592986755206</v>
      </c>
      <c r="AJ377" s="9">
        <v>307.62768362673955</v>
      </c>
      <c r="AK377" s="9">
        <v>300.77438314815913</v>
      </c>
      <c r="AL377" s="21">
        <v>312.6173658323292</v>
      </c>
      <c r="AM377" s="197">
        <v>343.92718784273455</v>
      </c>
      <c r="AN377" s="21"/>
      <c r="AO377" s="5"/>
      <c r="AP377" s="5"/>
      <c r="AQ377" s="21"/>
    </row>
    <row r="378" spans="1:43" x14ac:dyDescent="0.2">
      <c r="A378" s="8" t="str">
        <f t="shared" si="6"/>
        <v>EWGt_Ja_10</v>
      </c>
      <c r="B378" s="7" t="s">
        <v>3659</v>
      </c>
      <c r="C378" s="7" t="s">
        <v>260</v>
      </c>
      <c r="D378" s="7">
        <v>10</v>
      </c>
      <c r="E378" s="7">
        <v>100</v>
      </c>
      <c r="F378" s="9">
        <v>102.88377376807314</v>
      </c>
      <c r="G378" s="9">
        <v>97.041081652414334</v>
      </c>
      <c r="H378" s="9">
        <v>107.37382346322694</v>
      </c>
      <c r="I378" s="9">
        <v>114.46990378160089</v>
      </c>
      <c r="J378" s="9">
        <v>119.03816036239134</v>
      </c>
      <c r="K378" s="9">
        <v>111.3601737351638</v>
      </c>
      <c r="L378" s="9">
        <v>118.94924944782659</v>
      </c>
      <c r="M378" s="9">
        <v>119.41177004692113</v>
      </c>
      <c r="N378" s="9">
        <v>122.7297507235474</v>
      </c>
      <c r="O378" s="9">
        <v>123.85723260519077</v>
      </c>
      <c r="P378" s="9">
        <v>124.26760203573512</v>
      </c>
      <c r="Q378" s="9">
        <v>108.89481945044095</v>
      </c>
      <c r="R378" s="9">
        <v>99.299017316961482</v>
      </c>
      <c r="S378" s="9">
        <v>95.634157401708691</v>
      </c>
      <c r="T378" s="9">
        <v>102.08379618881125</v>
      </c>
      <c r="U378" s="9">
        <v>103.12229791758023</v>
      </c>
      <c r="V378" s="9">
        <v>102.86558985250352</v>
      </c>
      <c r="W378" s="9">
        <v>106.77602715051408</v>
      </c>
      <c r="X378" s="9">
        <v>110.61180233477366</v>
      </c>
      <c r="Y378" s="9">
        <v>120.271576018075</v>
      </c>
      <c r="Z378" s="9">
        <v>128.38283972157166</v>
      </c>
      <c r="AA378" s="9">
        <v>134.69971808731782</v>
      </c>
      <c r="AB378" s="9">
        <v>140.02326234608807</v>
      </c>
      <c r="AC378" s="9">
        <v>145.06106888024487</v>
      </c>
      <c r="AD378" s="9">
        <v>157.45775082984272</v>
      </c>
      <c r="AE378" s="9">
        <v>160.68402946289507</v>
      </c>
      <c r="AF378" s="9">
        <v>171.71507231587404</v>
      </c>
      <c r="AG378" s="9">
        <v>191.21477768240635</v>
      </c>
      <c r="AH378" s="9">
        <v>204.46914705905854</v>
      </c>
      <c r="AI378" s="9">
        <v>202.9298015066372</v>
      </c>
      <c r="AJ378" s="9">
        <v>202.41157469279241</v>
      </c>
      <c r="AK378" s="9">
        <v>194.48631950496375</v>
      </c>
      <c r="AL378" s="21">
        <v>192.55088438607484</v>
      </c>
      <c r="AM378" s="197">
        <v>207.49400081829634</v>
      </c>
      <c r="AN378" s="21"/>
      <c r="AO378" s="5"/>
      <c r="AP378" s="5"/>
      <c r="AQ378" s="21"/>
    </row>
    <row r="379" spans="1:43" x14ac:dyDescent="0.2">
      <c r="A379" s="8" t="str">
        <f t="shared" si="6"/>
        <v>EWGt_Ja_11</v>
      </c>
      <c r="B379" s="7" t="s">
        <v>3659</v>
      </c>
      <c r="C379" s="7" t="s">
        <v>260</v>
      </c>
      <c r="D379" s="7">
        <v>11</v>
      </c>
      <c r="E379" s="7">
        <v>100</v>
      </c>
      <c r="F379" s="9">
        <v>101.5878819071872</v>
      </c>
      <c r="G379" s="9">
        <v>99.464022628741716</v>
      </c>
      <c r="H379" s="9">
        <v>114.63880620995741</v>
      </c>
      <c r="I379" s="9">
        <v>127.15888484003229</v>
      </c>
      <c r="J379" s="9">
        <v>130.94362158654909</v>
      </c>
      <c r="K379" s="9">
        <v>128.38438928551176</v>
      </c>
      <c r="L379" s="9">
        <v>136.67749894891563</v>
      </c>
      <c r="M379" s="9">
        <v>134.97769273845094</v>
      </c>
      <c r="N379" s="9">
        <v>134.49247990453762</v>
      </c>
      <c r="O379" s="9">
        <v>128.82652052191847</v>
      </c>
      <c r="P379" s="9">
        <v>124.74009399626679</v>
      </c>
      <c r="Q379" s="9">
        <v>122.35683403597777</v>
      </c>
      <c r="R379" s="9">
        <v>119.48203554989698</v>
      </c>
      <c r="S379" s="9">
        <v>115.60684507686445</v>
      </c>
      <c r="T379" s="9">
        <v>117.10214415491822</v>
      </c>
      <c r="U379" s="9">
        <v>117.26065355540933</v>
      </c>
      <c r="V379" s="9">
        <v>117.42939290475675</v>
      </c>
      <c r="W379" s="9">
        <v>118.99436815869693</v>
      </c>
      <c r="X379" s="9">
        <v>121.58013865439381</v>
      </c>
      <c r="Y379" s="9">
        <v>130.46477067364611</v>
      </c>
      <c r="Z379" s="9">
        <v>138.018744687641</v>
      </c>
      <c r="AA379" s="9">
        <v>140.47083432771498</v>
      </c>
      <c r="AB379" s="9">
        <v>146.33116802131784</v>
      </c>
      <c r="AC379" s="9">
        <v>150.3056979170963</v>
      </c>
      <c r="AD379" s="9">
        <v>158.35588832026167</v>
      </c>
      <c r="AE379" s="9">
        <v>159.13995593653794</v>
      </c>
      <c r="AF379" s="9">
        <v>166.37941264939943</v>
      </c>
      <c r="AG379" s="9">
        <v>184.11862824322384</v>
      </c>
      <c r="AH379" s="9">
        <v>197.94451259896869</v>
      </c>
      <c r="AI379" s="9">
        <v>192.48913011026391</v>
      </c>
      <c r="AJ379" s="9">
        <v>192.10647610640058</v>
      </c>
      <c r="AK379" s="9">
        <v>183.96983508691781</v>
      </c>
      <c r="AL379" s="21">
        <v>180.52052692202452</v>
      </c>
      <c r="AM379" s="197">
        <v>187.84034659233842</v>
      </c>
      <c r="AN379" s="21"/>
      <c r="AO379" s="5"/>
      <c r="AP379" s="5"/>
      <c r="AQ379" s="21"/>
    </row>
    <row r="380" spans="1:43" x14ac:dyDescent="0.2">
      <c r="A380" s="8" t="str">
        <f t="shared" si="6"/>
        <v>EWGt_Ja_12</v>
      </c>
      <c r="B380" s="7" t="s">
        <v>3659</v>
      </c>
      <c r="C380" s="7" t="s">
        <v>260</v>
      </c>
      <c r="D380" s="7">
        <v>12</v>
      </c>
      <c r="E380" s="7">
        <v>100</v>
      </c>
      <c r="F380" s="9">
        <v>114.5112592070065</v>
      </c>
      <c r="G380" s="9">
        <v>117.14563769189341</v>
      </c>
      <c r="H380" s="9">
        <v>136.64425096221362</v>
      </c>
      <c r="I380" s="9">
        <v>150.29256251160544</v>
      </c>
      <c r="J380" s="9">
        <v>129.21055154046596</v>
      </c>
      <c r="K380" s="9">
        <v>114.43275162173765</v>
      </c>
      <c r="L380" s="9">
        <v>124.8217936378004</v>
      </c>
      <c r="M380" s="9">
        <v>121.44256941529798</v>
      </c>
      <c r="N380" s="9">
        <v>137.31604003102632</v>
      </c>
      <c r="O380" s="9">
        <v>149.66903983175317</v>
      </c>
      <c r="P380" s="9">
        <v>138.73841247123207</v>
      </c>
      <c r="Q380" s="9">
        <v>142.95116819838202</v>
      </c>
      <c r="R380" s="9">
        <v>144.30994658678273</v>
      </c>
      <c r="S380" s="9">
        <v>139.64300359189198</v>
      </c>
      <c r="T380" s="9">
        <v>140.55922917548213</v>
      </c>
      <c r="U380" s="9">
        <v>140.71695084358643</v>
      </c>
      <c r="V380" s="9">
        <v>146.26455709496096</v>
      </c>
      <c r="W380" s="9">
        <v>151.89341589155381</v>
      </c>
      <c r="X380" s="9">
        <v>157.60394679056876</v>
      </c>
      <c r="Y380" s="9">
        <v>165.83162636861516</v>
      </c>
      <c r="Z380" s="9">
        <v>176.43141763458786</v>
      </c>
      <c r="AA380" s="9">
        <v>187.24619429693084</v>
      </c>
      <c r="AB380" s="9">
        <v>198.5527230474892</v>
      </c>
      <c r="AC380" s="9">
        <v>203.54900302059485</v>
      </c>
      <c r="AD380" s="9">
        <v>221.12243258895043</v>
      </c>
      <c r="AE380" s="9">
        <v>239.21667017735021</v>
      </c>
      <c r="AF380" s="9">
        <v>255.69853429814927</v>
      </c>
      <c r="AG380" s="9">
        <v>267.84207138404008</v>
      </c>
      <c r="AH380" s="9">
        <v>285.57308965485993</v>
      </c>
      <c r="AI380" s="9">
        <v>284.34440182102509</v>
      </c>
      <c r="AJ380" s="9">
        <v>292.95170038168379</v>
      </c>
      <c r="AK380" s="9">
        <v>277.86654195946483</v>
      </c>
      <c r="AL380" s="21">
        <v>280.56606538342641</v>
      </c>
      <c r="AM380" s="197">
        <v>306.69323611734825</v>
      </c>
      <c r="AN380" s="21"/>
      <c r="AO380" s="5"/>
      <c r="AP380" s="5"/>
      <c r="AQ380" s="21"/>
    </row>
    <row r="381" spans="1:43" x14ac:dyDescent="0.2">
      <c r="A381" s="8" t="str">
        <f t="shared" si="6"/>
        <v>EWGt_Ja_13</v>
      </c>
      <c r="B381" s="7" t="s">
        <v>3659</v>
      </c>
      <c r="C381" s="7" t="s">
        <v>260</v>
      </c>
      <c r="D381" s="7">
        <v>13</v>
      </c>
      <c r="E381" s="7">
        <v>100</v>
      </c>
      <c r="F381" s="9">
        <v>104.47165817972228</v>
      </c>
      <c r="G381" s="9">
        <v>105.16175103063283</v>
      </c>
      <c r="H381" s="9">
        <v>121.39612893252354</v>
      </c>
      <c r="I381" s="9">
        <v>135.4875381035113</v>
      </c>
      <c r="J381" s="9">
        <v>133.62140187471681</v>
      </c>
      <c r="K381" s="9">
        <v>129.6244339724264</v>
      </c>
      <c r="L381" s="9">
        <v>138.05549701670847</v>
      </c>
      <c r="M381" s="9">
        <v>131.94806200619925</v>
      </c>
      <c r="N381" s="9">
        <v>134.29194846686462</v>
      </c>
      <c r="O381" s="9">
        <v>132.39405564507115</v>
      </c>
      <c r="P381" s="9">
        <v>129.3367344063569</v>
      </c>
      <c r="Q381" s="9">
        <v>129.47190620835113</v>
      </c>
      <c r="R381" s="9">
        <v>130.65665369053784</v>
      </c>
      <c r="S381" s="9">
        <v>125.79639931100037</v>
      </c>
      <c r="T381" s="9">
        <v>127.17633040307228</v>
      </c>
      <c r="U381" s="9">
        <v>129.51187868610589</v>
      </c>
      <c r="V381" s="9">
        <v>131.3651316442772</v>
      </c>
      <c r="W381" s="9">
        <v>134.7968940170945</v>
      </c>
      <c r="X381" s="9">
        <v>138.51143205755233</v>
      </c>
      <c r="Y381" s="9">
        <v>148.41763374565468</v>
      </c>
      <c r="Z381" s="9">
        <v>158.29325363424741</v>
      </c>
      <c r="AA381" s="9">
        <v>166.65774756725813</v>
      </c>
      <c r="AB381" s="9">
        <v>172.35571809277138</v>
      </c>
      <c r="AC381" s="9">
        <v>176.26114617767234</v>
      </c>
      <c r="AD381" s="9">
        <v>187.73801445193754</v>
      </c>
      <c r="AE381" s="9">
        <v>191.59944123522712</v>
      </c>
      <c r="AF381" s="9">
        <v>201.57239641729166</v>
      </c>
      <c r="AG381" s="9">
        <v>218.62466547877116</v>
      </c>
      <c r="AH381" s="9">
        <v>225.33266750609747</v>
      </c>
      <c r="AI381" s="9">
        <v>223.32553298605436</v>
      </c>
      <c r="AJ381" s="9">
        <v>224.10229962229556</v>
      </c>
      <c r="AK381" s="9">
        <v>226.39140319099238</v>
      </c>
      <c r="AL381" s="21">
        <v>222.70026475716654</v>
      </c>
      <c r="AM381" s="197">
        <v>230.43829507763553</v>
      </c>
      <c r="AN381" s="21"/>
      <c r="AO381" s="5"/>
      <c r="AP381" s="5"/>
      <c r="AQ381" s="21"/>
    </row>
    <row r="382" spans="1:43" x14ac:dyDescent="0.2">
      <c r="A382" s="8" t="str">
        <f t="shared" si="6"/>
        <v>EWGt_Ja_14</v>
      </c>
      <c r="B382" s="7" t="s">
        <v>3659</v>
      </c>
      <c r="C382" s="7" t="s">
        <v>260</v>
      </c>
      <c r="D382" s="7">
        <v>14</v>
      </c>
      <c r="E382" s="7">
        <v>100</v>
      </c>
      <c r="F382" s="9">
        <v>106.32774311311771</v>
      </c>
      <c r="G382" s="9">
        <v>102.45734788995495</v>
      </c>
      <c r="H382" s="9">
        <v>113.22444346301586</v>
      </c>
      <c r="I382" s="9">
        <v>125.72128193895217</v>
      </c>
      <c r="J382" s="9">
        <v>128.9961631560254</v>
      </c>
      <c r="K382" s="9">
        <v>115.58063984679161</v>
      </c>
      <c r="L382" s="9">
        <v>131.2107838468211</v>
      </c>
      <c r="M382" s="9">
        <v>131.00041955105021</v>
      </c>
      <c r="N382" s="9">
        <v>142.3067281540971</v>
      </c>
      <c r="O382" s="9">
        <v>133.98521791886131</v>
      </c>
      <c r="P382" s="9">
        <v>125.67479753025177</v>
      </c>
      <c r="Q382" s="9">
        <v>124.94992706976917</v>
      </c>
      <c r="R382" s="9">
        <v>119.94627753809286</v>
      </c>
      <c r="S382" s="9">
        <v>113.55329435846141</v>
      </c>
      <c r="T382" s="9">
        <v>115.76389653229815</v>
      </c>
      <c r="U382" s="9">
        <v>113.85433601861754</v>
      </c>
      <c r="V382" s="9">
        <v>111.02801051749913</v>
      </c>
      <c r="W382" s="9">
        <v>121.25109090474658</v>
      </c>
      <c r="X382" s="9">
        <v>126.8955849785488</v>
      </c>
      <c r="Y382" s="9">
        <v>133.92179533152819</v>
      </c>
      <c r="Z382" s="9">
        <v>142.36122919398471</v>
      </c>
      <c r="AA382" s="9">
        <v>141.08537914970961</v>
      </c>
      <c r="AB382" s="9">
        <v>149.68049075586876</v>
      </c>
      <c r="AC382" s="9">
        <v>154.3623008486712</v>
      </c>
      <c r="AD382" s="9">
        <v>168.39332271098743</v>
      </c>
      <c r="AE382" s="9">
        <v>170.971206870858</v>
      </c>
      <c r="AF382" s="9">
        <v>177.47418529345103</v>
      </c>
      <c r="AG382" s="9">
        <v>198.75931953295336</v>
      </c>
      <c r="AH382" s="9">
        <v>208.41036997805404</v>
      </c>
      <c r="AI382" s="9">
        <v>206.3000769834162</v>
      </c>
      <c r="AJ382" s="9">
        <v>206.86780598890181</v>
      </c>
      <c r="AK382" s="9">
        <v>199.46086328105378</v>
      </c>
      <c r="AL382" s="21">
        <v>200.24410233886215</v>
      </c>
      <c r="AM382" s="197">
        <v>214.16543700792889</v>
      </c>
      <c r="AN382" s="21"/>
      <c r="AO382" s="5"/>
      <c r="AP382" s="5"/>
      <c r="AQ382" s="21"/>
    </row>
    <row r="383" spans="1:43" x14ac:dyDescent="0.2">
      <c r="A383" s="8" t="str">
        <f t="shared" si="6"/>
        <v>EWGt_Ja_15</v>
      </c>
      <c r="B383" s="7" t="s">
        <v>3659</v>
      </c>
      <c r="C383" s="7" t="s">
        <v>260</v>
      </c>
      <c r="D383" s="7">
        <v>15</v>
      </c>
      <c r="E383" s="7">
        <v>100</v>
      </c>
      <c r="F383" s="9">
        <v>112.67813965041324</v>
      </c>
      <c r="G383" s="9">
        <v>111.50556077061961</v>
      </c>
      <c r="H383" s="9">
        <v>128.63502831163879</v>
      </c>
      <c r="I383" s="9">
        <v>144.53525657673376</v>
      </c>
      <c r="J383" s="9">
        <v>145.91640156470515</v>
      </c>
      <c r="K383" s="9">
        <v>131.47356501599461</v>
      </c>
      <c r="L383" s="9">
        <v>132.57444882201997</v>
      </c>
      <c r="M383" s="9">
        <v>133.45105469787063</v>
      </c>
      <c r="N383" s="9">
        <v>136.49551873777125</v>
      </c>
      <c r="O383" s="9">
        <v>129.28361791175499</v>
      </c>
      <c r="P383" s="9">
        <v>124.82705774197478</v>
      </c>
      <c r="Q383" s="9">
        <v>120.29657827192122</v>
      </c>
      <c r="R383" s="9">
        <v>113.48982179312937</v>
      </c>
      <c r="S383" s="9">
        <v>106.43366552427946</v>
      </c>
      <c r="T383" s="9">
        <v>113.57703285568806</v>
      </c>
      <c r="U383" s="9">
        <v>113.05133082184666</v>
      </c>
      <c r="V383" s="9">
        <v>114.74150331623531</v>
      </c>
      <c r="W383" s="9">
        <v>119.37174949846184</v>
      </c>
      <c r="X383" s="9">
        <v>120.56715311400109</v>
      </c>
      <c r="Y383" s="9">
        <v>130.75621933699674</v>
      </c>
      <c r="Z383" s="9">
        <v>139.92611824408311</v>
      </c>
      <c r="AA383" s="9">
        <v>149.58020556629529</v>
      </c>
      <c r="AB383" s="9">
        <v>156.63655479579489</v>
      </c>
      <c r="AC383" s="9">
        <v>159.3261285696266</v>
      </c>
      <c r="AD383" s="9">
        <v>163.93369379477372</v>
      </c>
      <c r="AE383" s="9">
        <v>168.77508996316251</v>
      </c>
      <c r="AF383" s="9">
        <v>179.35560656890752</v>
      </c>
      <c r="AG383" s="9">
        <v>193.59275304578304</v>
      </c>
      <c r="AH383" s="9">
        <v>217.38205741834187</v>
      </c>
      <c r="AI383" s="9">
        <v>214.20279608839815</v>
      </c>
      <c r="AJ383" s="9">
        <v>213.86377462162068</v>
      </c>
      <c r="AK383" s="9">
        <v>211.14519871436025</v>
      </c>
      <c r="AL383" s="21">
        <v>203.88557392452134</v>
      </c>
      <c r="AM383" s="197">
        <v>224.08047601843316</v>
      </c>
      <c r="AN383" s="21"/>
      <c r="AO383" s="5"/>
      <c r="AP383" s="5"/>
      <c r="AQ383" s="21"/>
    </row>
    <row r="384" spans="1:43" x14ac:dyDescent="0.2">
      <c r="A384" s="8" t="str">
        <f t="shared" si="6"/>
        <v>EWGt_Ja_16</v>
      </c>
      <c r="B384" s="7" t="s">
        <v>3659</v>
      </c>
      <c r="C384" s="7" t="s">
        <v>260</v>
      </c>
      <c r="D384" s="7">
        <v>16</v>
      </c>
      <c r="E384" s="7">
        <v>100</v>
      </c>
      <c r="F384" s="9">
        <v>101.42555992838847</v>
      </c>
      <c r="G384" s="9">
        <v>92.211260705390259</v>
      </c>
      <c r="H384" s="9">
        <v>102.82339600767183</v>
      </c>
      <c r="I384" s="9">
        <v>113.16278770973727</v>
      </c>
      <c r="J384" s="9">
        <v>121.03619821590503</v>
      </c>
      <c r="K384" s="9">
        <v>102.95596864512422</v>
      </c>
      <c r="L384" s="9">
        <v>115.82189666233769</v>
      </c>
      <c r="M384" s="9">
        <v>116.56414059801905</v>
      </c>
      <c r="N384" s="9">
        <v>118.92232399604008</v>
      </c>
      <c r="O384" s="9">
        <v>111.06544483447429</v>
      </c>
      <c r="P384" s="9">
        <v>106.97911951920243</v>
      </c>
      <c r="Q384" s="9">
        <v>104.32868221619513</v>
      </c>
      <c r="R384" s="9">
        <v>100.9901767902264</v>
      </c>
      <c r="S384" s="9">
        <v>92.261810942860009</v>
      </c>
      <c r="T384" s="9">
        <v>98.012675129327235</v>
      </c>
      <c r="U384" s="9">
        <v>98.690752707179058</v>
      </c>
      <c r="V384" s="9">
        <v>103.84563731726755</v>
      </c>
      <c r="W384" s="9">
        <v>111.6994958556761</v>
      </c>
      <c r="X384" s="9">
        <v>118.69807491905932</v>
      </c>
      <c r="Y384" s="9">
        <v>124.93009155837306</v>
      </c>
      <c r="Z384" s="9">
        <v>133.62440221684321</v>
      </c>
      <c r="AA384" s="9">
        <v>139.02214327512971</v>
      </c>
      <c r="AB384" s="9">
        <v>145.09852121581778</v>
      </c>
      <c r="AC384" s="9">
        <v>148.84909981165941</v>
      </c>
      <c r="AD384" s="9">
        <v>157.2745564236906</v>
      </c>
      <c r="AE384" s="9">
        <v>159.80520055255022</v>
      </c>
      <c r="AF384" s="9">
        <v>167.97656327397294</v>
      </c>
      <c r="AG384" s="9">
        <v>186.65417681086998</v>
      </c>
      <c r="AH384" s="9">
        <v>206.51216786225942</v>
      </c>
      <c r="AI384" s="9">
        <v>205.82651097757889</v>
      </c>
      <c r="AJ384" s="9">
        <v>209.70485321311202</v>
      </c>
      <c r="AK384" s="9">
        <v>199.67931613650839</v>
      </c>
      <c r="AL384" s="21">
        <v>190.66026199344907</v>
      </c>
      <c r="AM384" s="197">
        <v>204.27393171668933</v>
      </c>
      <c r="AN384" s="21"/>
      <c r="AO384" s="5"/>
      <c r="AP384" s="5"/>
      <c r="AQ384" s="21"/>
    </row>
    <row r="385" spans="1:43" x14ac:dyDescent="0.2">
      <c r="A385" s="8" t="str">
        <f t="shared" si="6"/>
        <v>EWGt_Ja_17</v>
      </c>
      <c r="B385" s="7" t="s">
        <v>3659</v>
      </c>
      <c r="C385" s="7" t="s">
        <v>260</v>
      </c>
      <c r="D385" s="7">
        <v>17</v>
      </c>
      <c r="E385" s="7">
        <v>100</v>
      </c>
      <c r="F385" s="9">
        <v>109.78822923672733</v>
      </c>
      <c r="G385" s="9">
        <v>108.16374570893441</v>
      </c>
      <c r="H385" s="9">
        <v>123.78482770149681</v>
      </c>
      <c r="I385" s="9">
        <v>135.42578573059086</v>
      </c>
      <c r="J385" s="9">
        <v>135.99223752208877</v>
      </c>
      <c r="K385" s="9">
        <v>127.18975644406983</v>
      </c>
      <c r="L385" s="9">
        <v>132.5834384415086</v>
      </c>
      <c r="M385" s="9">
        <v>132.90296606305631</v>
      </c>
      <c r="N385" s="9">
        <v>136.00243933927169</v>
      </c>
      <c r="O385" s="9">
        <v>130.1397918300143</v>
      </c>
      <c r="P385" s="9">
        <v>125.4049647730052</v>
      </c>
      <c r="Q385" s="9">
        <v>121.15193098331356</v>
      </c>
      <c r="R385" s="9">
        <v>116.73487978936679</v>
      </c>
      <c r="S385" s="9">
        <v>110.90787008503369</v>
      </c>
      <c r="T385" s="9">
        <v>113.39618308363339</v>
      </c>
      <c r="U385" s="9">
        <v>115.79628223398856</v>
      </c>
      <c r="V385" s="9">
        <v>118.57641935246521</v>
      </c>
      <c r="W385" s="9">
        <v>122.46425701805028</v>
      </c>
      <c r="X385" s="9">
        <v>124.0542046487317</v>
      </c>
      <c r="Y385" s="9">
        <v>133.53283665986618</v>
      </c>
      <c r="Z385" s="9">
        <v>143.88860987670239</v>
      </c>
      <c r="AA385" s="9">
        <v>146.37406184253607</v>
      </c>
      <c r="AB385" s="9">
        <v>154.68289998202522</v>
      </c>
      <c r="AC385" s="9">
        <v>160.27308096143875</v>
      </c>
      <c r="AD385" s="9">
        <v>168.44175669846041</v>
      </c>
      <c r="AE385" s="9">
        <v>173.09436201448187</v>
      </c>
      <c r="AF385" s="9">
        <v>182.53375726535393</v>
      </c>
      <c r="AG385" s="9">
        <v>200.11064192049045</v>
      </c>
      <c r="AH385" s="9">
        <v>215.07151505783932</v>
      </c>
      <c r="AI385" s="9">
        <v>220.94414460240696</v>
      </c>
      <c r="AJ385" s="9">
        <v>222.59646796245488</v>
      </c>
      <c r="AK385" s="9">
        <v>216.63992240307169</v>
      </c>
      <c r="AL385" s="21">
        <v>211.58875779057672</v>
      </c>
      <c r="AM385" s="197">
        <v>222.18433629651639</v>
      </c>
      <c r="AN385" s="21"/>
      <c r="AO385" s="5"/>
      <c r="AP385" s="5"/>
      <c r="AQ385" s="21"/>
    </row>
    <row r="386" spans="1:43" x14ac:dyDescent="0.2">
      <c r="A386" s="8" t="str">
        <f t="shared" si="6"/>
        <v>EWGt_Ja_18</v>
      </c>
      <c r="B386" s="7" t="s">
        <v>3659</v>
      </c>
      <c r="C386" s="7" t="s">
        <v>260</v>
      </c>
      <c r="D386" s="7">
        <v>18</v>
      </c>
      <c r="E386" s="7">
        <v>100</v>
      </c>
      <c r="F386" s="9">
        <v>98.578770279746692</v>
      </c>
      <c r="G386" s="9">
        <v>99.388249516983166</v>
      </c>
      <c r="H386" s="9">
        <v>111.64026084499889</v>
      </c>
      <c r="I386" s="9">
        <v>120.87912279844598</v>
      </c>
      <c r="J386" s="9">
        <v>122.74372838776841</v>
      </c>
      <c r="K386" s="9">
        <v>115.56535765809983</v>
      </c>
      <c r="L386" s="9">
        <v>129.17145018120669</v>
      </c>
      <c r="M386" s="9">
        <v>123.70316576913132</v>
      </c>
      <c r="N386" s="9">
        <v>125.30172329425177</v>
      </c>
      <c r="O386" s="9">
        <v>117.15492755026824</v>
      </c>
      <c r="P386" s="9">
        <v>113.98414703948616</v>
      </c>
      <c r="Q386" s="9">
        <v>116.40338230967767</v>
      </c>
      <c r="R386" s="9">
        <v>117.21589962697772</v>
      </c>
      <c r="S386" s="9">
        <v>112.40900985626901</v>
      </c>
      <c r="T386" s="9">
        <v>113.52122887532327</v>
      </c>
      <c r="U386" s="9">
        <v>113.43846433604192</v>
      </c>
      <c r="V386" s="9">
        <v>118.58331060909512</v>
      </c>
      <c r="W386" s="9">
        <v>123.97947899916942</v>
      </c>
      <c r="X386" s="9">
        <v>131.62807065111775</v>
      </c>
      <c r="Y386" s="9">
        <v>140.02108259001005</v>
      </c>
      <c r="Z386" s="9">
        <v>149.80158746215716</v>
      </c>
      <c r="AA386" s="9">
        <v>160.05967179196853</v>
      </c>
      <c r="AB386" s="9">
        <v>163.14545237499004</v>
      </c>
      <c r="AC386" s="9">
        <v>169.02720707570705</v>
      </c>
      <c r="AD386" s="9">
        <v>184.97604625357835</v>
      </c>
      <c r="AE386" s="9">
        <v>190.51414617143985</v>
      </c>
      <c r="AF386" s="9">
        <v>201.77768429270662</v>
      </c>
      <c r="AG386" s="9">
        <v>225.23384035180553</v>
      </c>
      <c r="AH386" s="9">
        <v>233.20941749670507</v>
      </c>
      <c r="AI386" s="9">
        <v>229.23930514983098</v>
      </c>
      <c r="AJ386" s="9">
        <v>231.03796430396764</v>
      </c>
      <c r="AK386" s="9">
        <v>217.12676877268851</v>
      </c>
      <c r="AL386" s="21">
        <v>211.73652228337426</v>
      </c>
      <c r="AM386" s="197">
        <v>220.3706383631519</v>
      </c>
      <c r="AN386" s="21"/>
      <c r="AO386" s="5"/>
      <c r="AP386" s="5"/>
      <c r="AQ386" s="21"/>
    </row>
    <row r="387" spans="1:43" x14ac:dyDescent="0.2">
      <c r="A387" s="8" t="str">
        <f t="shared" si="6"/>
        <v>EWGt_Ja_19</v>
      </c>
      <c r="B387" s="7" t="s">
        <v>3659</v>
      </c>
      <c r="C387" s="7" t="s">
        <v>260</v>
      </c>
      <c r="D387" s="7">
        <v>19</v>
      </c>
      <c r="E387" s="7">
        <v>100</v>
      </c>
      <c r="F387" s="9">
        <v>97.607343146803274</v>
      </c>
      <c r="G387" s="9">
        <v>91.883678040476767</v>
      </c>
      <c r="H387" s="9">
        <v>107.35631023403998</v>
      </c>
      <c r="I387" s="9">
        <v>118.30043934225576</v>
      </c>
      <c r="J387" s="9">
        <v>126.27390905739486</v>
      </c>
      <c r="K387" s="9">
        <v>123.71664881411901</v>
      </c>
      <c r="L387" s="9">
        <v>135.63548873328156</v>
      </c>
      <c r="M387" s="9">
        <v>133.30983881664565</v>
      </c>
      <c r="N387" s="9">
        <v>132.40572324479888</v>
      </c>
      <c r="O387" s="9">
        <v>127.33239048268683</v>
      </c>
      <c r="P387" s="9">
        <v>124.09574305775359</v>
      </c>
      <c r="Q387" s="9">
        <v>123.58225579460611</v>
      </c>
      <c r="R387" s="9">
        <v>120.83359615313016</v>
      </c>
      <c r="S387" s="9">
        <v>112.34716338390611</v>
      </c>
      <c r="T387" s="9">
        <v>113.02837052449968</v>
      </c>
      <c r="U387" s="9">
        <v>115.28798957784505</v>
      </c>
      <c r="V387" s="9">
        <v>115.66646431008729</v>
      </c>
      <c r="W387" s="9">
        <v>119.88563143426933</v>
      </c>
      <c r="X387" s="9">
        <v>123.5289261517517</v>
      </c>
      <c r="Y387" s="9">
        <v>131.59528109323384</v>
      </c>
      <c r="Z387" s="9">
        <v>137.91178629579815</v>
      </c>
      <c r="AA387" s="9">
        <v>142.07523725469221</v>
      </c>
      <c r="AB387" s="9">
        <v>148.1675555175747</v>
      </c>
      <c r="AC387" s="9">
        <v>152.32569773976849</v>
      </c>
      <c r="AD387" s="9">
        <v>160.18520390932892</v>
      </c>
      <c r="AE387" s="9">
        <v>162.7139035575519</v>
      </c>
      <c r="AF387" s="9">
        <v>171.38133855136485</v>
      </c>
      <c r="AG387" s="9">
        <v>188.82498742438935</v>
      </c>
      <c r="AH387" s="9">
        <v>197.83640957249565</v>
      </c>
      <c r="AI387" s="9">
        <v>197.56517344907388</v>
      </c>
      <c r="AJ387" s="9">
        <v>199.56345912608217</v>
      </c>
      <c r="AK387" s="9">
        <v>193.83413771163438</v>
      </c>
      <c r="AL387" s="21">
        <v>194.91723361682702</v>
      </c>
      <c r="AM387" s="197">
        <v>204.49994375089821</v>
      </c>
      <c r="AN387" s="21"/>
      <c r="AO387" s="5"/>
      <c r="AP387" s="5"/>
      <c r="AQ387" s="21"/>
    </row>
    <row r="388" spans="1:43" x14ac:dyDescent="0.2">
      <c r="A388" s="8" t="str">
        <f t="shared" si="6"/>
        <v>EWGt_Ja_20</v>
      </c>
      <c r="B388" s="7" t="s">
        <v>3659</v>
      </c>
      <c r="C388" s="7" t="s">
        <v>260</v>
      </c>
      <c r="D388" s="7">
        <v>20</v>
      </c>
      <c r="E388" s="7">
        <v>100</v>
      </c>
      <c r="F388" s="9">
        <v>105.30492609975983</v>
      </c>
      <c r="G388" s="9">
        <v>98.68947020717583</v>
      </c>
      <c r="H388" s="9">
        <v>111.72822760992767</v>
      </c>
      <c r="I388" s="9">
        <v>123.07213115111917</v>
      </c>
      <c r="J388" s="9">
        <v>127.38743433186043</v>
      </c>
      <c r="K388" s="9">
        <v>113.92651363869079</v>
      </c>
      <c r="L388" s="9">
        <v>125.09678591328756</v>
      </c>
      <c r="M388" s="9">
        <v>125.46434958193919</v>
      </c>
      <c r="N388" s="9">
        <v>127.80867317387454</v>
      </c>
      <c r="O388" s="9">
        <v>120.99705955803188</v>
      </c>
      <c r="P388" s="9">
        <v>117.2922149426695</v>
      </c>
      <c r="Q388" s="9">
        <v>115.0132311092808</v>
      </c>
      <c r="R388" s="9">
        <v>111.40995384678412</v>
      </c>
      <c r="S388" s="9">
        <v>103.46551470549798</v>
      </c>
      <c r="T388" s="9">
        <v>105.72947422718566</v>
      </c>
      <c r="U388" s="9">
        <v>107.30864178243746</v>
      </c>
      <c r="V388" s="9">
        <v>107.04360154694356</v>
      </c>
      <c r="W388" s="9">
        <v>112.52224929266829</v>
      </c>
      <c r="X388" s="9">
        <v>113.72451337947109</v>
      </c>
      <c r="Y388" s="9">
        <v>122.30599497804675</v>
      </c>
      <c r="Z388" s="9">
        <v>129.61126748024159</v>
      </c>
      <c r="AA388" s="9">
        <v>131.0578739883988</v>
      </c>
      <c r="AB388" s="9">
        <v>139.24496025253887</v>
      </c>
      <c r="AC388" s="9">
        <v>140.59008975170227</v>
      </c>
      <c r="AD388" s="9">
        <v>146.26570111818066</v>
      </c>
      <c r="AE388" s="9">
        <v>149.02527168775251</v>
      </c>
      <c r="AF388" s="9">
        <v>159.18965006067214</v>
      </c>
      <c r="AG388" s="9">
        <v>175.52776449622934</v>
      </c>
      <c r="AH388" s="9">
        <v>190.21656534675952</v>
      </c>
      <c r="AI388" s="9">
        <v>193.70774777544108</v>
      </c>
      <c r="AJ388" s="9">
        <v>194.12294419263262</v>
      </c>
      <c r="AK388" s="9">
        <v>187.82068137208267</v>
      </c>
      <c r="AL388" s="21">
        <v>182.82542763311972</v>
      </c>
      <c r="AM388" s="197">
        <v>197.75483230935509</v>
      </c>
      <c r="AN388" s="21"/>
      <c r="AO388" s="5"/>
      <c r="AP388" s="5"/>
      <c r="AQ388" s="21"/>
    </row>
    <row r="389" spans="1:43" x14ac:dyDescent="0.2">
      <c r="A389" s="8" t="str">
        <f t="shared" si="6"/>
        <v>EWGt_Ja_21</v>
      </c>
      <c r="B389" s="7" t="s">
        <v>3659</v>
      </c>
      <c r="C389" s="7" t="s">
        <v>260</v>
      </c>
      <c r="D389" s="7">
        <v>21</v>
      </c>
      <c r="E389" s="7">
        <v>100</v>
      </c>
      <c r="F389" s="9">
        <v>104.05206491996617</v>
      </c>
      <c r="G389" s="9">
        <v>110.94361482692372</v>
      </c>
      <c r="H389" s="9">
        <v>125.37714618791908</v>
      </c>
      <c r="I389" s="9">
        <v>137.77435996463217</v>
      </c>
      <c r="J389" s="9">
        <v>132.64182785514626</v>
      </c>
      <c r="K389" s="9">
        <v>133.00860193050835</v>
      </c>
      <c r="L389" s="9">
        <v>141.09218594702065</v>
      </c>
      <c r="M389" s="9">
        <v>152.54034408037077</v>
      </c>
      <c r="N389" s="9">
        <v>145.76859198879731</v>
      </c>
      <c r="O389" s="9">
        <v>130.77669590236164</v>
      </c>
      <c r="P389" s="9">
        <v>116.80177689180663</v>
      </c>
      <c r="Q389" s="9">
        <v>113.68681995260148</v>
      </c>
      <c r="R389" s="9">
        <v>116.18322992952308</v>
      </c>
      <c r="S389" s="9">
        <v>114.39334028928157</v>
      </c>
      <c r="T389" s="9">
        <v>112.1352940939469</v>
      </c>
      <c r="U389" s="9">
        <v>117.20965533120464</v>
      </c>
      <c r="V389" s="9">
        <v>120.82022501327047</v>
      </c>
      <c r="W389" s="9">
        <v>126.94174230925384</v>
      </c>
      <c r="X389" s="9">
        <v>135.10214260608106</v>
      </c>
      <c r="Y389" s="9">
        <v>146.01990175417981</v>
      </c>
      <c r="Z389" s="9">
        <v>157.39844280491695</v>
      </c>
      <c r="AA389" s="9">
        <v>168.67096631729191</v>
      </c>
      <c r="AB389" s="9">
        <v>177.08735871781411</v>
      </c>
      <c r="AC389" s="9">
        <v>183.46656354428282</v>
      </c>
      <c r="AD389" s="9">
        <v>202.07271743413347</v>
      </c>
      <c r="AE389" s="9">
        <v>210.68478239339146</v>
      </c>
      <c r="AF389" s="9">
        <v>221.41790236521089</v>
      </c>
      <c r="AG389" s="9">
        <v>244.40515175232309</v>
      </c>
      <c r="AH389" s="9">
        <v>259.0622102802165</v>
      </c>
      <c r="AI389" s="9">
        <v>250.38881087479282</v>
      </c>
      <c r="AJ389" s="9">
        <v>255.28581248089895</v>
      </c>
      <c r="AK389" s="9">
        <v>235.73712655079549</v>
      </c>
      <c r="AL389" s="21">
        <v>227.01576788764135</v>
      </c>
      <c r="AM389" s="197">
        <v>240.52378185934353</v>
      </c>
      <c r="AN389" s="21"/>
      <c r="AO389" s="5"/>
      <c r="AP389" s="5"/>
      <c r="AQ389" s="21"/>
    </row>
    <row r="390" spans="1:43" x14ac:dyDescent="0.2">
      <c r="A390" s="8" t="str">
        <f t="shared" si="6"/>
        <v>EWGt_Ja_22</v>
      </c>
      <c r="B390" s="7" t="s">
        <v>3659</v>
      </c>
      <c r="C390" s="7" t="s">
        <v>260</v>
      </c>
      <c r="D390" s="7">
        <v>22</v>
      </c>
      <c r="E390" s="7">
        <v>100</v>
      </c>
      <c r="F390" s="9">
        <v>101.67071249188227</v>
      </c>
      <c r="G390" s="9">
        <v>103.98978051795822</v>
      </c>
      <c r="H390" s="9">
        <v>114.36320454651272</v>
      </c>
      <c r="I390" s="9">
        <v>123.90107158803072</v>
      </c>
      <c r="J390" s="9">
        <v>120.88228892000394</v>
      </c>
      <c r="K390" s="9">
        <v>110.17532710961007</v>
      </c>
      <c r="L390" s="9">
        <v>114.57682438621568</v>
      </c>
      <c r="M390" s="9">
        <v>112.83137164557225</v>
      </c>
      <c r="N390" s="9">
        <v>117.62669301855588</v>
      </c>
      <c r="O390" s="9">
        <v>114.43451134115101</v>
      </c>
      <c r="P390" s="9">
        <v>112.86731141686988</v>
      </c>
      <c r="Q390" s="9">
        <v>105.71758140140626</v>
      </c>
      <c r="R390" s="9">
        <v>97.855733680276671</v>
      </c>
      <c r="S390" s="9">
        <v>96.577661029294816</v>
      </c>
      <c r="T390" s="9">
        <v>104.38796606396825</v>
      </c>
      <c r="U390" s="9">
        <v>106.96067305468758</v>
      </c>
      <c r="V390" s="9">
        <v>109.44891812796995</v>
      </c>
      <c r="W390" s="9">
        <v>113.94168272544701</v>
      </c>
      <c r="X390" s="9">
        <v>118.69106656519229</v>
      </c>
      <c r="Y390" s="9">
        <v>134.93080276953123</v>
      </c>
      <c r="Z390" s="9">
        <v>147.20964484482809</v>
      </c>
      <c r="AA390" s="9">
        <v>165.14315498635139</v>
      </c>
      <c r="AB390" s="9">
        <v>177.45455605286978</v>
      </c>
      <c r="AC390" s="9">
        <v>185.88697231406951</v>
      </c>
      <c r="AD390" s="9">
        <v>207.56387436764231</v>
      </c>
      <c r="AE390" s="9">
        <v>222.85395227509321</v>
      </c>
      <c r="AF390" s="9">
        <v>238.2898321997597</v>
      </c>
      <c r="AG390" s="9">
        <v>259.20623281566236</v>
      </c>
      <c r="AH390" s="9">
        <v>266.26493873381946</v>
      </c>
      <c r="AI390" s="9">
        <v>259.71504657550247</v>
      </c>
      <c r="AJ390" s="9">
        <v>260.39576512047</v>
      </c>
      <c r="AK390" s="9">
        <v>249.4814967333507</v>
      </c>
      <c r="AL390" s="21">
        <v>251.65090389007796</v>
      </c>
      <c r="AM390" s="197">
        <v>265.49683570046244</v>
      </c>
      <c r="AN390" s="21"/>
      <c r="AO390" s="5"/>
      <c r="AP390" s="5"/>
      <c r="AQ390" s="21"/>
    </row>
    <row r="391" spans="1:43" x14ac:dyDescent="0.2">
      <c r="A391" s="8" t="str">
        <f t="shared" si="6"/>
        <v>EWGt_Ja_23</v>
      </c>
      <c r="B391" s="7" t="s">
        <v>3659</v>
      </c>
      <c r="C391" s="7" t="s">
        <v>260</v>
      </c>
      <c r="D391" s="7">
        <v>23</v>
      </c>
      <c r="E391" s="7">
        <v>100</v>
      </c>
      <c r="F391" s="9">
        <v>100.29804775805621</v>
      </c>
      <c r="G391" s="9">
        <v>96.826464702911522</v>
      </c>
      <c r="H391" s="9">
        <v>108.39032794148176</v>
      </c>
      <c r="I391" s="9">
        <v>115.79547031617743</v>
      </c>
      <c r="J391" s="9">
        <v>118.20681073469213</v>
      </c>
      <c r="K391" s="9">
        <v>112.98775442317238</v>
      </c>
      <c r="L391" s="9">
        <v>122.40697835568216</v>
      </c>
      <c r="M391" s="9">
        <v>120.16575678056563</v>
      </c>
      <c r="N391" s="9">
        <v>122.32082847528683</v>
      </c>
      <c r="O391" s="9">
        <v>114.91655361785087</v>
      </c>
      <c r="P391" s="9">
        <v>110.89927888378777</v>
      </c>
      <c r="Q391" s="9">
        <v>110.26460980795684</v>
      </c>
      <c r="R391" s="9">
        <v>110.20068681045755</v>
      </c>
      <c r="S391" s="9">
        <v>105.17757208234515</v>
      </c>
      <c r="T391" s="9">
        <v>102.95518009263371</v>
      </c>
      <c r="U391" s="9">
        <v>104.7211591476019</v>
      </c>
      <c r="V391" s="9">
        <v>106.10934944443082</v>
      </c>
      <c r="W391" s="9">
        <v>109.530068078317</v>
      </c>
      <c r="X391" s="9">
        <v>116.4888982710939</v>
      </c>
      <c r="Y391" s="9">
        <v>126.12701166847158</v>
      </c>
      <c r="Z391" s="9">
        <v>140.89598244391303</v>
      </c>
      <c r="AA391" s="9">
        <v>149.50038041646479</v>
      </c>
      <c r="AB391" s="9">
        <v>157.43081357952741</v>
      </c>
      <c r="AC391" s="9">
        <v>159.66205896636606</v>
      </c>
      <c r="AD391" s="9">
        <v>178.00483591610899</v>
      </c>
      <c r="AE391" s="9">
        <v>186.36792189622668</v>
      </c>
      <c r="AF391" s="9">
        <v>197.3331407444482</v>
      </c>
      <c r="AG391" s="9">
        <v>218.50885292969463</v>
      </c>
      <c r="AH391" s="9">
        <v>222.59312203922156</v>
      </c>
      <c r="AI391" s="9">
        <v>216.66389107633276</v>
      </c>
      <c r="AJ391" s="9">
        <v>219.8709434038077</v>
      </c>
      <c r="AK391" s="9">
        <v>203.58831423676497</v>
      </c>
      <c r="AL391" s="21">
        <v>196.52427270342054</v>
      </c>
      <c r="AM391" s="197">
        <v>206.64963372062465</v>
      </c>
      <c r="AN391" s="21"/>
      <c r="AO391" s="5"/>
      <c r="AP391" s="5"/>
      <c r="AQ391" s="21"/>
    </row>
    <row r="392" spans="1:43" x14ac:dyDescent="0.2">
      <c r="A392" s="8" t="str">
        <f t="shared" si="6"/>
        <v>EWGt_Ja_24</v>
      </c>
      <c r="B392" s="7" t="s">
        <v>3659</v>
      </c>
      <c r="C392" s="7" t="s">
        <v>260</v>
      </c>
      <c r="D392" s="7">
        <v>24</v>
      </c>
      <c r="E392" s="7">
        <v>100</v>
      </c>
      <c r="F392" s="9">
        <v>107.15023669647317</v>
      </c>
      <c r="G392" s="9">
        <v>103.22116802650807</v>
      </c>
      <c r="H392" s="9">
        <v>118.56916120240217</v>
      </c>
      <c r="I392" s="9">
        <v>122.95593079840847</v>
      </c>
      <c r="J392" s="9">
        <v>130.35895330538247</v>
      </c>
      <c r="K392" s="9">
        <v>123.88358489987547</v>
      </c>
      <c r="L392" s="9">
        <v>135.87847746941054</v>
      </c>
      <c r="M392" s="9">
        <v>129.67842140184524</v>
      </c>
      <c r="N392" s="9">
        <v>121.29788383474045</v>
      </c>
      <c r="O392" s="9">
        <v>121.06636734943521</v>
      </c>
      <c r="P392" s="9">
        <v>122.37184951552477</v>
      </c>
      <c r="Q392" s="9">
        <v>111.32367778401414</v>
      </c>
      <c r="R392" s="9">
        <v>100.82722233301796</v>
      </c>
      <c r="S392" s="9">
        <v>94.891030396171388</v>
      </c>
      <c r="T392" s="9">
        <v>104.26478114666659</v>
      </c>
      <c r="U392" s="9">
        <v>107.10136446134027</v>
      </c>
      <c r="V392" s="9">
        <v>111.17314774383553</v>
      </c>
      <c r="W392" s="9">
        <v>113.34833398601822</v>
      </c>
      <c r="X392" s="9">
        <v>118.30482276150408</v>
      </c>
      <c r="Y392" s="9">
        <v>132.15408886644781</v>
      </c>
      <c r="Z392" s="9">
        <v>145.34850683731401</v>
      </c>
      <c r="AA392" s="9">
        <v>150.98432304288991</v>
      </c>
      <c r="AB392" s="9">
        <v>163.64682267226064</v>
      </c>
      <c r="AC392" s="9">
        <v>162.27024565683178</v>
      </c>
      <c r="AD392" s="9">
        <v>170.9458469030011</v>
      </c>
      <c r="AE392" s="9">
        <v>175.73948671182416</v>
      </c>
      <c r="AF392" s="9">
        <v>185.61804613764787</v>
      </c>
      <c r="AG392" s="9">
        <v>201.31804473601426</v>
      </c>
      <c r="AH392" s="9">
        <v>214.47752347754698</v>
      </c>
      <c r="AI392" s="9">
        <v>221.98988606465991</v>
      </c>
      <c r="AJ392" s="9">
        <v>216.76183649500919</v>
      </c>
      <c r="AK392" s="9">
        <v>211.3224269237667</v>
      </c>
      <c r="AL392" s="21">
        <v>218.64222490985438</v>
      </c>
      <c r="AM392" s="197">
        <v>231.46516331588271</v>
      </c>
      <c r="AN392" s="21"/>
      <c r="AO392" s="5"/>
      <c r="AP392" s="5"/>
      <c r="AQ392" s="21"/>
    </row>
    <row r="393" spans="1:43" x14ac:dyDescent="0.2">
      <c r="A393" s="8" t="str">
        <f t="shared" si="6"/>
        <v>EWGt_Ja_25</v>
      </c>
      <c r="B393" s="7" t="s">
        <v>3659</v>
      </c>
      <c r="C393" s="7" t="s">
        <v>260</v>
      </c>
      <c r="D393" s="7">
        <v>25</v>
      </c>
      <c r="E393" s="7">
        <v>100</v>
      </c>
      <c r="F393" s="9">
        <v>103.49515055203395</v>
      </c>
      <c r="G393" s="9">
        <v>109.37211556456883</v>
      </c>
      <c r="H393" s="9">
        <v>122.04751460407934</v>
      </c>
      <c r="I393" s="9">
        <v>138.05786244599972</v>
      </c>
      <c r="J393" s="9">
        <v>133.16338534368961</v>
      </c>
      <c r="K393" s="9">
        <v>121.89671645225273</v>
      </c>
      <c r="L393" s="9">
        <v>128.37983839893627</v>
      </c>
      <c r="M393" s="9">
        <v>122.41394121647511</v>
      </c>
      <c r="N393" s="9">
        <v>118.81934645841987</v>
      </c>
      <c r="O393" s="9">
        <v>107.08183366462593</v>
      </c>
      <c r="P393" s="9">
        <v>102.02051704180526</v>
      </c>
      <c r="Q393" s="9">
        <v>100.15483395886986</v>
      </c>
      <c r="R393" s="9">
        <v>98.786994470635349</v>
      </c>
      <c r="S393" s="9">
        <v>99.469786301944467</v>
      </c>
      <c r="T393" s="9">
        <v>107.02182528109458</v>
      </c>
      <c r="U393" s="9">
        <v>113.16499533408731</v>
      </c>
      <c r="V393" s="9">
        <v>120.33653967686253</v>
      </c>
      <c r="W393" s="9">
        <v>128.1627635074943</v>
      </c>
      <c r="X393" s="9">
        <v>137.61778667557169</v>
      </c>
      <c r="Y393" s="9">
        <v>155.80666350923536</v>
      </c>
      <c r="Z393" s="9">
        <v>173.27128851808942</v>
      </c>
      <c r="AA393" s="9">
        <v>188.99835674587223</v>
      </c>
      <c r="AB393" s="9">
        <v>211.62485727302652</v>
      </c>
      <c r="AC393" s="9">
        <v>228.02620083603031</v>
      </c>
      <c r="AD393" s="9">
        <v>258.85228780885217</v>
      </c>
      <c r="AE393" s="9">
        <v>279.92282607678078</v>
      </c>
      <c r="AF393" s="9">
        <v>305.62572477953466</v>
      </c>
      <c r="AG393" s="9">
        <v>329.86924909145381</v>
      </c>
      <c r="AH393" s="9">
        <v>327.47979240698373</v>
      </c>
      <c r="AI393" s="9">
        <v>304.14657275508625</v>
      </c>
      <c r="AJ393" s="9">
        <v>295.8879103200004</v>
      </c>
      <c r="AK393" s="9">
        <v>280.74955512810635</v>
      </c>
      <c r="AL393" s="21">
        <v>286.9332105783904</v>
      </c>
      <c r="AM393" s="197">
        <v>315.34103156594938</v>
      </c>
      <c r="AN393" s="21"/>
      <c r="AO393" s="5"/>
      <c r="AP393" s="5"/>
      <c r="AQ393" s="21"/>
    </row>
    <row r="394" spans="1:43" x14ac:dyDescent="0.2">
      <c r="A394" s="8" t="str">
        <f t="shared" si="6"/>
        <v>EWGt_Ja_26</v>
      </c>
      <c r="B394" s="7" t="s">
        <v>3659</v>
      </c>
      <c r="C394" s="7" t="s">
        <v>260</v>
      </c>
      <c r="D394" s="7">
        <v>26</v>
      </c>
      <c r="E394" s="7">
        <v>100</v>
      </c>
      <c r="F394" s="9">
        <v>102.69996387941917</v>
      </c>
      <c r="G394" s="9">
        <v>92.810812297581109</v>
      </c>
      <c r="H394" s="9">
        <v>101.42276773893417</v>
      </c>
      <c r="I394" s="9">
        <v>107.35630737822326</v>
      </c>
      <c r="J394" s="9">
        <v>111.78962630526934</v>
      </c>
      <c r="K394" s="9">
        <v>101.96529359031688</v>
      </c>
      <c r="L394" s="9">
        <v>108.01234260614618</v>
      </c>
      <c r="M394" s="9">
        <v>108.06044977618423</v>
      </c>
      <c r="N394" s="9">
        <v>112.31482417507705</v>
      </c>
      <c r="O394" s="9">
        <v>114.54389865274221</v>
      </c>
      <c r="P394" s="9">
        <v>116.84965430302876</v>
      </c>
      <c r="Q394" s="9">
        <v>96.078599844633246</v>
      </c>
      <c r="R394" s="9">
        <v>82.469956812787331</v>
      </c>
      <c r="S394" s="9">
        <v>81.012654479706441</v>
      </c>
      <c r="T394" s="9">
        <v>89.114317224520988</v>
      </c>
      <c r="U394" s="9">
        <v>88.813215620498994</v>
      </c>
      <c r="V394" s="9">
        <v>78.631948004017943</v>
      </c>
      <c r="W394" s="9">
        <v>81.030780624099634</v>
      </c>
      <c r="X394" s="9">
        <v>83.740593166272376</v>
      </c>
      <c r="Y394" s="9">
        <v>97.203701690154617</v>
      </c>
      <c r="Z394" s="9">
        <v>106.6739062582724</v>
      </c>
      <c r="AA394" s="9">
        <v>110.38369026084887</v>
      </c>
      <c r="AB394" s="9">
        <v>118.47468604881819</v>
      </c>
      <c r="AC394" s="9">
        <v>116.46208715950377</v>
      </c>
      <c r="AD394" s="9">
        <v>126.08404112748724</v>
      </c>
      <c r="AE394" s="9">
        <v>124.84035622839511</v>
      </c>
      <c r="AF394" s="9">
        <v>127.72495403304087</v>
      </c>
      <c r="AG394" s="9">
        <v>139.26208358177027</v>
      </c>
      <c r="AH394" s="9">
        <v>151.11032180119491</v>
      </c>
      <c r="AI394" s="9">
        <v>158.3518703685541</v>
      </c>
      <c r="AJ394" s="9">
        <v>155.80110962012523</v>
      </c>
      <c r="AK394" s="9">
        <v>147.51074035701799</v>
      </c>
      <c r="AL394" s="21">
        <v>143.51589342212341</v>
      </c>
      <c r="AM394" s="197">
        <v>145.53976514962525</v>
      </c>
      <c r="AN394" s="21"/>
      <c r="AO394" s="5"/>
      <c r="AP394" s="5"/>
      <c r="AQ394" s="21"/>
    </row>
    <row r="395" spans="1:43" x14ac:dyDescent="0.2">
      <c r="A395" s="8" t="str">
        <f t="shared" si="6"/>
        <v>EWGm_Ja_1</v>
      </c>
      <c r="B395" s="7" t="s">
        <v>249</v>
      </c>
      <c r="C395" s="7" t="s">
        <v>260</v>
      </c>
      <c r="D395" s="7">
        <v>1</v>
      </c>
      <c r="E395" s="7">
        <v>100</v>
      </c>
      <c r="F395" s="9">
        <v>108.83974420005684</v>
      </c>
      <c r="G395" s="9">
        <v>109.14487600488958</v>
      </c>
      <c r="H395" s="9">
        <v>121.17432759302926</v>
      </c>
      <c r="I395" s="9">
        <v>127.54000756506639</v>
      </c>
      <c r="J395" s="9">
        <v>134.07375834406963</v>
      </c>
      <c r="K395" s="9">
        <v>133.75717043437152</v>
      </c>
      <c r="L395" s="9">
        <v>143.68306353095633</v>
      </c>
      <c r="M395" s="9">
        <v>137.13659072491734</v>
      </c>
      <c r="N395" s="9">
        <v>134.11614247311508</v>
      </c>
      <c r="O395" s="9">
        <v>132.51819754404923</v>
      </c>
      <c r="P395" s="9">
        <v>129.10794105876474</v>
      </c>
      <c r="Q395" s="9">
        <v>130.02674646269833</v>
      </c>
      <c r="R395" s="9">
        <v>124.46370902348576</v>
      </c>
      <c r="S395" s="9">
        <v>118.92078622401448</v>
      </c>
      <c r="T395" s="9">
        <v>120.57944426248068</v>
      </c>
      <c r="U395" s="9">
        <v>122.31959462643063</v>
      </c>
      <c r="V395" s="9">
        <v>124.15947850482215</v>
      </c>
      <c r="W395" s="9">
        <v>130.23112055987067</v>
      </c>
      <c r="X395" s="9">
        <v>135.58979416491206</v>
      </c>
      <c r="Y395" s="9">
        <v>139.50840773116627</v>
      </c>
      <c r="Z395" s="9">
        <v>146.1267391370915</v>
      </c>
      <c r="AA395" s="9">
        <v>153.9902385538125</v>
      </c>
      <c r="AB395" s="9">
        <v>163.12022304622431</v>
      </c>
      <c r="AC395" s="9">
        <v>172.55354837458063</v>
      </c>
      <c r="AD395" s="9">
        <v>192.97753576369774</v>
      </c>
      <c r="AE395" s="9">
        <v>200.34161902092822</v>
      </c>
      <c r="AF395" s="9">
        <v>212.27299523060367</v>
      </c>
      <c r="AG395" s="9">
        <v>231.06790973902332</v>
      </c>
      <c r="AH395" s="9">
        <v>243.22671523422579</v>
      </c>
      <c r="AI395" s="9">
        <v>246.2161247621595</v>
      </c>
      <c r="AJ395" s="9">
        <v>247.32865521699009</v>
      </c>
      <c r="AK395" s="9">
        <v>246.37791630517771</v>
      </c>
      <c r="AL395" s="21">
        <v>270.21946116945816</v>
      </c>
      <c r="AM395" s="197">
        <v>282.31903278063658</v>
      </c>
      <c r="AN395" s="21"/>
      <c r="AO395" s="5"/>
      <c r="AP395" s="5"/>
      <c r="AQ395" s="21"/>
    </row>
    <row r="396" spans="1:43" x14ac:dyDescent="0.2">
      <c r="A396" s="8" t="str">
        <f t="shared" si="6"/>
        <v>EWGm_Ja_2</v>
      </c>
      <c r="B396" s="7" t="s">
        <v>249</v>
      </c>
      <c r="C396" s="7" t="s">
        <v>260</v>
      </c>
      <c r="D396" s="7">
        <v>2</v>
      </c>
      <c r="E396" s="7">
        <v>100</v>
      </c>
      <c r="F396" s="9">
        <v>105.92954575720972</v>
      </c>
      <c r="G396" s="9">
        <v>111.76186191895596</v>
      </c>
      <c r="H396" s="9">
        <v>125.83985378925671</v>
      </c>
      <c r="I396" s="9">
        <v>134.29809826177458</v>
      </c>
      <c r="J396" s="9">
        <v>140.36049491137013</v>
      </c>
      <c r="K396" s="9">
        <v>141.4261368713741</v>
      </c>
      <c r="L396" s="9">
        <v>142.25024567166892</v>
      </c>
      <c r="M396" s="9">
        <v>138.15783655164489</v>
      </c>
      <c r="N396" s="9">
        <v>138.21550521851202</v>
      </c>
      <c r="O396" s="9">
        <v>135.95540730593905</v>
      </c>
      <c r="P396" s="9">
        <v>133.62196818676551</v>
      </c>
      <c r="Q396" s="9">
        <v>130.62233335616742</v>
      </c>
      <c r="R396" s="9">
        <v>128.01013045446413</v>
      </c>
      <c r="S396" s="9">
        <v>125.21268907199708</v>
      </c>
      <c r="T396" s="9">
        <v>126.15410743889545</v>
      </c>
      <c r="U396" s="9">
        <v>126.60351347726426</v>
      </c>
      <c r="V396" s="9">
        <v>127.56848731225179</v>
      </c>
      <c r="W396" s="9">
        <v>131.54012652958443</v>
      </c>
      <c r="X396" s="9">
        <v>137.52708697034532</v>
      </c>
      <c r="Y396" s="9">
        <v>140.0933974676845</v>
      </c>
      <c r="Z396" s="9">
        <v>145.95632392458859</v>
      </c>
      <c r="AA396" s="9">
        <v>152.44887086822922</v>
      </c>
      <c r="AB396" s="9">
        <v>156.144921568352</v>
      </c>
      <c r="AC396" s="9">
        <v>161.52010635859187</v>
      </c>
      <c r="AD396" s="9">
        <v>176.2097845102835</v>
      </c>
      <c r="AE396" s="9">
        <v>180.26474325739423</v>
      </c>
      <c r="AF396" s="9">
        <v>188.87323147695133</v>
      </c>
      <c r="AG396" s="9">
        <v>210.40550206220558</v>
      </c>
      <c r="AH396" s="9">
        <v>220.43285543032874</v>
      </c>
      <c r="AI396" s="9">
        <v>225.23920950435192</v>
      </c>
      <c r="AJ396" s="9">
        <v>221.07481473585887</v>
      </c>
      <c r="AK396" s="9">
        <v>211.30034377602112</v>
      </c>
      <c r="AL396" s="21">
        <v>228.01795764884739</v>
      </c>
      <c r="AM396" s="197">
        <v>230.37860330953254</v>
      </c>
      <c r="AN396" s="21"/>
      <c r="AO396" s="5"/>
      <c r="AP396" s="5"/>
      <c r="AQ396" s="21"/>
    </row>
    <row r="397" spans="1:43" x14ac:dyDescent="0.2">
      <c r="A397" s="8" t="str">
        <f t="shared" si="6"/>
        <v>EWGm_Ja_3</v>
      </c>
      <c r="B397" s="7" t="s">
        <v>249</v>
      </c>
      <c r="C397" s="7" t="s">
        <v>260</v>
      </c>
      <c r="D397" s="7">
        <v>3</v>
      </c>
      <c r="E397" s="7">
        <v>100</v>
      </c>
      <c r="F397" s="9">
        <v>96.017130770601028</v>
      </c>
      <c r="G397" s="9">
        <v>89.589017604584171</v>
      </c>
      <c r="H397" s="9">
        <v>105.09012719238535</v>
      </c>
      <c r="I397" s="9">
        <v>110.93450012588852</v>
      </c>
      <c r="J397" s="9">
        <v>123.94897426678841</v>
      </c>
      <c r="K397" s="9">
        <v>129.64039450559989</v>
      </c>
      <c r="L397" s="9">
        <v>124.71953873376664</v>
      </c>
      <c r="M397" s="9">
        <v>123.70708994508884</v>
      </c>
      <c r="N397" s="9">
        <v>121.65628538551456</v>
      </c>
      <c r="O397" s="9">
        <v>120.5641760931486</v>
      </c>
      <c r="P397" s="9">
        <v>116.84412797546615</v>
      </c>
      <c r="Q397" s="9">
        <v>118.00804181161489</v>
      </c>
      <c r="R397" s="9">
        <v>113.17478386829993</v>
      </c>
      <c r="S397" s="9">
        <v>106.58854138749115</v>
      </c>
      <c r="T397" s="9">
        <v>106.12377537538491</v>
      </c>
      <c r="U397" s="9">
        <v>108.81354082636092</v>
      </c>
      <c r="V397" s="9">
        <v>110.45179919340535</v>
      </c>
      <c r="W397" s="9">
        <v>114.66316051068056</v>
      </c>
      <c r="X397" s="9">
        <v>115.7716561073713</v>
      </c>
      <c r="Y397" s="9">
        <v>120.48414129401799</v>
      </c>
      <c r="Z397" s="9">
        <v>126.341375105211</v>
      </c>
      <c r="AA397" s="9">
        <v>129.47153114736795</v>
      </c>
      <c r="AB397" s="9">
        <v>131.42434887509859</v>
      </c>
      <c r="AC397" s="9">
        <v>135.10412453801791</v>
      </c>
      <c r="AD397" s="9">
        <v>147.19330335301885</v>
      </c>
      <c r="AE397" s="9">
        <v>152.36858413722564</v>
      </c>
      <c r="AF397" s="9">
        <v>162.91788183767292</v>
      </c>
      <c r="AG397" s="9">
        <v>184.19873974251024</v>
      </c>
      <c r="AH397" s="9">
        <v>192.65785806568337</v>
      </c>
      <c r="AI397" s="9">
        <v>195.49277509667422</v>
      </c>
      <c r="AJ397" s="9">
        <v>197.50063470432872</v>
      </c>
      <c r="AK397" s="9">
        <v>191.30861595758907</v>
      </c>
      <c r="AL397" s="21">
        <v>210.46966329693583</v>
      </c>
      <c r="AM397" s="197">
        <v>215.80050397259635</v>
      </c>
      <c r="AN397" s="21"/>
      <c r="AO397" s="5"/>
      <c r="AP397" s="5"/>
      <c r="AQ397" s="21"/>
    </row>
    <row r="398" spans="1:43" x14ac:dyDescent="0.2">
      <c r="A398" s="8" t="str">
        <f t="shared" si="6"/>
        <v>EWGm_Ja_4</v>
      </c>
      <c r="B398" s="7" t="s">
        <v>249</v>
      </c>
      <c r="C398" s="7" t="s">
        <v>260</v>
      </c>
      <c r="D398" s="7">
        <v>4</v>
      </c>
      <c r="E398" s="7">
        <v>100</v>
      </c>
      <c r="F398" s="9">
        <v>98.451110637466002</v>
      </c>
      <c r="G398" s="9">
        <v>92.653636411344138</v>
      </c>
      <c r="H398" s="9">
        <v>104.24333669967305</v>
      </c>
      <c r="I398" s="9">
        <v>108.87359137307544</v>
      </c>
      <c r="J398" s="9">
        <v>117.15745240485491</v>
      </c>
      <c r="K398" s="9">
        <v>119.87071321286122</v>
      </c>
      <c r="L398" s="9">
        <v>123.23834835633541</v>
      </c>
      <c r="M398" s="9">
        <v>118.00968871896123</v>
      </c>
      <c r="N398" s="9">
        <v>117.73554568415996</v>
      </c>
      <c r="O398" s="9">
        <v>114.53464654338497</v>
      </c>
      <c r="P398" s="9">
        <v>112.77686086784458</v>
      </c>
      <c r="Q398" s="9">
        <v>114.92380984329196</v>
      </c>
      <c r="R398" s="9">
        <v>115.08503154530842</v>
      </c>
      <c r="S398" s="9">
        <v>107.90411869418703</v>
      </c>
      <c r="T398" s="9">
        <v>103.99455445900448</v>
      </c>
      <c r="U398" s="9">
        <v>107.29020296369669</v>
      </c>
      <c r="V398" s="9">
        <v>111.07162676832228</v>
      </c>
      <c r="W398" s="9">
        <v>115.16645506502022</v>
      </c>
      <c r="X398" s="9">
        <v>121.45694220863821</v>
      </c>
      <c r="Y398" s="9">
        <v>124.66278534548576</v>
      </c>
      <c r="Z398" s="9">
        <v>128.75954653427297</v>
      </c>
      <c r="AA398" s="9">
        <v>134.06384422913652</v>
      </c>
      <c r="AB398" s="9">
        <v>133.22996110649123</v>
      </c>
      <c r="AC398" s="9">
        <v>126.21750444430559</v>
      </c>
      <c r="AD398" s="9">
        <v>141.7470040783729</v>
      </c>
      <c r="AE398" s="9">
        <v>142.42928216776718</v>
      </c>
      <c r="AF398" s="9">
        <v>145.08194461389991</v>
      </c>
      <c r="AG398" s="9">
        <v>166.26831380542978</v>
      </c>
      <c r="AH398" s="9">
        <v>180.19064155481016</v>
      </c>
      <c r="AI398" s="9">
        <v>188.95971276902017</v>
      </c>
      <c r="AJ398" s="9">
        <v>187.59507716094274</v>
      </c>
      <c r="AK398" s="9">
        <v>180.23005087143517</v>
      </c>
      <c r="AL398" s="21">
        <v>193.02539921187685</v>
      </c>
      <c r="AM398" s="197">
        <v>195.7963347921692</v>
      </c>
      <c r="AN398" s="21"/>
      <c r="AO398" s="5"/>
      <c r="AP398" s="5"/>
      <c r="AQ398" s="21"/>
    </row>
    <row r="399" spans="1:43" x14ac:dyDescent="0.2">
      <c r="A399" s="8" t="str">
        <f t="shared" si="6"/>
        <v>EWGm_Ja_5</v>
      </c>
      <c r="B399" s="7" t="s">
        <v>249</v>
      </c>
      <c r="C399" s="7" t="s">
        <v>260</v>
      </c>
      <c r="D399" s="7">
        <v>5</v>
      </c>
      <c r="E399" s="7">
        <v>100</v>
      </c>
      <c r="F399" s="9">
        <v>102.89509346178845</v>
      </c>
      <c r="G399" s="9">
        <v>99.319079337020625</v>
      </c>
      <c r="H399" s="9">
        <v>116.79687111067439</v>
      </c>
      <c r="I399" s="9">
        <v>119.8430671431876</v>
      </c>
      <c r="J399" s="9">
        <v>128.28049169341691</v>
      </c>
      <c r="K399" s="9">
        <v>126.42451564208868</v>
      </c>
      <c r="L399" s="9">
        <v>132.91605847646758</v>
      </c>
      <c r="M399" s="9">
        <v>127.00969279064842</v>
      </c>
      <c r="N399" s="9">
        <v>122.13251195415987</v>
      </c>
      <c r="O399" s="9">
        <v>120.97242434537276</v>
      </c>
      <c r="P399" s="9">
        <v>119.19168708227552</v>
      </c>
      <c r="Q399" s="9">
        <v>116.58390179573435</v>
      </c>
      <c r="R399" s="9">
        <v>113.15473442504604</v>
      </c>
      <c r="S399" s="9">
        <v>114.84731432674984</v>
      </c>
      <c r="T399" s="9">
        <v>112.45892690525254</v>
      </c>
      <c r="U399" s="9">
        <v>113.0396645164377</v>
      </c>
      <c r="V399" s="9">
        <v>116.98024955150781</v>
      </c>
      <c r="W399" s="9">
        <v>119.44196925875178</v>
      </c>
      <c r="X399" s="9">
        <v>125.54252762663982</v>
      </c>
      <c r="Y399" s="9">
        <v>130.80618277891728</v>
      </c>
      <c r="Z399" s="9">
        <v>137.13051069343095</v>
      </c>
      <c r="AA399" s="9">
        <v>146.85899396731713</v>
      </c>
      <c r="AB399" s="9">
        <v>153.86247808060969</v>
      </c>
      <c r="AC399" s="9">
        <v>164.55936747689651</v>
      </c>
      <c r="AD399" s="9">
        <v>185.12438273535921</v>
      </c>
      <c r="AE399" s="9">
        <v>189.93789926205739</v>
      </c>
      <c r="AF399" s="9">
        <v>209.00234935645619</v>
      </c>
      <c r="AG399" s="9">
        <v>232.08774537439166</v>
      </c>
      <c r="AH399" s="9">
        <v>234.74871478811016</v>
      </c>
      <c r="AI399" s="9">
        <v>238.31777222887834</v>
      </c>
      <c r="AJ399" s="9">
        <v>238.23999198518052</v>
      </c>
      <c r="AK399" s="9">
        <v>225.03153941969535</v>
      </c>
      <c r="AL399" s="21">
        <v>243.38116370942743</v>
      </c>
      <c r="AM399" s="197">
        <v>252.12993371189901</v>
      </c>
      <c r="AN399" s="21"/>
      <c r="AO399" s="5"/>
      <c r="AP399" s="5"/>
      <c r="AQ399" s="21"/>
    </row>
    <row r="400" spans="1:43" x14ac:dyDescent="0.2">
      <c r="A400" s="8" t="str">
        <f t="shared" si="6"/>
        <v>EWGm_Ja_6</v>
      </c>
      <c r="B400" s="7" t="s">
        <v>249</v>
      </c>
      <c r="C400" s="7" t="s">
        <v>260</v>
      </c>
      <c r="D400" s="7">
        <v>6</v>
      </c>
      <c r="E400" s="7">
        <v>100</v>
      </c>
      <c r="F400" s="9">
        <v>95.36206328230486</v>
      </c>
      <c r="G400" s="9">
        <v>89.904941112827714</v>
      </c>
      <c r="H400" s="9">
        <v>105.35821516633632</v>
      </c>
      <c r="I400" s="9">
        <v>111.08839032930133</v>
      </c>
      <c r="J400" s="9">
        <v>124.20864145233756</v>
      </c>
      <c r="K400" s="9">
        <v>124.42531168663587</v>
      </c>
      <c r="L400" s="9">
        <v>128.45918848944936</v>
      </c>
      <c r="M400" s="9">
        <v>124.02364115213322</v>
      </c>
      <c r="N400" s="9">
        <v>123.83782944920192</v>
      </c>
      <c r="O400" s="9">
        <v>120.96395890810463</v>
      </c>
      <c r="P400" s="9">
        <v>118.75861820430306</v>
      </c>
      <c r="Q400" s="9">
        <v>117.98790942904347</v>
      </c>
      <c r="R400" s="9">
        <v>112.19956062778496</v>
      </c>
      <c r="S400" s="9">
        <v>106.353092095177</v>
      </c>
      <c r="T400" s="9">
        <v>106.64232098065563</v>
      </c>
      <c r="U400" s="9">
        <v>109.16544683175118</v>
      </c>
      <c r="V400" s="9">
        <v>113.98847577112402</v>
      </c>
      <c r="W400" s="9">
        <v>118.51121521263408</v>
      </c>
      <c r="X400" s="9">
        <v>121.00341302446698</v>
      </c>
      <c r="Y400" s="9">
        <v>126.22948993313538</v>
      </c>
      <c r="Z400" s="9">
        <v>133.62159355931703</v>
      </c>
      <c r="AA400" s="9">
        <v>140.58677940542012</v>
      </c>
      <c r="AB400" s="9">
        <v>144.22227655345202</v>
      </c>
      <c r="AC400" s="9">
        <v>145.66535655825797</v>
      </c>
      <c r="AD400" s="9">
        <v>162.55639349214778</v>
      </c>
      <c r="AE400" s="9">
        <v>176.8580077580325</v>
      </c>
      <c r="AF400" s="9">
        <v>188.63993389776329</v>
      </c>
      <c r="AG400" s="9">
        <v>206.99630033772519</v>
      </c>
      <c r="AH400" s="9">
        <v>215.58873380676823</v>
      </c>
      <c r="AI400" s="9">
        <v>221.43774408399693</v>
      </c>
      <c r="AJ400" s="9">
        <v>220.36886632913783</v>
      </c>
      <c r="AK400" s="9">
        <v>210.93443285853991</v>
      </c>
      <c r="AL400" s="21">
        <v>225.3011824477949</v>
      </c>
      <c r="AM400" s="197">
        <v>231.93882389941996</v>
      </c>
      <c r="AN400" s="21"/>
      <c r="AO400" s="5"/>
      <c r="AP400" s="5"/>
      <c r="AQ400" s="21"/>
    </row>
    <row r="401" spans="1:43" x14ac:dyDescent="0.2">
      <c r="A401" s="8" t="str">
        <f t="shared" si="6"/>
        <v>EWGm_Ja_7</v>
      </c>
      <c r="B401" s="7" t="s">
        <v>249</v>
      </c>
      <c r="C401" s="7" t="s">
        <v>260</v>
      </c>
      <c r="D401" s="7">
        <v>7</v>
      </c>
      <c r="E401" s="7">
        <v>100</v>
      </c>
      <c r="F401" s="9">
        <v>100.9518456553171</v>
      </c>
      <c r="G401" s="9">
        <v>92.783017610692298</v>
      </c>
      <c r="H401" s="9">
        <v>112.98143865172909</v>
      </c>
      <c r="I401" s="9">
        <v>115.27232103590508</v>
      </c>
      <c r="J401" s="9">
        <v>125.41121086059577</v>
      </c>
      <c r="K401" s="9">
        <v>124.97858453632193</v>
      </c>
      <c r="L401" s="9">
        <v>128.30617305448769</v>
      </c>
      <c r="M401" s="9">
        <v>122.14382215078167</v>
      </c>
      <c r="N401" s="9">
        <v>116.61389177779409</v>
      </c>
      <c r="O401" s="9">
        <v>115.34832133586865</v>
      </c>
      <c r="P401" s="9">
        <v>113.6556422964172</v>
      </c>
      <c r="Q401" s="9">
        <v>110.55364442296165</v>
      </c>
      <c r="R401" s="9">
        <v>108.22747211208939</v>
      </c>
      <c r="S401" s="9">
        <v>111.6105807124986</v>
      </c>
      <c r="T401" s="9">
        <v>108.10199703051366</v>
      </c>
      <c r="U401" s="9">
        <v>112.59228469675138</v>
      </c>
      <c r="V401" s="9">
        <v>118.20376297943436</v>
      </c>
      <c r="W401" s="9">
        <v>121.30274348036912</v>
      </c>
      <c r="X401" s="9">
        <v>124.19385443301954</v>
      </c>
      <c r="Y401" s="9">
        <v>129.10518888434274</v>
      </c>
      <c r="Z401" s="9">
        <v>133.1746481549161</v>
      </c>
      <c r="AA401" s="9">
        <v>140.28901931931415</v>
      </c>
      <c r="AB401" s="9">
        <v>144.53613455422479</v>
      </c>
      <c r="AC401" s="9">
        <v>148.43404895907329</v>
      </c>
      <c r="AD401" s="9">
        <v>162.66453154167658</v>
      </c>
      <c r="AE401" s="9">
        <v>167.23484083225622</v>
      </c>
      <c r="AF401" s="9">
        <v>174.80658710305124</v>
      </c>
      <c r="AG401" s="9">
        <v>202.09455627115352</v>
      </c>
      <c r="AH401" s="9">
        <v>215.66330286426387</v>
      </c>
      <c r="AI401" s="9">
        <v>216.13834314599285</v>
      </c>
      <c r="AJ401" s="9">
        <v>220.72715274552189</v>
      </c>
      <c r="AK401" s="9">
        <v>217.391336899853</v>
      </c>
      <c r="AL401" s="21">
        <v>229.46809073926616</v>
      </c>
      <c r="AM401" s="197">
        <v>249.61553826619132</v>
      </c>
      <c r="AN401" s="21"/>
      <c r="AO401" s="5"/>
      <c r="AP401" s="5"/>
      <c r="AQ401" s="21"/>
    </row>
    <row r="402" spans="1:43" x14ac:dyDescent="0.2">
      <c r="A402" s="8" t="str">
        <f t="shared" si="6"/>
        <v>EWGm_Ja_8</v>
      </c>
      <c r="B402" s="7" t="s">
        <v>249</v>
      </c>
      <c r="C402" s="7" t="s">
        <v>260</v>
      </c>
      <c r="D402" s="7">
        <v>8</v>
      </c>
      <c r="E402" s="7">
        <v>100</v>
      </c>
      <c r="F402" s="9">
        <v>105.64724960983031</v>
      </c>
      <c r="G402" s="9">
        <v>98.322496905861556</v>
      </c>
      <c r="H402" s="9">
        <v>106.98184059977625</v>
      </c>
      <c r="I402" s="9">
        <v>112.73527631829982</v>
      </c>
      <c r="J402" s="9">
        <v>123.80721437081147</v>
      </c>
      <c r="K402" s="9">
        <v>112.51799471947524</v>
      </c>
      <c r="L402" s="9">
        <v>120.77548243959882</v>
      </c>
      <c r="M402" s="9">
        <v>119.04180658680986</v>
      </c>
      <c r="N402" s="9">
        <v>121.64042905862429</v>
      </c>
      <c r="O402" s="9">
        <v>117.19345139786628</v>
      </c>
      <c r="P402" s="9">
        <v>114.35683591612549</v>
      </c>
      <c r="Q402" s="9">
        <v>112.19788080779148</v>
      </c>
      <c r="R402" s="9">
        <v>106.30107497927854</v>
      </c>
      <c r="S402" s="9">
        <v>96.83294253072485</v>
      </c>
      <c r="T402" s="9">
        <v>101.26463925553291</v>
      </c>
      <c r="U402" s="9">
        <v>101.56293097998332</v>
      </c>
      <c r="V402" s="9">
        <v>104.53211964208162</v>
      </c>
      <c r="W402" s="9">
        <v>107.59922333223358</v>
      </c>
      <c r="X402" s="9">
        <v>111.19142778683894</v>
      </c>
      <c r="Y402" s="9">
        <v>114.26652877165554</v>
      </c>
      <c r="Z402" s="9">
        <v>121.02812879792137</v>
      </c>
      <c r="AA402" s="9">
        <v>124.03239200086725</v>
      </c>
      <c r="AB402" s="9">
        <v>126.13292222102386</v>
      </c>
      <c r="AC402" s="9">
        <v>124.71710383337249</v>
      </c>
      <c r="AD402" s="9">
        <v>130.20374360252939</v>
      </c>
      <c r="AE402" s="9">
        <v>127.04350450392403</v>
      </c>
      <c r="AF402" s="9">
        <v>134.4302600383225</v>
      </c>
      <c r="AG402" s="9">
        <v>148.21509457804945</v>
      </c>
      <c r="AH402" s="9">
        <v>161.38072772046604</v>
      </c>
      <c r="AI402" s="9">
        <v>169.31983973152333</v>
      </c>
      <c r="AJ402" s="9">
        <v>171.28821580605219</v>
      </c>
      <c r="AK402" s="9">
        <v>165.87542261782059</v>
      </c>
      <c r="AL402" s="21">
        <v>176.78459951800792</v>
      </c>
      <c r="AM402" s="197">
        <v>181.02575713185237</v>
      </c>
      <c r="AN402" s="21"/>
      <c r="AO402" s="5"/>
      <c r="AP402" s="5"/>
      <c r="AQ402" s="21"/>
    </row>
    <row r="403" spans="1:43" x14ac:dyDescent="0.2">
      <c r="A403" s="8" t="str">
        <f t="shared" si="6"/>
        <v>EWGm_Ja_9</v>
      </c>
      <c r="B403" s="7" t="s">
        <v>249</v>
      </c>
      <c r="C403" s="7" t="s">
        <v>260</v>
      </c>
      <c r="D403" s="7">
        <v>9</v>
      </c>
      <c r="E403" s="7">
        <v>100</v>
      </c>
      <c r="F403" s="9">
        <v>104.5215420589815</v>
      </c>
      <c r="G403" s="9">
        <v>102.34787826718849</v>
      </c>
      <c r="H403" s="9">
        <v>117.18977656567031</v>
      </c>
      <c r="I403" s="9">
        <v>123.90273458554388</v>
      </c>
      <c r="J403" s="9">
        <v>136.3980104482626</v>
      </c>
      <c r="K403" s="9">
        <v>138.67102846044804</v>
      </c>
      <c r="L403" s="9">
        <v>138.1280818953459</v>
      </c>
      <c r="M403" s="9">
        <v>133.56036214110517</v>
      </c>
      <c r="N403" s="9">
        <v>128.48670086870987</v>
      </c>
      <c r="O403" s="9">
        <v>127.86059096035736</v>
      </c>
      <c r="P403" s="9">
        <v>130.23098600093442</v>
      </c>
      <c r="Q403" s="9">
        <v>134.2922116368747</v>
      </c>
      <c r="R403" s="9">
        <v>132.55944523829953</v>
      </c>
      <c r="S403" s="9">
        <v>129.33022965049733</v>
      </c>
      <c r="T403" s="9">
        <v>130.87398762560224</v>
      </c>
      <c r="U403" s="9">
        <v>131.8524419133191</v>
      </c>
      <c r="V403" s="9">
        <v>142.54002054381823</v>
      </c>
      <c r="W403" s="9">
        <v>153.96723310713361</v>
      </c>
      <c r="X403" s="9">
        <v>151.60609023822443</v>
      </c>
      <c r="Y403" s="9">
        <v>155.78368306210382</v>
      </c>
      <c r="Z403" s="9">
        <v>164.5105884396252</v>
      </c>
      <c r="AA403" s="9">
        <v>177.16600768016235</v>
      </c>
      <c r="AB403" s="9">
        <v>192.05083829376468</v>
      </c>
      <c r="AC403" s="9">
        <v>198.8974734428524</v>
      </c>
      <c r="AD403" s="9">
        <v>219.25438511592557</v>
      </c>
      <c r="AE403" s="9">
        <v>229.20383311908367</v>
      </c>
      <c r="AF403" s="9">
        <v>256.1200214764558</v>
      </c>
      <c r="AG403" s="9">
        <v>281.98129446995654</v>
      </c>
      <c r="AH403" s="9">
        <v>288.65167906427052</v>
      </c>
      <c r="AI403" s="9">
        <v>302.57681822338793</v>
      </c>
      <c r="AJ403" s="9">
        <v>310.12261432028907</v>
      </c>
      <c r="AK403" s="9">
        <v>304.87230100569144</v>
      </c>
      <c r="AL403" s="21">
        <v>342.19111750476208</v>
      </c>
      <c r="AM403" s="197">
        <v>363.96201499622606</v>
      </c>
      <c r="AN403" s="21"/>
      <c r="AO403" s="5"/>
      <c r="AP403" s="5"/>
      <c r="AQ403" s="21"/>
    </row>
    <row r="404" spans="1:43" x14ac:dyDescent="0.2">
      <c r="A404" s="8" t="str">
        <f t="shared" si="6"/>
        <v>EWGm_Ja_10</v>
      </c>
      <c r="B404" s="7" t="s">
        <v>249</v>
      </c>
      <c r="C404" s="7" t="s">
        <v>260</v>
      </c>
      <c r="D404" s="7">
        <v>10</v>
      </c>
      <c r="E404" s="7">
        <v>100</v>
      </c>
      <c r="F404" s="9">
        <v>107.12188330527623</v>
      </c>
      <c r="G404" s="9">
        <v>103.99895956439724</v>
      </c>
      <c r="H404" s="9">
        <v>112.78195577493875</v>
      </c>
      <c r="I404" s="9">
        <v>115.04076175761799</v>
      </c>
      <c r="J404" s="9">
        <v>122.64665173080608</v>
      </c>
      <c r="K404" s="9">
        <v>122.70075663582509</v>
      </c>
      <c r="L404" s="9">
        <v>126.03542836218618</v>
      </c>
      <c r="M404" s="9">
        <v>123.64672965208516</v>
      </c>
      <c r="N404" s="9">
        <v>126.55345874581634</v>
      </c>
      <c r="O404" s="9">
        <v>131.23035806401253</v>
      </c>
      <c r="P404" s="9">
        <v>133.22379443063218</v>
      </c>
      <c r="Q404" s="9">
        <v>118.68659740603786</v>
      </c>
      <c r="R404" s="9">
        <v>106.62579981401312</v>
      </c>
      <c r="S404" s="9">
        <v>101.5501478631536</v>
      </c>
      <c r="T404" s="9">
        <v>106.47917437509962</v>
      </c>
      <c r="U404" s="9">
        <v>107.80767957394515</v>
      </c>
      <c r="V404" s="9">
        <v>107.78519325814062</v>
      </c>
      <c r="W404" s="9">
        <v>111.76644906634677</v>
      </c>
      <c r="X404" s="9">
        <v>115.9542394920136</v>
      </c>
      <c r="Y404" s="9">
        <v>120.71584040460696</v>
      </c>
      <c r="Z404" s="9">
        <v>126.56104611256151</v>
      </c>
      <c r="AA404" s="9">
        <v>133.12325735629713</v>
      </c>
      <c r="AB404" s="9">
        <v>137.79813460062888</v>
      </c>
      <c r="AC404" s="9">
        <v>143.27194892210991</v>
      </c>
      <c r="AD404" s="9">
        <v>159.17983701635336</v>
      </c>
      <c r="AE404" s="9">
        <v>162.63324673895914</v>
      </c>
      <c r="AF404" s="9">
        <v>173.71108581191029</v>
      </c>
      <c r="AG404" s="9">
        <v>194.15014899821298</v>
      </c>
      <c r="AH404" s="9">
        <v>206.21922202422539</v>
      </c>
      <c r="AI404" s="9">
        <v>210.13848887258794</v>
      </c>
      <c r="AJ404" s="9">
        <v>207.55225679501285</v>
      </c>
      <c r="AK404" s="9">
        <v>199.80361312852804</v>
      </c>
      <c r="AL404" s="21">
        <v>212.85032580611215</v>
      </c>
      <c r="AM404" s="197">
        <v>221.31960011735413</v>
      </c>
      <c r="AN404" s="21"/>
      <c r="AO404" s="5"/>
      <c r="AP404" s="5"/>
      <c r="AQ404" s="21"/>
    </row>
    <row r="405" spans="1:43" x14ac:dyDescent="0.2">
      <c r="A405" s="8" t="str">
        <f t="shared" si="6"/>
        <v>EWGm_Ja_11</v>
      </c>
      <c r="B405" s="7" t="s">
        <v>249</v>
      </c>
      <c r="C405" s="7" t="s">
        <v>260</v>
      </c>
      <c r="D405" s="7">
        <v>11</v>
      </c>
      <c r="E405" s="7">
        <v>100</v>
      </c>
      <c r="F405" s="9">
        <v>106.26892007277478</v>
      </c>
      <c r="G405" s="9">
        <v>106.73340632135368</v>
      </c>
      <c r="H405" s="9">
        <v>120.04345960767408</v>
      </c>
      <c r="I405" s="9">
        <v>127.57858048263799</v>
      </c>
      <c r="J405" s="9">
        <v>134.57200057006369</v>
      </c>
      <c r="K405" s="9">
        <v>140.88430613850849</v>
      </c>
      <c r="L405" s="9">
        <v>143.52674913097772</v>
      </c>
      <c r="M405" s="9">
        <v>138.53369195226043</v>
      </c>
      <c r="N405" s="9">
        <v>138.17273307841612</v>
      </c>
      <c r="O405" s="9">
        <v>136.27674817089977</v>
      </c>
      <c r="P405" s="9">
        <v>133.74509209826255</v>
      </c>
      <c r="Q405" s="9">
        <v>132.08416325903198</v>
      </c>
      <c r="R405" s="9">
        <v>126.17544847461255</v>
      </c>
      <c r="S405" s="9">
        <v>121.5736947677262</v>
      </c>
      <c r="T405" s="9">
        <v>121.32434167061379</v>
      </c>
      <c r="U405" s="9">
        <v>121.43091480640092</v>
      </c>
      <c r="V405" s="9">
        <v>121.44657474607034</v>
      </c>
      <c r="W405" s="9">
        <v>123.08353117617207</v>
      </c>
      <c r="X405" s="9">
        <v>126.35148588648315</v>
      </c>
      <c r="Y405" s="9">
        <v>129.74520856644111</v>
      </c>
      <c r="Z405" s="9">
        <v>134.61811521294706</v>
      </c>
      <c r="AA405" s="9">
        <v>137.36296936451245</v>
      </c>
      <c r="AB405" s="9">
        <v>142.70974555311824</v>
      </c>
      <c r="AC405" s="9">
        <v>147.14677884534589</v>
      </c>
      <c r="AD405" s="9">
        <v>158.66095720271827</v>
      </c>
      <c r="AE405" s="9">
        <v>159.5639676454521</v>
      </c>
      <c r="AF405" s="9">
        <v>166.43053514409618</v>
      </c>
      <c r="AG405" s="9">
        <v>184.68611010676926</v>
      </c>
      <c r="AH405" s="9">
        <v>197.73583389194565</v>
      </c>
      <c r="AI405" s="9">
        <v>197.71342895733284</v>
      </c>
      <c r="AJ405" s="9">
        <v>195.37323905179619</v>
      </c>
      <c r="AK405" s="9">
        <v>187.34058714589</v>
      </c>
      <c r="AL405" s="21">
        <v>198.24179166417915</v>
      </c>
      <c r="AM405" s="197">
        <v>198.18498456451493</v>
      </c>
      <c r="AN405" s="21"/>
      <c r="AO405" s="5"/>
      <c r="AP405" s="5"/>
      <c r="AQ405" s="21"/>
    </row>
    <row r="406" spans="1:43" x14ac:dyDescent="0.2">
      <c r="A406" s="8" t="str">
        <f t="shared" si="6"/>
        <v>EWGm_Ja_12</v>
      </c>
      <c r="B406" s="7" t="s">
        <v>249</v>
      </c>
      <c r="C406" s="7" t="s">
        <v>260</v>
      </c>
      <c r="D406" s="7">
        <v>12</v>
      </c>
      <c r="E406" s="7">
        <v>100</v>
      </c>
      <c r="F406" s="9">
        <v>118.98221702388028</v>
      </c>
      <c r="G406" s="9">
        <v>124.07576816097577</v>
      </c>
      <c r="H406" s="9">
        <v>141.94970519729063</v>
      </c>
      <c r="I406" s="9">
        <v>150.0072816024863</v>
      </c>
      <c r="J406" s="9">
        <v>130.90700110605809</v>
      </c>
      <c r="K406" s="9">
        <v>122.15903436362791</v>
      </c>
      <c r="L406" s="9">
        <v>128.22065734895526</v>
      </c>
      <c r="M406" s="9">
        <v>122.59230127678657</v>
      </c>
      <c r="N406" s="9">
        <v>139.66916403172721</v>
      </c>
      <c r="O406" s="9">
        <v>157.16609368815364</v>
      </c>
      <c r="P406" s="9">
        <v>146.96796630817485</v>
      </c>
      <c r="Q406" s="9">
        <v>152.49265970693736</v>
      </c>
      <c r="R406" s="9">
        <v>150.71351883648663</v>
      </c>
      <c r="S406" s="9">
        <v>145.24032293710874</v>
      </c>
      <c r="T406" s="9">
        <v>144.16794537816276</v>
      </c>
      <c r="U406" s="9">
        <v>143.41810775604026</v>
      </c>
      <c r="V406" s="9">
        <v>149.2771032616433</v>
      </c>
      <c r="W406" s="9">
        <v>155.81129958196513</v>
      </c>
      <c r="X406" s="9">
        <v>162.43082039313541</v>
      </c>
      <c r="Y406" s="9">
        <v>164.71545732151918</v>
      </c>
      <c r="Z406" s="9">
        <v>172.22753224517493</v>
      </c>
      <c r="AA406" s="9">
        <v>182.60117452345366</v>
      </c>
      <c r="AB406" s="9">
        <v>192.45889724768318</v>
      </c>
      <c r="AC406" s="9">
        <v>196.41782042891364</v>
      </c>
      <c r="AD406" s="9">
        <v>217.79287133376104</v>
      </c>
      <c r="AE406" s="9">
        <v>235.58170447671287</v>
      </c>
      <c r="AF406" s="9">
        <v>249.37705888307332</v>
      </c>
      <c r="AG406" s="9">
        <v>264.43058201641952</v>
      </c>
      <c r="AH406" s="9">
        <v>282.49644156117535</v>
      </c>
      <c r="AI406" s="9">
        <v>289.29118396628439</v>
      </c>
      <c r="AJ406" s="9">
        <v>297.12198330155195</v>
      </c>
      <c r="AK406" s="9">
        <v>281.07896629193255</v>
      </c>
      <c r="AL406" s="21">
        <v>304.78370528729829</v>
      </c>
      <c r="AM406" s="197">
        <v>321.47579928445276</v>
      </c>
      <c r="AN406" s="21"/>
      <c r="AO406" s="5"/>
      <c r="AP406" s="5"/>
      <c r="AQ406" s="21"/>
    </row>
    <row r="407" spans="1:43" x14ac:dyDescent="0.2">
      <c r="A407" s="8" t="str">
        <f t="shared" si="6"/>
        <v>EWGm_Ja_13</v>
      </c>
      <c r="B407" s="7" t="s">
        <v>249</v>
      </c>
      <c r="C407" s="7" t="s">
        <v>260</v>
      </c>
      <c r="D407" s="7">
        <v>13</v>
      </c>
      <c r="E407" s="7">
        <v>100</v>
      </c>
      <c r="F407" s="9">
        <v>109.6587606963235</v>
      </c>
      <c r="G407" s="9">
        <v>113.84398098905817</v>
      </c>
      <c r="H407" s="9">
        <v>127.96150874907428</v>
      </c>
      <c r="I407" s="9">
        <v>137.454043474028</v>
      </c>
      <c r="J407" s="9">
        <v>137.71202464375972</v>
      </c>
      <c r="K407" s="9">
        <v>141.96859816696863</v>
      </c>
      <c r="L407" s="9">
        <v>145.58023162143482</v>
      </c>
      <c r="M407" s="9">
        <v>136.01879662246645</v>
      </c>
      <c r="N407" s="9">
        <v>138.80895240564149</v>
      </c>
      <c r="O407" s="9">
        <v>140.77818697962195</v>
      </c>
      <c r="P407" s="9">
        <v>139.41357457619938</v>
      </c>
      <c r="Q407" s="9">
        <v>140.33636318426656</v>
      </c>
      <c r="R407" s="9">
        <v>139.2967779695098</v>
      </c>
      <c r="S407" s="9">
        <v>133.865104320608</v>
      </c>
      <c r="T407" s="9">
        <v>133.55903661280254</v>
      </c>
      <c r="U407" s="9">
        <v>135.83629426790768</v>
      </c>
      <c r="V407" s="9">
        <v>137.56496788954388</v>
      </c>
      <c r="W407" s="9">
        <v>141.17399675747825</v>
      </c>
      <c r="X407" s="9">
        <v>146.03677008063136</v>
      </c>
      <c r="Y407" s="9">
        <v>150.34476635918074</v>
      </c>
      <c r="Z407" s="9">
        <v>157.34574529521029</v>
      </c>
      <c r="AA407" s="9">
        <v>166.71628981115089</v>
      </c>
      <c r="AB407" s="9">
        <v>171.64039426614721</v>
      </c>
      <c r="AC407" s="9">
        <v>176.56807609067445</v>
      </c>
      <c r="AD407" s="9">
        <v>192.31982244883673</v>
      </c>
      <c r="AE407" s="9">
        <v>196.53574921931695</v>
      </c>
      <c r="AF407" s="9">
        <v>206.07662437786664</v>
      </c>
      <c r="AG407" s="9">
        <v>224.74723111528317</v>
      </c>
      <c r="AH407" s="9">
        <v>230.61932087944169</v>
      </c>
      <c r="AI407" s="9">
        <v>234.25896013458697</v>
      </c>
      <c r="AJ407" s="9">
        <v>233.10330355959539</v>
      </c>
      <c r="AK407" s="9">
        <v>236.65171029128396</v>
      </c>
      <c r="AL407" s="21">
        <v>249.83918852024865</v>
      </c>
      <c r="AM407" s="197">
        <v>249.76379872061054</v>
      </c>
      <c r="AN407" s="21"/>
      <c r="AO407" s="5"/>
      <c r="AP407" s="5"/>
      <c r="AQ407" s="21"/>
    </row>
    <row r="408" spans="1:43" x14ac:dyDescent="0.2">
      <c r="A408" s="8" t="str">
        <f t="shared" si="6"/>
        <v>EWGm_Ja_14</v>
      </c>
      <c r="B408" s="7" t="s">
        <v>249</v>
      </c>
      <c r="C408" s="7" t="s">
        <v>260</v>
      </c>
      <c r="D408" s="7">
        <v>14</v>
      </c>
      <c r="E408" s="7">
        <v>100</v>
      </c>
      <c r="F408" s="9">
        <v>111.32022548099765</v>
      </c>
      <c r="G408" s="9">
        <v>110.44357228307815</v>
      </c>
      <c r="H408" s="9">
        <v>119.00708036955388</v>
      </c>
      <c r="I408" s="9">
        <v>126.59464825466418</v>
      </c>
      <c r="J408" s="9">
        <v>132.83680011424485</v>
      </c>
      <c r="K408" s="9">
        <v>127.80499368778766</v>
      </c>
      <c r="L408" s="9">
        <v>138.5496696077204</v>
      </c>
      <c r="M408" s="9">
        <v>135.35653807563986</v>
      </c>
      <c r="N408" s="9">
        <v>148.05074291220194</v>
      </c>
      <c r="O408" s="9">
        <v>143.89192282826946</v>
      </c>
      <c r="P408" s="9">
        <v>136.45006523099488</v>
      </c>
      <c r="Q408" s="9">
        <v>136.70630794636341</v>
      </c>
      <c r="R408" s="9">
        <v>128.30881910736059</v>
      </c>
      <c r="S408" s="9">
        <v>121.42122779676122</v>
      </c>
      <c r="T408" s="9">
        <v>121.45450972317771</v>
      </c>
      <c r="U408" s="9">
        <v>119.06842294559428</v>
      </c>
      <c r="V408" s="9">
        <v>116.31926973001873</v>
      </c>
      <c r="W408" s="9">
        <v>126.70250617808121</v>
      </c>
      <c r="X408" s="9">
        <v>133.03350808256371</v>
      </c>
      <c r="Y408" s="9">
        <v>134.01827504850434</v>
      </c>
      <c r="Z408" s="9">
        <v>139.47920291227405</v>
      </c>
      <c r="AA408" s="9">
        <v>139.03437695592652</v>
      </c>
      <c r="AB408" s="9">
        <v>147.51556344298135</v>
      </c>
      <c r="AC408" s="9">
        <v>152.52984454639471</v>
      </c>
      <c r="AD408" s="9">
        <v>169.96314275414787</v>
      </c>
      <c r="AE408" s="9">
        <v>173.04118340933329</v>
      </c>
      <c r="AF408" s="9">
        <v>178.65081210123762</v>
      </c>
      <c r="AG408" s="9">
        <v>200.94146632455784</v>
      </c>
      <c r="AH408" s="9">
        <v>208.66452475905004</v>
      </c>
      <c r="AI408" s="9">
        <v>212.64513876264513</v>
      </c>
      <c r="AJ408" s="9">
        <v>211.42642124871287</v>
      </c>
      <c r="AK408" s="9">
        <v>204.84233342365457</v>
      </c>
      <c r="AL408" s="21">
        <v>223.01189412202098</v>
      </c>
      <c r="AM408" s="197">
        <v>229.03643416013196</v>
      </c>
      <c r="AN408" s="21"/>
      <c r="AO408" s="5"/>
      <c r="AP408" s="5"/>
      <c r="AQ408" s="21"/>
    </row>
    <row r="409" spans="1:43" x14ac:dyDescent="0.2">
      <c r="A409" s="8" t="str">
        <f t="shared" si="6"/>
        <v>EWGm_Ja_15</v>
      </c>
      <c r="B409" s="7" t="s">
        <v>249</v>
      </c>
      <c r="C409" s="7" t="s">
        <v>260</v>
      </c>
      <c r="D409" s="7">
        <v>15</v>
      </c>
      <c r="E409" s="7">
        <v>100</v>
      </c>
      <c r="F409" s="9">
        <v>117.10846081462789</v>
      </c>
      <c r="G409" s="9">
        <v>118.17958767455252</v>
      </c>
      <c r="H409" s="9">
        <v>132.38549583766033</v>
      </c>
      <c r="I409" s="9">
        <v>141.71733687915719</v>
      </c>
      <c r="J409" s="9">
        <v>147.87914002009538</v>
      </c>
      <c r="K409" s="9">
        <v>142.83485676956261</v>
      </c>
      <c r="L409" s="9">
        <v>137.27406124690003</v>
      </c>
      <c r="M409" s="9">
        <v>135.00194139163989</v>
      </c>
      <c r="N409" s="9">
        <v>138.48824462253123</v>
      </c>
      <c r="O409" s="9">
        <v>135.43493771983245</v>
      </c>
      <c r="P409" s="9">
        <v>132.53616404147414</v>
      </c>
      <c r="Q409" s="9">
        <v>128.17590966456228</v>
      </c>
      <c r="R409" s="9">
        <v>117.849825215579</v>
      </c>
      <c r="S409" s="9">
        <v>109.90804836175417</v>
      </c>
      <c r="T409" s="9">
        <v>115.33461523026082</v>
      </c>
      <c r="U409" s="9">
        <v>114.31622414437545</v>
      </c>
      <c r="V409" s="9">
        <v>115.29498457621924</v>
      </c>
      <c r="W409" s="9">
        <v>119.77106613425903</v>
      </c>
      <c r="X409" s="9">
        <v>121.88078367137591</v>
      </c>
      <c r="Y409" s="9">
        <v>126.1748040657632</v>
      </c>
      <c r="Z409" s="9">
        <v>131.71075060332583</v>
      </c>
      <c r="AA409" s="9">
        <v>141.05450070252041</v>
      </c>
      <c r="AB409" s="9">
        <v>148.14958965778925</v>
      </c>
      <c r="AC409" s="9">
        <v>151.28630662934805</v>
      </c>
      <c r="AD409" s="9">
        <v>159.28474941492485</v>
      </c>
      <c r="AE409" s="9">
        <v>164.04482088516099</v>
      </c>
      <c r="AF409" s="9">
        <v>173.13624788037768</v>
      </c>
      <c r="AG409" s="9">
        <v>188.22217418852688</v>
      </c>
      <c r="AH409" s="9">
        <v>210.07214558532894</v>
      </c>
      <c r="AI409" s="9">
        <v>214.0697860091874</v>
      </c>
      <c r="AJ409" s="9">
        <v>212.50143757864728</v>
      </c>
      <c r="AK409" s="9">
        <v>210.73452056945868</v>
      </c>
      <c r="AL409" s="21">
        <v>220.9246809532487</v>
      </c>
      <c r="AM409" s="197">
        <v>232.71887581761425</v>
      </c>
      <c r="AN409" s="21"/>
      <c r="AO409" s="5"/>
      <c r="AP409" s="5"/>
      <c r="AQ409" s="21"/>
    </row>
    <row r="410" spans="1:43" x14ac:dyDescent="0.2">
      <c r="A410" s="8" t="str">
        <f t="shared" si="6"/>
        <v>EWGm_Ja_16</v>
      </c>
      <c r="B410" s="7" t="s">
        <v>249</v>
      </c>
      <c r="C410" s="7" t="s">
        <v>260</v>
      </c>
      <c r="D410" s="7">
        <v>16</v>
      </c>
      <c r="E410" s="7">
        <v>100</v>
      </c>
      <c r="F410" s="9">
        <v>105.56356315761124</v>
      </c>
      <c r="G410" s="9">
        <v>98.084833182322853</v>
      </c>
      <c r="H410" s="9">
        <v>106.67753190640836</v>
      </c>
      <c r="I410" s="9">
        <v>112.28362625616026</v>
      </c>
      <c r="J410" s="9">
        <v>123.3199278412761</v>
      </c>
      <c r="K410" s="9">
        <v>112.14109036362063</v>
      </c>
      <c r="L410" s="9">
        <v>120.53242785648459</v>
      </c>
      <c r="M410" s="9">
        <v>118.65832961249112</v>
      </c>
      <c r="N410" s="9">
        <v>121.29383911730014</v>
      </c>
      <c r="O410" s="9">
        <v>116.75552308662618</v>
      </c>
      <c r="P410" s="9">
        <v>113.97813255803517</v>
      </c>
      <c r="Q410" s="9">
        <v>111.70693680015391</v>
      </c>
      <c r="R410" s="9">
        <v>105.54912094323331</v>
      </c>
      <c r="S410" s="9">
        <v>95.974605374406579</v>
      </c>
      <c r="T410" s="9">
        <v>100.31593008399749</v>
      </c>
      <c r="U410" s="9">
        <v>100.84817081408283</v>
      </c>
      <c r="V410" s="9">
        <v>105.99182389928599</v>
      </c>
      <c r="W410" s="9">
        <v>114.03059825625166</v>
      </c>
      <c r="X410" s="9">
        <v>121.78125087517944</v>
      </c>
      <c r="Y410" s="9">
        <v>122.40262775387988</v>
      </c>
      <c r="Z410" s="9">
        <v>128.15248334213084</v>
      </c>
      <c r="AA410" s="9">
        <v>134.00044909962637</v>
      </c>
      <c r="AB410" s="9">
        <v>139.77187955179181</v>
      </c>
      <c r="AC410" s="9">
        <v>143.76248972577909</v>
      </c>
      <c r="AD410" s="9">
        <v>155.12381886351389</v>
      </c>
      <c r="AE410" s="9">
        <v>157.19706552655447</v>
      </c>
      <c r="AF410" s="9">
        <v>164.21737268549887</v>
      </c>
      <c r="AG410" s="9">
        <v>184.23641001003699</v>
      </c>
      <c r="AH410" s="9">
        <v>202.78807963042397</v>
      </c>
      <c r="AI410" s="9">
        <v>208.61440920818262</v>
      </c>
      <c r="AJ410" s="9">
        <v>210.40787266826752</v>
      </c>
      <c r="AK410" s="9">
        <v>200.68291672967797</v>
      </c>
      <c r="AL410" s="21">
        <v>207.71832168309027</v>
      </c>
      <c r="AM410" s="197">
        <v>213.87936420902415</v>
      </c>
      <c r="AN410" s="21"/>
      <c r="AO410" s="5"/>
      <c r="AP410" s="5"/>
      <c r="AQ410" s="21"/>
    </row>
    <row r="411" spans="1:43" x14ac:dyDescent="0.2">
      <c r="A411" s="8" t="str">
        <f t="shared" si="6"/>
        <v>EWGm_Ja_17</v>
      </c>
      <c r="B411" s="7" t="s">
        <v>249</v>
      </c>
      <c r="C411" s="7" t="s">
        <v>260</v>
      </c>
      <c r="D411" s="7">
        <v>17</v>
      </c>
      <c r="E411" s="7">
        <v>100</v>
      </c>
      <c r="F411" s="9">
        <v>113.87566164169741</v>
      </c>
      <c r="G411" s="9">
        <v>114.0386470882455</v>
      </c>
      <c r="H411" s="9">
        <v>127.80076191658438</v>
      </c>
      <c r="I411" s="9">
        <v>134.97028129215775</v>
      </c>
      <c r="J411" s="9">
        <v>138.86799351436551</v>
      </c>
      <c r="K411" s="9">
        <v>137.17378654943084</v>
      </c>
      <c r="L411" s="9">
        <v>137.55562027624381</v>
      </c>
      <c r="M411" s="9">
        <v>135.31268095361972</v>
      </c>
      <c r="N411" s="9">
        <v>138.62380705755211</v>
      </c>
      <c r="O411" s="9">
        <v>136.10937993015477</v>
      </c>
      <c r="P411" s="9">
        <v>132.86431178842116</v>
      </c>
      <c r="Q411" s="9">
        <v>129.14396033088406</v>
      </c>
      <c r="R411" s="9">
        <v>121.80001883450164</v>
      </c>
      <c r="S411" s="9">
        <v>115.04434253896365</v>
      </c>
      <c r="T411" s="9">
        <v>115.81310581054369</v>
      </c>
      <c r="U411" s="9">
        <v>118.04155801015715</v>
      </c>
      <c r="V411" s="9">
        <v>120.70867534475134</v>
      </c>
      <c r="W411" s="9">
        <v>124.55074648688502</v>
      </c>
      <c r="X411" s="9">
        <v>126.60501170432303</v>
      </c>
      <c r="Y411" s="9">
        <v>130.95716169307147</v>
      </c>
      <c r="Z411" s="9">
        <v>138.60321908261676</v>
      </c>
      <c r="AA411" s="9">
        <v>141.25717423565447</v>
      </c>
      <c r="AB411" s="9">
        <v>148.7182707326709</v>
      </c>
      <c r="AC411" s="9">
        <v>154.62683644646035</v>
      </c>
      <c r="AD411" s="9">
        <v>165.70724786396127</v>
      </c>
      <c r="AE411" s="9">
        <v>170.33027439481799</v>
      </c>
      <c r="AF411" s="9">
        <v>178.90455850032842</v>
      </c>
      <c r="AG411" s="9">
        <v>197.15604499698222</v>
      </c>
      <c r="AH411" s="9">
        <v>210.25020763026697</v>
      </c>
      <c r="AI411" s="9">
        <v>222.21314561759519</v>
      </c>
      <c r="AJ411" s="9">
        <v>222.18884178578864</v>
      </c>
      <c r="AK411" s="9">
        <v>216.21277438564906</v>
      </c>
      <c r="AL411" s="21">
        <v>225.51267778653164</v>
      </c>
      <c r="AM411" s="197">
        <v>229.77132380732846</v>
      </c>
      <c r="AN411" s="21"/>
      <c r="AO411" s="5"/>
      <c r="AP411" s="5"/>
      <c r="AQ411" s="21"/>
    </row>
    <row r="412" spans="1:43" x14ac:dyDescent="0.2">
      <c r="A412" s="8" t="str">
        <f t="shared" si="6"/>
        <v>EWGm_Ja_18</v>
      </c>
      <c r="B412" s="7" t="s">
        <v>249</v>
      </c>
      <c r="C412" s="7" t="s">
        <v>260</v>
      </c>
      <c r="D412" s="7">
        <v>18</v>
      </c>
      <c r="E412" s="7">
        <v>100</v>
      </c>
      <c r="F412" s="9">
        <v>101.95458731938467</v>
      </c>
      <c r="G412" s="9">
        <v>105.31295836534356</v>
      </c>
      <c r="H412" s="9">
        <v>115.95829209001678</v>
      </c>
      <c r="I412" s="9">
        <v>120.59780409697298</v>
      </c>
      <c r="J412" s="9">
        <v>125.87994905346332</v>
      </c>
      <c r="K412" s="9">
        <v>125.20348051960953</v>
      </c>
      <c r="L412" s="9">
        <v>135.37641357345649</v>
      </c>
      <c r="M412" s="9">
        <v>127.26599521440558</v>
      </c>
      <c r="N412" s="9">
        <v>129.37739621232737</v>
      </c>
      <c r="O412" s="9">
        <v>124.42758528706219</v>
      </c>
      <c r="P412" s="9">
        <v>122.59427936972781</v>
      </c>
      <c r="Q412" s="9">
        <v>125.39601565523661</v>
      </c>
      <c r="R412" s="9">
        <v>123.29983098556838</v>
      </c>
      <c r="S412" s="9">
        <v>118.00240096923993</v>
      </c>
      <c r="T412" s="9">
        <v>118.16486410366973</v>
      </c>
      <c r="U412" s="9">
        <v>117.69462982306899</v>
      </c>
      <c r="V412" s="9">
        <v>122.73771680161971</v>
      </c>
      <c r="W412" s="9">
        <v>128.02056160550552</v>
      </c>
      <c r="X412" s="9">
        <v>135.91637754648042</v>
      </c>
      <c r="Y412" s="9">
        <v>138.52132326068852</v>
      </c>
      <c r="Z412" s="9">
        <v>145.46905257413235</v>
      </c>
      <c r="AA412" s="9">
        <v>156.22661968379768</v>
      </c>
      <c r="AB412" s="9">
        <v>159.5925589242207</v>
      </c>
      <c r="AC412" s="9">
        <v>166.31384877175773</v>
      </c>
      <c r="AD412" s="9">
        <v>187.13476572734064</v>
      </c>
      <c r="AE412" s="9">
        <v>192.72130754109949</v>
      </c>
      <c r="AF412" s="9">
        <v>203.48407393613761</v>
      </c>
      <c r="AG412" s="9">
        <v>228.04244542089455</v>
      </c>
      <c r="AH412" s="9">
        <v>236.00697019604939</v>
      </c>
      <c r="AI412" s="9">
        <v>238.47140061221162</v>
      </c>
      <c r="AJ412" s="9">
        <v>237.66432449703666</v>
      </c>
      <c r="AK412" s="9">
        <v>223.2221139285495</v>
      </c>
      <c r="AL412" s="21">
        <v>235.19399591084346</v>
      </c>
      <c r="AM412" s="197">
        <v>235.62382492222528</v>
      </c>
      <c r="AN412" s="21"/>
      <c r="AO412" s="5"/>
      <c r="AP412" s="5"/>
      <c r="AQ412" s="21"/>
    </row>
    <row r="413" spans="1:43" x14ac:dyDescent="0.2">
      <c r="A413" s="8" t="str">
        <f t="shared" si="6"/>
        <v>EWGm_Ja_19</v>
      </c>
      <c r="B413" s="7" t="s">
        <v>249</v>
      </c>
      <c r="C413" s="7" t="s">
        <v>260</v>
      </c>
      <c r="D413" s="7">
        <v>19</v>
      </c>
      <c r="E413" s="7">
        <v>100</v>
      </c>
      <c r="F413" s="9">
        <v>102.00109537724049</v>
      </c>
      <c r="G413" s="9">
        <v>98.517419270874171</v>
      </c>
      <c r="H413" s="9">
        <v>112.14196449302534</v>
      </c>
      <c r="I413" s="9">
        <v>118.60864186814982</v>
      </c>
      <c r="J413" s="9">
        <v>129.20702083717461</v>
      </c>
      <c r="K413" s="9">
        <v>134.76168070846947</v>
      </c>
      <c r="L413" s="9">
        <v>142.18485980645289</v>
      </c>
      <c r="M413" s="9">
        <v>136.89210728502078</v>
      </c>
      <c r="N413" s="9">
        <v>136.21946872903177</v>
      </c>
      <c r="O413" s="9">
        <v>134.72611482314159</v>
      </c>
      <c r="P413" s="9">
        <v>132.98821992141598</v>
      </c>
      <c r="Q413" s="9">
        <v>133.09063450494122</v>
      </c>
      <c r="R413" s="9">
        <v>127.35222424029359</v>
      </c>
      <c r="S413" s="9">
        <v>118.00411644511786</v>
      </c>
      <c r="T413" s="9">
        <v>117.03813686180791</v>
      </c>
      <c r="U413" s="9">
        <v>119.13951950541428</v>
      </c>
      <c r="V413" s="9">
        <v>119.27278030292871</v>
      </c>
      <c r="W413" s="9">
        <v>123.37609311378861</v>
      </c>
      <c r="X413" s="9">
        <v>127.68159186978671</v>
      </c>
      <c r="Y413" s="9">
        <v>130.66871518491328</v>
      </c>
      <c r="Z413" s="9">
        <v>134.32455027077131</v>
      </c>
      <c r="AA413" s="9">
        <v>138.51255629197763</v>
      </c>
      <c r="AB413" s="9">
        <v>144.2360404696073</v>
      </c>
      <c r="AC413" s="9">
        <v>148.88185836613155</v>
      </c>
      <c r="AD413" s="9">
        <v>160.25508686772369</v>
      </c>
      <c r="AE413" s="9">
        <v>163.21113862030199</v>
      </c>
      <c r="AF413" s="9">
        <v>171.56173687781947</v>
      </c>
      <c r="AG413" s="9">
        <v>189.36136398376547</v>
      </c>
      <c r="AH413" s="9">
        <v>196.74022334456171</v>
      </c>
      <c r="AI413" s="9">
        <v>201.30245450280518</v>
      </c>
      <c r="AJ413" s="9">
        <v>202.09293752091088</v>
      </c>
      <c r="AK413" s="9">
        <v>196.82743723932191</v>
      </c>
      <c r="AL413" s="21">
        <v>212.71420235426595</v>
      </c>
      <c r="AM413" s="197">
        <v>215.14888363720334</v>
      </c>
      <c r="AN413" s="21"/>
      <c r="AO413" s="5"/>
      <c r="AP413" s="5"/>
      <c r="AQ413" s="21"/>
    </row>
    <row r="414" spans="1:43" x14ac:dyDescent="0.2">
      <c r="A414" s="8" t="str">
        <f t="shared" si="6"/>
        <v>EWGm_Ja_20</v>
      </c>
      <c r="B414" s="7" t="s">
        <v>249</v>
      </c>
      <c r="C414" s="7" t="s">
        <v>260</v>
      </c>
      <c r="D414" s="7">
        <v>20</v>
      </c>
      <c r="E414" s="7">
        <v>100</v>
      </c>
      <c r="F414" s="9">
        <v>109.94288356511667</v>
      </c>
      <c r="G414" s="9">
        <v>105.71445719580095</v>
      </c>
      <c r="H414" s="9">
        <v>117.34246491353828</v>
      </c>
      <c r="I414" s="9">
        <v>124.19177493833374</v>
      </c>
      <c r="J414" s="9">
        <v>130.91166251500971</v>
      </c>
      <c r="K414" s="9">
        <v>125.31126365899235</v>
      </c>
      <c r="L414" s="9">
        <v>131.53525692921869</v>
      </c>
      <c r="M414" s="9">
        <v>129.29568544290049</v>
      </c>
      <c r="N414" s="9">
        <v>131.86620706731958</v>
      </c>
      <c r="O414" s="9">
        <v>128.60486209089822</v>
      </c>
      <c r="P414" s="9">
        <v>126.30270059993805</v>
      </c>
      <c r="Q414" s="9">
        <v>124.60116796976661</v>
      </c>
      <c r="R414" s="9">
        <v>118.23276535258107</v>
      </c>
      <c r="S414" s="9">
        <v>109.67129996886248</v>
      </c>
      <c r="T414" s="9">
        <v>109.84155335744315</v>
      </c>
      <c r="U414" s="9">
        <v>111.46536100619886</v>
      </c>
      <c r="V414" s="9">
        <v>111.26498914158738</v>
      </c>
      <c r="W414" s="9">
        <v>116.69392402758851</v>
      </c>
      <c r="X414" s="9">
        <v>118.5376533114465</v>
      </c>
      <c r="Y414" s="9">
        <v>122.31883413022224</v>
      </c>
      <c r="Z414" s="9">
        <v>127.49102996772923</v>
      </c>
      <c r="AA414" s="9">
        <v>129.03651263303843</v>
      </c>
      <c r="AB414" s="9">
        <v>136.65122168618186</v>
      </c>
      <c r="AC414" s="9">
        <v>138.16641449231011</v>
      </c>
      <c r="AD414" s="9">
        <v>147.0599306681703</v>
      </c>
      <c r="AE414" s="9">
        <v>150.23574034718828</v>
      </c>
      <c r="AF414" s="9">
        <v>159.59778276065842</v>
      </c>
      <c r="AG414" s="9">
        <v>176.69164995054342</v>
      </c>
      <c r="AH414" s="9">
        <v>190.67139973498792</v>
      </c>
      <c r="AI414" s="9">
        <v>200.26046255719169</v>
      </c>
      <c r="AJ414" s="9">
        <v>198.80731676844107</v>
      </c>
      <c r="AK414" s="9">
        <v>192.85241071542248</v>
      </c>
      <c r="AL414" s="21">
        <v>201.5434881269793</v>
      </c>
      <c r="AM414" s="197">
        <v>209.95946457323873</v>
      </c>
      <c r="AN414" s="21"/>
      <c r="AO414" s="5"/>
      <c r="AP414" s="5"/>
      <c r="AQ414" s="21"/>
    </row>
    <row r="415" spans="1:43" x14ac:dyDescent="0.2">
      <c r="A415" s="8" t="str">
        <f t="shared" si="6"/>
        <v>EWGm_Ja_21</v>
      </c>
      <c r="B415" s="7" t="s">
        <v>249</v>
      </c>
      <c r="C415" s="7" t="s">
        <v>260</v>
      </c>
      <c r="D415" s="7">
        <v>21</v>
      </c>
      <c r="E415" s="7">
        <v>100</v>
      </c>
      <c r="F415" s="9">
        <v>107.95012305944498</v>
      </c>
      <c r="G415" s="9">
        <v>117.25222410575549</v>
      </c>
      <c r="H415" s="9">
        <v>129.9656051921468</v>
      </c>
      <c r="I415" s="9">
        <v>137.1939297542375</v>
      </c>
      <c r="J415" s="9">
        <v>135.32662984010625</v>
      </c>
      <c r="K415" s="9">
        <v>145.35205499583611</v>
      </c>
      <c r="L415" s="9">
        <v>147.86785228567177</v>
      </c>
      <c r="M415" s="9">
        <v>157.8133830191332</v>
      </c>
      <c r="N415" s="9">
        <v>150.17406400494707</v>
      </c>
      <c r="O415" s="9">
        <v>138.67874301628237</v>
      </c>
      <c r="P415" s="9">
        <v>124.94747856494131</v>
      </c>
      <c r="Q415" s="9">
        <v>122.41590281274067</v>
      </c>
      <c r="R415" s="9">
        <v>122.797567192964</v>
      </c>
      <c r="S415" s="9">
        <v>120.70499493147587</v>
      </c>
      <c r="T415" s="9">
        <v>116.55515201385968</v>
      </c>
      <c r="U415" s="9">
        <v>121.17175483652851</v>
      </c>
      <c r="V415" s="9">
        <v>124.73946592410488</v>
      </c>
      <c r="W415" s="9">
        <v>130.99972000563983</v>
      </c>
      <c r="X415" s="9">
        <v>140.17913533028329</v>
      </c>
      <c r="Y415" s="9">
        <v>145.24021455000803</v>
      </c>
      <c r="Z415" s="9">
        <v>154.03251796367286</v>
      </c>
      <c r="AA415" s="9">
        <v>165.48173855135639</v>
      </c>
      <c r="AB415" s="9">
        <v>174.08836152403171</v>
      </c>
      <c r="AC415" s="9">
        <v>180.60189999145177</v>
      </c>
      <c r="AD415" s="9">
        <v>203.34667826497815</v>
      </c>
      <c r="AE415" s="9">
        <v>211.69610115855443</v>
      </c>
      <c r="AF415" s="9">
        <v>221.88985830031012</v>
      </c>
      <c r="AG415" s="9">
        <v>246.25218047149775</v>
      </c>
      <c r="AH415" s="9">
        <v>259.17949683655326</v>
      </c>
      <c r="AI415" s="9">
        <v>257.98446603196783</v>
      </c>
      <c r="AJ415" s="9">
        <v>261.12366091526235</v>
      </c>
      <c r="AK415" s="9">
        <v>240.85071073447639</v>
      </c>
      <c r="AL415" s="21">
        <v>249.29809547954571</v>
      </c>
      <c r="AM415" s="197">
        <v>254.69893030155214</v>
      </c>
      <c r="AN415" s="21"/>
      <c r="AO415" s="5"/>
      <c r="AP415" s="5"/>
      <c r="AQ415" s="21"/>
    </row>
    <row r="416" spans="1:43" x14ac:dyDescent="0.2">
      <c r="A416" s="8" t="str">
        <f t="shared" si="6"/>
        <v>EWGm_Ja_22</v>
      </c>
      <c r="B416" s="7" t="s">
        <v>249</v>
      </c>
      <c r="C416" s="7" t="s">
        <v>260</v>
      </c>
      <c r="D416" s="7">
        <v>22</v>
      </c>
      <c r="E416" s="7">
        <v>100</v>
      </c>
      <c r="F416" s="9">
        <v>105.34144856954953</v>
      </c>
      <c r="G416" s="9">
        <v>110.74500317989224</v>
      </c>
      <c r="H416" s="9">
        <v>119.3734680727656</v>
      </c>
      <c r="I416" s="9">
        <v>124.47826013623225</v>
      </c>
      <c r="J416" s="9">
        <v>123.74617402777955</v>
      </c>
      <c r="K416" s="9">
        <v>119.53667000947026</v>
      </c>
      <c r="L416" s="9">
        <v>119.63371996665417</v>
      </c>
      <c r="M416" s="9">
        <v>115.29489566189639</v>
      </c>
      <c r="N416" s="9">
        <v>120.15316621417604</v>
      </c>
      <c r="O416" s="9">
        <v>119.43755719911861</v>
      </c>
      <c r="P416" s="9">
        <v>118.92312117423755</v>
      </c>
      <c r="Q416" s="9">
        <v>112.85691569519133</v>
      </c>
      <c r="R416" s="9">
        <v>102.62444553957381</v>
      </c>
      <c r="S416" s="9">
        <v>100.78895857471828</v>
      </c>
      <c r="T416" s="9">
        <v>107.36650217625672</v>
      </c>
      <c r="U416" s="9">
        <v>109.92129116883156</v>
      </c>
      <c r="V416" s="9">
        <v>112.57843986031763</v>
      </c>
      <c r="W416" s="9">
        <v>116.85000396043417</v>
      </c>
      <c r="X416" s="9">
        <v>122.14479562832028</v>
      </c>
      <c r="Y416" s="9">
        <v>133.68100948934659</v>
      </c>
      <c r="Z416" s="9">
        <v>143.57297855180678</v>
      </c>
      <c r="AA416" s="9">
        <v>161.56625595505997</v>
      </c>
      <c r="AB416" s="9">
        <v>173.48807788821713</v>
      </c>
      <c r="AC416" s="9">
        <v>182.00440252769184</v>
      </c>
      <c r="AD416" s="9">
        <v>207.41450816891333</v>
      </c>
      <c r="AE416" s="9">
        <v>223.10538031135704</v>
      </c>
      <c r="AF416" s="9">
        <v>238.57178258529919</v>
      </c>
      <c r="AG416" s="9">
        <v>261.07910872994114</v>
      </c>
      <c r="AH416" s="9">
        <v>265.67808356688437</v>
      </c>
      <c r="AI416" s="9">
        <v>265.29978900615345</v>
      </c>
      <c r="AJ416" s="9">
        <v>263.79722198969074</v>
      </c>
      <c r="AK416" s="9">
        <v>253.35591860083846</v>
      </c>
      <c r="AL416" s="21">
        <v>273.88989914087148</v>
      </c>
      <c r="AM416" s="197">
        <v>279.19485509971258</v>
      </c>
      <c r="AN416" s="21"/>
      <c r="AO416" s="5"/>
      <c r="AP416" s="5"/>
      <c r="AQ416" s="21"/>
    </row>
    <row r="417" spans="1:43" x14ac:dyDescent="0.2">
      <c r="A417" s="8" t="str">
        <f t="shared" si="6"/>
        <v>EWGm_Ja_23</v>
      </c>
      <c r="B417" s="7" t="s">
        <v>249</v>
      </c>
      <c r="C417" s="7" t="s">
        <v>260</v>
      </c>
      <c r="D417" s="7">
        <v>23</v>
      </c>
      <c r="E417" s="7">
        <v>100</v>
      </c>
      <c r="F417" s="9">
        <v>104.5040124527912</v>
      </c>
      <c r="G417" s="9">
        <v>103.30348955193959</v>
      </c>
      <c r="H417" s="9">
        <v>113.19367559480557</v>
      </c>
      <c r="I417" s="9">
        <v>115.79346144892553</v>
      </c>
      <c r="J417" s="9">
        <v>120.91411132184876</v>
      </c>
      <c r="K417" s="9">
        <v>122.65729102960323</v>
      </c>
      <c r="L417" s="9">
        <v>127.61654433040906</v>
      </c>
      <c r="M417" s="9">
        <v>123.25953290172768</v>
      </c>
      <c r="N417" s="9">
        <v>125.78661757908903</v>
      </c>
      <c r="O417" s="9">
        <v>121.26311308693272</v>
      </c>
      <c r="P417" s="9">
        <v>118.40459762099304</v>
      </c>
      <c r="Q417" s="9">
        <v>118.04512520870223</v>
      </c>
      <c r="R417" s="9">
        <v>115.23925030258289</v>
      </c>
      <c r="S417" s="9">
        <v>109.85837228794988</v>
      </c>
      <c r="T417" s="9">
        <v>106.15333391221795</v>
      </c>
      <c r="U417" s="9">
        <v>108.01462367744183</v>
      </c>
      <c r="V417" s="9">
        <v>109.35025415811002</v>
      </c>
      <c r="W417" s="9">
        <v>112.76587806935403</v>
      </c>
      <c r="X417" s="9">
        <v>120.17658146741792</v>
      </c>
      <c r="Y417" s="9">
        <v>124.62930803624018</v>
      </c>
      <c r="Z417" s="9">
        <v>137.12318554006782</v>
      </c>
      <c r="AA417" s="9">
        <v>145.64319941069033</v>
      </c>
      <c r="AB417" s="9">
        <v>153.20918210080023</v>
      </c>
      <c r="AC417" s="9">
        <v>156.54567692181865</v>
      </c>
      <c r="AD417" s="9">
        <v>179.20846607825584</v>
      </c>
      <c r="AE417" s="9">
        <v>188.31572868484182</v>
      </c>
      <c r="AF417" s="9">
        <v>199.05867049128227</v>
      </c>
      <c r="AG417" s="9">
        <v>222.11416211784538</v>
      </c>
      <c r="AH417" s="9">
        <v>225.80057346720852</v>
      </c>
      <c r="AI417" s="9">
        <v>226.61205756069234</v>
      </c>
      <c r="AJ417" s="9">
        <v>227.6968420662723</v>
      </c>
      <c r="AK417" s="9">
        <v>211.29378635647186</v>
      </c>
      <c r="AL417" s="21">
        <v>218.70284473185566</v>
      </c>
      <c r="AM417" s="197">
        <v>222.53215353589169</v>
      </c>
      <c r="AN417" s="21"/>
      <c r="AO417" s="5"/>
      <c r="AP417" s="5"/>
      <c r="AQ417" s="21"/>
    </row>
    <row r="418" spans="1:43" x14ac:dyDescent="0.2">
      <c r="A418" s="8" t="str">
        <f t="shared" si="6"/>
        <v>EWGm_Ja_24</v>
      </c>
      <c r="B418" s="7" t="s">
        <v>249</v>
      </c>
      <c r="C418" s="7" t="s">
        <v>260</v>
      </c>
      <c r="D418" s="7">
        <v>24</v>
      </c>
      <c r="E418" s="7">
        <v>100</v>
      </c>
      <c r="F418" s="9">
        <v>111.7471729886085</v>
      </c>
      <c r="G418" s="9">
        <v>110.39732746166928</v>
      </c>
      <c r="H418" s="9">
        <v>124.06999071427929</v>
      </c>
      <c r="I418" s="9">
        <v>122.97125521203466</v>
      </c>
      <c r="J418" s="9">
        <v>133.86776492741171</v>
      </c>
      <c r="K418" s="9">
        <v>136.17654906818174</v>
      </c>
      <c r="L418" s="9">
        <v>143.06969643597952</v>
      </c>
      <c r="M418" s="9">
        <v>133.28867475471066</v>
      </c>
      <c r="N418" s="9">
        <v>124.23678218920944</v>
      </c>
      <c r="O418" s="9">
        <v>127.58985403608816</v>
      </c>
      <c r="P418" s="9">
        <v>130.64588865737397</v>
      </c>
      <c r="Q418" s="9">
        <v>120.09841691501349</v>
      </c>
      <c r="R418" s="9">
        <v>106.45999304445041</v>
      </c>
      <c r="S418" s="9">
        <v>99.502256397855803</v>
      </c>
      <c r="T418" s="9">
        <v>107.59048940412497</v>
      </c>
      <c r="U418" s="9">
        <v>110.32413089587148</v>
      </c>
      <c r="V418" s="9">
        <v>114.44944089284772</v>
      </c>
      <c r="W418" s="9">
        <v>116.31813933457966</v>
      </c>
      <c r="X418" s="9">
        <v>122.02029205766669</v>
      </c>
      <c r="Y418" s="9">
        <v>130.27918148844665</v>
      </c>
      <c r="Z418" s="9">
        <v>140.23858181862829</v>
      </c>
      <c r="AA418" s="9">
        <v>146.11135660691644</v>
      </c>
      <c r="AB418" s="9">
        <v>158.45545438675296</v>
      </c>
      <c r="AC418" s="9">
        <v>157.41664712789745</v>
      </c>
      <c r="AD418" s="9">
        <v>169.71001508404268</v>
      </c>
      <c r="AE418" s="9">
        <v>174.70950816915001</v>
      </c>
      <c r="AF418" s="9">
        <v>183.59625132369982</v>
      </c>
      <c r="AG418" s="9">
        <v>199.78930781643209</v>
      </c>
      <c r="AH418" s="9">
        <v>211.93164970670955</v>
      </c>
      <c r="AI418" s="9">
        <v>226.46146382487194</v>
      </c>
      <c r="AJ418" s="9">
        <v>218.3943128202246</v>
      </c>
      <c r="AK418" s="9">
        <v>212.78554711266747</v>
      </c>
      <c r="AL418" s="21">
        <v>237.96371723047068</v>
      </c>
      <c r="AM418" s="197">
        <v>241.09830779167586</v>
      </c>
      <c r="AN418" s="21"/>
      <c r="AO418" s="5"/>
      <c r="AP418" s="5"/>
      <c r="AQ418" s="21"/>
    </row>
    <row r="419" spans="1:43" x14ac:dyDescent="0.2">
      <c r="A419" s="8" t="str">
        <f t="shared" si="6"/>
        <v>EWGm_Ja_25</v>
      </c>
      <c r="B419" s="7" t="s">
        <v>249</v>
      </c>
      <c r="C419" s="7" t="s">
        <v>260</v>
      </c>
      <c r="D419" s="7">
        <v>25</v>
      </c>
      <c r="E419" s="7">
        <v>100</v>
      </c>
      <c r="F419" s="9">
        <v>107.37393447445227</v>
      </c>
      <c r="G419" s="9">
        <v>116.37401702453694</v>
      </c>
      <c r="H419" s="9">
        <v>126.98636740887643</v>
      </c>
      <c r="I419" s="9">
        <v>137.896707170795</v>
      </c>
      <c r="J419" s="9">
        <v>135.710874600522</v>
      </c>
      <c r="K419" s="9">
        <v>130.93205103843326</v>
      </c>
      <c r="L419" s="9">
        <v>132.94519667454642</v>
      </c>
      <c r="M419" s="9">
        <v>124.168566797434</v>
      </c>
      <c r="N419" s="9">
        <v>121.6457535959409</v>
      </c>
      <c r="O419" s="9">
        <v>112.16275187464606</v>
      </c>
      <c r="P419" s="9">
        <v>108.23218255087961</v>
      </c>
      <c r="Q419" s="9">
        <v>106.64227747010544</v>
      </c>
      <c r="R419" s="9">
        <v>103.0748987581473</v>
      </c>
      <c r="S419" s="9">
        <v>103.00288783268886</v>
      </c>
      <c r="T419" s="9">
        <v>109.17451868189698</v>
      </c>
      <c r="U419" s="9">
        <v>115.44773868919216</v>
      </c>
      <c r="V419" s="9">
        <v>122.43341488829947</v>
      </c>
      <c r="W419" s="9">
        <v>130.68103452704693</v>
      </c>
      <c r="X419" s="9">
        <v>140.4428753291877</v>
      </c>
      <c r="Y419" s="9">
        <v>152.42354782366604</v>
      </c>
      <c r="Z419" s="9">
        <v>166.78471817022034</v>
      </c>
      <c r="AA419" s="9">
        <v>181.53472004569403</v>
      </c>
      <c r="AB419" s="9">
        <v>201.93190298559762</v>
      </c>
      <c r="AC419" s="9">
        <v>218.64002406257558</v>
      </c>
      <c r="AD419" s="9">
        <v>253.78936882477853</v>
      </c>
      <c r="AE419" s="9">
        <v>274.70407351558612</v>
      </c>
      <c r="AF419" s="9">
        <v>298.00672601060205</v>
      </c>
      <c r="AG419" s="9">
        <v>323.07457706348214</v>
      </c>
      <c r="AH419" s="9">
        <v>323.20665359051242</v>
      </c>
      <c r="AI419" s="9">
        <v>309.83179913538612</v>
      </c>
      <c r="AJ419" s="9">
        <v>297.36792216324119</v>
      </c>
      <c r="AK419" s="9">
        <v>281.01871836181562</v>
      </c>
      <c r="AL419" s="21">
        <v>307.71463362644073</v>
      </c>
      <c r="AM419" s="197">
        <v>326.58460724878529</v>
      </c>
      <c r="AN419" s="21"/>
      <c r="AO419" s="5"/>
      <c r="AP419" s="5"/>
      <c r="AQ419" s="21"/>
    </row>
    <row r="420" spans="1:43" x14ac:dyDescent="0.2">
      <c r="A420" s="8" t="str">
        <f t="shared" si="6"/>
        <v>EWGm_Ja_26</v>
      </c>
      <c r="B420" s="7" t="s">
        <v>249</v>
      </c>
      <c r="C420" s="7" t="s">
        <v>260</v>
      </c>
      <c r="D420" s="7">
        <v>26</v>
      </c>
      <c r="E420" s="7">
        <v>100</v>
      </c>
      <c r="F420" s="9">
        <v>107.28657838287239</v>
      </c>
      <c r="G420" s="9">
        <v>99.592599400026486</v>
      </c>
      <c r="H420" s="9">
        <v>106.42086649534777</v>
      </c>
      <c r="I420" s="9">
        <v>107.49917437602083</v>
      </c>
      <c r="J420" s="9">
        <v>114.97174843865392</v>
      </c>
      <c r="K420" s="9">
        <v>112.57810351268627</v>
      </c>
      <c r="L420" s="9">
        <v>114.0066041883514</v>
      </c>
      <c r="M420" s="9">
        <v>111.24385563085556</v>
      </c>
      <c r="N420" s="9">
        <v>115.19301475049512</v>
      </c>
      <c r="O420" s="9">
        <v>121.09270971545507</v>
      </c>
      <c r="P420" s="9">
        <v>125.23449576377685</v>
      </c>
      <c r="Q420" s="9">
        <v>104.11835582200153</v>
      </c>
      <c r="R420" s="9">
        <v>87.480466871807266</v>
      </c>
      <c r="S420" s="9">
        <v>85.362322002185024</v>
      </c>
      <c r="T420" s="9">
        <v>92.381114794471927</v>
      </c>
      <c r="U420" s="9">
        <v>92.068913542730897</v>
      </c>
      <c r="V420" s="9">
        <v>81.556865112223448</v>
      </c>
      <c r="W420" s="9">
        <v>83.801573099902782</v>
      </c>
      <c r="X420" s="9">
        <v>87.037139278859584</v>
      </c>
      <c r="Y420" s="9">
        <v>96.337842515354652</v>
      </c>
      <c r="Z420" s="9">
        <v>103.34329473522166</v>
      </c>
      <c r="AA420" s="9">
        <v>107.30929218447642</v>
      </c>
      <c r="AB420" s="9">
        <v>114.84903348486026</v>
      </c>
      <c r="AC420" s="9">
        <v>113.19696380448924</v>
      </c>
      <c r="AD420" s="9">
        <v>125.75267073301049</v>
      </c>
      <c r="AE420" s="9">
        <v>124.9549175975415</v>
      </c>
      <c r="AF420" s="9">
        <v>127.44980818921357</v>
      </c>
      <c r="AG420" s="9">
        <v>139.27892466421764</v>
      </c>
      <c r="AH420" s="9">
        <v>149.57071162780079</v>
      </c>
      <c r="AI420" s="9">
        <v>161.61086102936596</v>
      </c>
      <c r="AJ420" s="9">
        <v>157.32561910199777</v>
      </c>
      <c r="AK420" s="9">
        <v>148.97071035954136</v>
      </c>
      <c r="AL420" s="21">
        <v>157.01904509155153</v>
      </c>
      <c r="AM420" s="197">
        <v>153.12103130086257</v>
      </c>
      <c r="AN420" s="21"/>
      <c r="AO420" s="5"/>
      <c r="AP420" s="5"/>
      <c r="AQ420" s="21"/>
    </row>
    <row r="421" spans="1:43" x14ac:dyDescent="0.2">
      <c r="A421" s="8" t="str">
        <f t="shared" si="6"/>
        <v>EWGu_Ja_1</v>
      </c>
      <c r="B421" s="7" t="s">
        <v>248</v>
      </c>
      <c r="C421" s="7" t="s">
        <v>260</v>
      </c>
      <c r="D421" s="7">
        <v>1</v>
      </c>
      <c r="E421" s="7">
        <v>100</v>
      </c>
      <c r="F421" s="9">
        <v>106.12728372399592</v>
      </c>
      <c r="G421" s="9">
        <v>101.56243165488831</v>
      </c>
      <c r="H421" s="9">
        <v>110.3059356165902</v>
      </c>
      <c r="I421" s="9">
        <v>117.86508159244553</v>
      </c>
      <c r="J421" s="9">
        <v>130.00719575177578</v>
      </c>
      <c r="K421" s="9">
        <v>126.39397690081454</v>
      </c>
      <c r="L421" s="9">
        <v>134.30807629302362</v>
      </c>
      <c r="M421" s="9">
        <v>129.50970572937825</v>
      </c>
      <c r="N421" s="9">
        <v>129.32166562144766</v>
      </c>
      <c r="O421" s="9">
        <v>127.34606524182107</v>
      </c>
      <c r="P421" s="9">
        <v>122.29651922175992</v>
      </c>
      <c r="Q421" s="9">
        <v>119.02314211361207</v>
      </c>
      <c r="R421" s="9">
        <v>113.53665462884331</v>
      </c>
      <c r="S421" s="9">
        <v>108.96761302272608</v>
      </c>
      <c r="T421" s="9">
        <v>109.29430077286359</v>
      </c>
      <c r="U421" s="9">
        <v>108.49153712450061</v>
      </c>
      <c r="V421" s="9">
        <v>109.25938943876447</v>
      </c>
      <c r="W421" s="9">
        <v>113.96313555456435</v>
      </c>
      <c r="X421" s="9">
        <v>118.34685618625262</v>
      </c>
      <c r="Y421" s="9">
        <v>122.03711650941106</v>
      </c>
      <c r="Z421" s="9">
        <v>126.50607122949395</v>
      </c>
      <c r="AA421" s="9">
        <v>134.54034025443391</v>
      </c>
      <c r="AB421" s="9">
        <v>147.38464265481446</v>
      </c>
      <c r="AC421" s="9">
        <v>157.06098629601848</v>
      </c>
      <c r="AD421" s="9">
        <v>167.93907681272913</v>
      </c>
      <c r="AE421" s="9">
        <v>174.00011874049059</v>
      </c>
      <c r="AF421" s="9">
        <v>182.96284104539535</v>
      </c>
      <c r="AG421" s="9">
        <v>199.63493544134943</v>
      </c>
      <c r="AH421" s="9">
        <v>208.42645884453549</v>
      </c>
      <c r="AI421" s="9">
        <v>205.1837015362679</v>
      </c>
      <c r="AJ421" s="9">
        <v>223.40830790498828</v>
      </c>
      <c r="AK421" s="9">
        <v>229.76993529360334</v>
      </c>
      <c r="AL421" s="21">
        <v>248.07922287058057</v>
      </c>
      <c r="AM421" s="197">
        <v>258.54911890834944</v>
      </c>
      <c r="AN421" s="21"/>
      <c r="AO421" s="5"/>
      <c r="AP421" s="5"/>
      <c r="AQ421" s="21"/>
    </row>
    <row r="422" spans="1:43" x14ac:dyDescent="0.2">
      <c r="A422" s="8" t="str">
        <f t="shared" si="6"/>
        <v>EWGu_Ja_2</v>
      </c>
      <c r="B422" s="7" t="s">
        <v>248</v>
      </c>
      <c r="C422" s="7" t="s">
        <v>260</v>
      </c>
      <c r="D422" s="7">
        <v>2</v>
      </c>
      <c r="E422" s="7">
        <v>100</v>
      </c>
      <c r="F422" s="9">
        <v>102.79278076371507</v>
      </c>
      <c r="G422" s="9">
        <v>102.78348291600858</v>
      </c>
      <c r="H422" s="9">
        <v>112.74302281112575</v>
      </c>
      <c r="I422" s="9">
        <v>121.90165981900985</v>
      </c>
      <c r="J422" s="9">
        <v>132.46385306485519</v>
      </c>
      <c r="K422" s="9">
        <v>131.13807594221777</v>
      </c>
      <c r="L422" s="9">
        <v>131.60309760224081</v>
      </c>
      <c r="M422" s="9">
        <v>128.91820435406623</v>
      </c>
      <c r="N422" s="9">
        <v>131.20843205753357</v>
      </c>
      <c r="O422" s="9">
        <v>128.65204052796147</v>
      </c>
      <c r="P422" s="9">
        <v>125.00098002390602</v>
      </c>
      <c r="Q422" s="9">
        <v>117.97682001667624</v>
      </c>
      <c r="R422" s="9">
        <v>115.15521896907788</v>
      </c>
      <c r="S422" s="9">
        <v>113.05197453232792</v>
      </c>
      <c r="T422" s="9">
        <v>112.20100942484588</v>
      </c>
      <c r="U422" s="9">
        <v>110.2436193699553</v>
      </c>
      <c r="V422" s="9">
        <v>109.85861691822177</v>
      </c>
      <c r="W422" s="9">
        <v>112.99059540658251</v>
      </c>
      <c r="X422" s="9">
        <v>118.09021167323817</v>
      </c>
      <c r="Y422" s="9">
        <v>120.8453387899258</v>
      </c>
      <c r="Z422" s="9">
        <v>125.06055868826029</v>
      </c>
      <c r="AA422" s="9">
        <v>131.44536206773984</v>
      </c>
      <c r="AB422" s="9">
        <v>137.68770629908275</v>
      </c>
      <c r="AC422" s="9">
        <v>142.93186955536677</v>
      </c>
      <c r="AD422" s="9">
        <v>149.34448954539621</v>
      </c>
      <c r="AE422" s="9">
        <v>151.45588022560165</v>
      </c>
      <c r="AF422" s="9">
        <v>157.69153800361516</v>
      </c>
      <c r="AG422" s="9">
        <v>177.49617917390367</v>
      </c>
      <c r="AH422" s="9">
        <v>186.46933141128628</v>
      </c>
      <c r="AI422" s="9">
        <v>186.08937144781839</v>
      </c>
      <c r="AJ422" s="9">
        <v>198.28598355272689</v>
      </c>
      <c r="AK422" s="9">
        <v>195.81353682050872</v>
      </c>
      <c r="AL422" s="21">
        <v>205.04223524106195</v>
      </c>
      <c r="AM422" s="197">
        <v>208.38728656735915</v>
      </c>
      <c r="AN422" s="21"/>
      <c r="AO422" s="5"/>
      <c r="AP422" s="5"/>
      <c r="AQ422" s="21"/>
    </row>
    <row r="423" spans="1:43" x14ac:dyDescent="0.2">
      <c r="A423" s="8" t="str">
        <f t="shared" si="6"/>
        <v>EWGu_Ja_3</v>
      </c>
      <c r="B423" s="7" t="s">
        <v>248</v>
      </c>
      <c r="C423" s="7" t="s">
        <v>260</v>
      </c>
      <c r="D423" s="7">
        <v>3</v>
      </c>
      <c r="E423" s="7">
        <v>100</v>
      </c>
      <c r="F423" s="9">
        <v>93.703975467271007</v>
      </c>
      <c r="G423" s="9">
        <v>83.552339284656767</v>
      </c>
      <c r="H423" s="9">
        <v>96.170963246135031</v>
      </c>
      <c r="I423" s="9">
        <v>102.87895578137989</v>
      </c>
      <c r="J423" s="9">
        <v>120.35880154277419</v>
      </c>
      <c r="K423" s="9">
        <v>122.72434801592773</v>
      </c>
      <c r="L423" s="9">
        <v>117.64336160061232</v>
      </c>
      <c r="M423" s="9">
        <v>117.18477121820811</v>
      </c>
      <c r="N423" s="9">
        <v>117.23563395236154</v>
      </c>
      <c r="O423" s="9">
        <v>115.74702043657877</v>
      </c>
      <c r="P423" s="9">
        <v>110.79635208612773</v>
      </c>
      <c r="Q423" s="9">
        <v>107.87320392632662</v>
      </c>
      <c r="R423" s="9">
        <v>102.90119813086658</v>
      </c>
      <c r="S423" s="9">
        <v>97.622370506014974</v>
      </c>
      <c r="T423" s="9">
        <v>95.911805557416173</v>
      </c>
      <c r="U423" s="9">
        <v>96.125442956526143</v>
      </c>
      <c r="V423" s="9">
        <v>96.283262793519128</v>
      </c>
      <c r="W423" s="9">
        <v>99.343299232153896</v>
      </c>
      <c r="X423" s="9">
        <v>99.839533387888551</v>
      </c>
      <c r="Y423" s="9">
        <v>104.5440158750782</v>
      </c>
      <c r="Z423" s="9">
        <v>108.55895182640407</v>
      </c>
      <c r="AA423" s="9">
        <v>112.00848183947869</v>
      </c>
      <c r="AB423" s="9">
        <v>116.52527915095416</v>
      </c>
      <c r="AC423" s="9">
        <v>119.58186340377455</v>
      </c>
      <c r="AD423" s="9">
        <v>124.96288339683279</v>
      </c>
      <c r="AE423" s="9">
        <v>128.10736410112509</v>
      </c>
      <c r="AF423" s="9">
        <v>135.86550071976529</v>
      </c>
      <c r="AG423" s="9">
        <v>154.68955631144883</v>
      </c>
      <c r="AH423" s="9">
        <v>161.91536627260845</v>
      </c>
      <c r="AI423" s="9">
        <v>162.16942980043663</v>
      </c>
      <c r="AJ423" s="9">
        <v>176.96870667767169</v>
      </c>
      <c r="AK423" s="9">
        <v>177.37870894229232</v>
      </c>
      <c r="AL423" s="21">
        <v>190.0146798159528</v>
      </c>
      <c r="AM423" s="197">
        <v>194.63160019182558</v>
      </c>
      <c r="AN423" s="21"/>
      <c r="AO423" s="5"/>
      <c r="AP423" s="5"/>
      <c r="AQ423" s="21"/>
    </row>
    <row r="424" spans="1:43" x14ac:dyDescent="0.2">
      <c r="A424" s="8" t="str">
        <f t="shared" si="6"/>
        <v>EWGu_Ja_4</v>
      </c>
      <c r="B424" s="7" t="s">
        <v>248</v>
      </c>
      <c r="C424" s="7" t="s">
        <v>260</v>
      </c>
      <c r="D424" s="7">
        <v>4</v>
      </c>
      <c r="E424" s="7">
        <v>100</v>
      </c>
      <c r="F424" s="9">
        <v>96.545854877718114</v>
      </c>
      <c r="G424" s="9">
        <v>87.306117813538094</v>
      </c>
      <c r="H424" s="9">
        <v>95.909015264511879</v>
      </c>
      <c r="I424" s="9">
        <v>101.43610348934465</v>
      </c>
      <c r="J424" s="9">
        <v>113.88246475244968</v>
      </c>
      <c r="K424" s="9">
        <v>114.2115947449944</v>
      </c>
      <c r="L424" s="9">
        <v>116.14724821620747</v>
      </c>
      <c r="M424" s="9">
        <v>112.21301721304542</v>
      </c>
      <c r="N424" s="9">
        <v>113.71533703097596</v>
      </c>
      <c r="O424" s="9">
        <v>110.3923850053347</v>
      </c>
      <c r="P424" s="9">
        <v>107.13358941458897</v>
      </c>
      <c r="Q424" s="9">
        <v>105.74164376461006</v>
      </c>
      <c r="R424" s="9">
        <v>105.99453413523123</v>
      </c>
      <c r="S424" s="9">
        <v>100.11857129733228</v>
      </c>
      <c r="T424" s="9">
        <v>95.145794552688827</v>
      </c>
      <c r="U424" s="9">
        <v>96.156132807812327</v>
      </c>
      <c r="V424" s="9">
        <v>98.392768130951197</v>
      </c>
      <c r="W424" s="9">
        <v>101.15981528009034</v>
      </c>
      <c r="X424" s="9">
        <v>106.20033568492164</v>
      </c>
      <c r="Y424" s="9">
        <v>109.37735440374115</v>
      </c>
      <c r="Z424" s="9">
        <v>112.05708873167917</v>
      </c>
      <c r="AA424" s="9">
        <v>117.25572160077478</v>
      </c>
      <c r="AB424" s="9">
        <v>118.70454152515589</v>
      </c>
      <c r="AC424" s="9">
        <v>110.93423381618524</v>
      </c>
      <c r="AD424" s="9">
        <v>120.14824914810677</v>
      </c>
      <c r="AE424" s="9">
        <v>120.68562346320458</v>
      </c>
      <c r="AF424" s="9">
        <v>122.13715902313047</v>
      </c>
      <c r="AG424" s="9">
        <v>141.14568724890367</v>
      </c>
      <c r="AH424" s="9">
        <v>152.88578657911074</v>
      </c>
      <c r="AI424" s="9">
        <v>156.89419948387209</v>
      </c>
      <c r="AJ424" s="9">
        <v>168.33716198839136</v>
      </c>
      <c r="AK424" s="9">
        <v>167.06336922477203</v>
      </c>
      <c r="AL424" s="21">
        <v>175.87538785843537</v>
      </c>
      <c r="AM424" s="197">
        <v>176.94243362386652</v>
      </c>
      <c r="AN424" s="21"/>
      <c r="AO424" s="5"/>
      <c r="AP424" s="5"/>
      <c r="AQ424" s="21"/>
    </row>
    <row r="425" spans="1:43" x14ac:dyDescent="0.2">
      <c r="A425" s="8" t="str">
        <f t="shared" si="6"/>
        <v>EWGu_Ja_5</v>
      </c>
      <c r="B425" s="7" t="s">
        <v>248</v>
      </c>
      <c r="C425" s="7" t="s">
        <v>260</v>
      </c>
      <c r="D425" s="7">
        <v>5</v>
      </c>
      <c r="E425" s="7">
        <v>100</v>
      </c>
      <c r="F425" s="9">
        <v>99.324519545365035</v>
      </c>
      <c r="G425" s="9">
        <v>91.461130042041631</v>
      </c>
      <c r="H425" s="9">
        <v>105.34344347396136</v>
      </c>
      <c r="I425" s="9">
        <v>110.25611055322149</v>
      </c>
      <c r="J425" s="9">
        <v>124.4354149910528</v>
      </c>
      <c r="K425" s="9">
        <v>120.67312409829781</v>
      </c>
      <c r="L425" s="9">
        <v>124.4268344381718</v>
      </c>
      <c r="M425" s="9">
        <v>120.33771967847547</v>
      </c>
      <c r="N425" s="9">
        <v>118.22291151840538</v>
      </c>
      <c r="O425" s="9">
        <v>116.77782179934282</v>
      </c>
      <c r="P425" s="9">
        <v>113.27432580792922</v>
      </c>
      <c r="Q425" s="9">
        <v>107.56846665761142</v>
      </c>
      <c r="R425" s="9">
        <v>103.82437807423824</v>
      </c>
      <c r="S425" s="9">
        <v>104.78956688564564</v>
      </c>
      <c r="T425" s="9">
        <v>101.66715032423863</v>
      </c>
      <c r="U425" s="9">
        <v>100.05189445798335</v>
      </c>
      <c r="V425" s="9">
        <v>102.02109197478346</v>
      </c>
      <c r="W425" s="9">
        <v>104.07808201304358</v>
      </c>
      <c r="X425" s="9">
        <v>109.36497916750001</v>
      </c>
      <c r="Y425" s="9">
        <v>113.95650395388877</v>
      </c>
      <c r="Z425" s="9">
        <v>118.31047859449349</v>
      </c>
      <c r="AA425" s="9">
        <v>126.17805786806888</v>
      </c>
      <c r="AB425" s="9">
        <v>134.92727486215796</v>
      </c>
      <c r="AC425" s="9">
        <v>144.51202252231468</v>
      </c>
      <c r="AD425" s="9">
        <v>159.14245116714133</v>
      </c>
      <c r="AE425" s="9">
        <v>163.63915951919643</v>
      </c>
      <c r="AF425" s="9">
        <v>175.30109753304379</v>
      </c>
      <c r="AG425" s="9">
        <v>195.56409591396633</v>
      </c>
      <c r="AH425" s="9">
        <v>197.23691937056353</v>
      </c>
      <c r="AI425" s="9">
        <v>195.08014169137968</v>
      </c>
      <c r="AJ425" s="9">
        <v>210.61901982571291</v>
      </c>
      <c r="AK425" s="9">
        <v>206.99826130322882</v>
      </c>
      <c r="AL425" s="21">
        <v>219.62893786294453</v>
      </c>
      <c r="AM425" s="197">
        <v>228.24998239142587</v>
      </c>
      <c r="AN425" s="21"/>
      <c r="AO425" s="5"/>
      <c r="AP425" s="5"/>
      <c r="AQ425" s="21"/>
    </row>
    <row r="426" spans="1:43" x14ac:dyDescent="0.2">
      <c r="A426" s="8" t="str">
        <f t="shared" si="6"/>
        <v>EWGu_Ja_6</v>
      </c>
      <c r="B426" s="7" t="s">
        <v>248</v>
      </c>
      <c r="C426" s="7" t="s">
        <v>260</v>
      </c>
      <c r="D426" s="7">
        <v>6</v>
      </c>
      <c r="E426" s="7">
        <v>100</v>
      </c>
      <c r="F426" s="9">
        <v>93.067142345673119</v>
      </c>
      <c r="G426" s="9">
        <v>83.010408731613637</v>
      </c>
      <c r="H426" s="9">
        <v>95.904198599801077</v>
      </c>
      <c r="I426" s="9">
        <v>102.70421905911104</v>
      </c>
      <c r="J426" s="9">
        <v>120.44137147907381</v>
      </c>
      <c r="K426" s="9">
        <v>119.32055144424072</v>
      </c>
      <c r="L426" s="9">
        <v>119.59040295467747</v>
      </c>
      <c r="M426" s="9">
        <v>116.84280607509739</v>
      </c>
      <c r="N426" s="9">
        <v>118.01232305206943</v>
      </c>
      <c r="O426" s="9">
        <v>115.46407394663095</v>
      </c>
      <c r="P426" s="9">
        <v>111.5573341869256</v>
      </c>
      <c r="Q426" s="9">
        <v>107.33639588976341</v>
      </c>
      <c r="R426" s="9">
        <v>101.73757001386285</v>
      </c>
      <c r="S426" s="9">
        <v>96.960815156132085</v>
      </c>
      <c r="T426" s="9">
        <v>95.516084748714661</v>
      </c>
      <c r="U426" s="9">
        <v>95.98724365828015</v>
      </c>
      <c r="V426" s="9">
        <v>97.705313579581485</v>
      </c>
      <c r="W426" s="9">
        <v>102.76639940433947</v>
      </c>
      <c r="X426" s="9">
        <v>104.5810900609429</v>
      </c>
      <c r="Y426" s="9">
        <v>109.42299801253714</v>
      </c>
      <c r="Z426" s="9">
        <v>114.08380680696051</v>
      </c>
      <c r="AA426" s="9">
        <v>119.18638240131483</v>
      </c>
      <c r="AB426" s="9">
        <v>125.40246971931468</v>
      </c>
      <c r="AC426" s="9">
        <v>128.56255067133699</v>
      </c>
      <c r="AD426" s="9">
        <v>137.40399458853523</v>
      </c>
      <c r="AE426" s="9">
        <v>146.46527494673018</v>
      </c>
      <c r="AF426" s="9">
        <v>155.31466121915642</v>
      </c>
      <c r="AG426" s="9">
        <v>175.0555854343061</v>
      </c>
      <c r="AH426" s="9">
        <v>183.40535200833884</v>
      </c>
      <c r="AI426" s="9">
        <v>183.60621187636471</v>
      </c>
      <c r="AJ426" s="9">
        <v>197.5206677498592</v>
      </c>
      <c r="AK426" s="9">
        <v>196.23055327519276</v>
      </c>
      <c r="AL426" s="21">
        <v>202.65571382826067</v>
      </c>
      <c r="AM426" s="197">
        <v>208.3494507661234</v>
      </c>
      <c r="AN426" s="21"/>
      <c r="AO426" s="5"/>
      <c r="AP426" s="5"/>
      <c r="AQ426" s="21"/>
    </row>
    <row r="427" spans="1:43" x14ac:dyDescent="0.2">
      <c r="A427" s="8" t="str">
        <f t="shared" si="6"/>
        <v>EWGu_Ja_7</v>
      </c>
      <c r="B427" s="7" t="s">
        <v>248</v>
      </c>
      <c r="C427" s="7" t="s">
        <v>260</v>
      </c>
      <c r="D427" s="7">
        <v>7</v>
      </c>
      <c r="E427" s="7">
        <v>100</v>
      </c>
      <c r="F427" s="9">
        <v>98.302057360825387</v>
      </c>
      <c r="G427" s="9">
        <v>86.744120794279254</v>
      </c>
      <c r="H427" s="9">
        <v>103.23155873786042</v>
      </c>
      <c r="I427" s="9">
        <v>107.05949996763187</v>
      </c>
      <c r="J427" s="9">
        <v>122.130528255687</v>
      </c>
      <c r="K427" s="9">
        <v>119.22051036534236</v>
      </c>
      <c r="L427" s="9">
        <v>121.00346438276959</v>
      </c>
      <c r="M427" s="9">
        <v>116.34349407291633</v>
      </c>
      <c r="N427" s="9">
        <v>113.21249902985659</v>
      </c>
      <c r="O427" s="9">
        <v>111.69285582056914</v>
      </c>
      <c r="P427" s="9">
        <v>108.44781990306596</v>
      </c>
      <c r="Q427" s="9">
        <v>102.18462895858302</v>
      </c>
      <c r="R427" s="9">
        <v>99.599299093773837</v>
      </c>
      <c r="S427" s="9">
        <v>102.84083670751085</v>
      </c>
      <c r="T427" s="9">
        <v>98.598219497971002</v>
      </c>
      <c r="U427" s="9">
        <v>100.33584696451818</v>
      </c>
      <c r="V427" s="9">
        <v>103.64873046662611</v>
      </c>
      <c r="W427" s="9">
        <v>105.60579077489388</v>
      </c>
      <c r="X427" s="9">
        <v>108.06805658380152</v>
      </c>
      <c r="Y427" s="9">
        <v>113.16325583455466</v>
      </c>
      <c r="Z427" s="9">
        <v>115.66785218596225</v>
      </c>
      <c r="AA427" s="9">
        <v>121.15820882734967</v>
      </c>
      <c r="AB427" s="9">
        <v>127.49885304111228</v>
      </c>
      <c r="AC427" s="9">
        <v>132.33780087199173</v>
      </c>
      <c r="AD427" s="9">
        <v>139.91839612613063</v>
      </c>
      <c r="AE427" s="9">
        <v>143.07515769414977</v>
      </c>
      <c r="AF427" s="9">
        <v>149.05303319404641</v>
      </c>
      <c r="AG427" s="9">
        <v>175.05329232036021</v>
      </c>
      <c r="AH427" s="9">
        <v>185.45097597356494</v>
      </c>
      <c r="AI427" s="9">
        <v>180.63206003497868</v>
      </c>
      <c r="AJ427" s="9">
        <v>200.04011954128092</v>
      </c>
      <c r="AK427" s="9">
        <v>202.05001658207286</v>
      </c>
      <c r="AL427" s="21">
        <v>209.66273785346067</v>
      </c>
      <c r="AM427" s="197">
        <v>226.58243306775523</v>
      </c>
      <c r="AN427" s="21"/>
      <c r="AO427" s="5"/>
      <c r="AP427" s="5"/>
      <c r="AQ427" s="21"/>
    </row>
    <row r="428" spans="1:43" x14ac:dyDescent="0.2">
      <c r="A428" s="8" t="str">
        <f t="shared" si="6"/>
        <v>EWGu_Ja_8</v>
      </c>
      <c r="B428" s="7" t="s">
        <v>248</v>
      </c>
      <c r="C428" s="7" t="s">
        <v>260</v>
      </c>
      <c r="D428" s="7">
        <v>8</v>
      </c>
      <c r="E428" s="7">
        <v>100</v>
      </c>
      <c r="F428" s="9">
        <v>103.41631477731363</v>
      </c>
      <c r="G428" s="9">
        <v>92.516383364243808</v>
      </c>
      <c r="H428" s="9">
        <v>98.384467659366592</v>
      </c>
      <c r="I428" s="9">
        <v>104.92030370497699</v>
      </c>
      <c r="J428" s="9">
        <v>120.41951768814</v>
      </c>
      <c r="K428" s="9">
        <v>107.08731723113267</v>
      </c>
      <c r="L428" s="9">
        <v>114.06445891752301</v>
      </c>
      <c r="M428" s="9">
        <v>113.34782065486408</v>
      </c>
      <c r="N428" s="9">
        <v>117.73598948039314</v>
      </c>
      <c r="O428" s="9">
        <v>113.10216287989714</v>
      </c>
      <c r="P428" s="9">
        <v>108.80922878339487</v>
      </c>
      <c r="Q428" s="9">
        <v>103.16746481066599</v>
      </c>
      <c r="R428" s="9">
        <v>97.407769121496244</v>
      </c>
      <c r="S428" s="9">
        <v>89.336437183147382</v>
      </c>
      <c r="T428" s="9">
        <v>92.32508737847705</v>
      </c>
      <c r="U428" s="9">
        <v>90.57398770577565</v>
      </c>
      <c r="V428" s="9">
        <v>92.235918857678953</v>
      </c>
      <c r="W428" s="9">
        <v>94.805063157696779</v>
      </c>
      <c r="X428" s="9">
        <v>97.848084760061099</v>
      </c>
      <c r="Y428" s="9">
        <v>101.12195873196789</v>
      </c>
      <c r="Z428" s="9">
        <v>105.89693644128066</v>
      </c>
      <c r="AA428" s="9">
        <v>109.40389588676543</v>
      </c>
      <c r="AB428" s="9">
        <v>113.66081271867117</v>
      </c>
      <c r="AC428" s="9">
        <v>112.55973807996844</v>
      </c>
      <c r="AD428" s="9">
        <v>112.95820979034157</v>
      </c>
      <c r="AE428" s="9">
        <v>107.8942684770486</v>
      </c>
      <c r="AF428" s="9">
        <v>113.20666822429118</v>
      </c>
      <c r="AG428" s="9">
        <v>125.48361925019177</v>
      </c>
      <c r="AH428" s="9">
        <v>137.5835558258193</v>
      </c>
      <c r="AI428" s="9">
        <v>142.86121177974641</v>
      </c>
      <c r="AJ428" s="9">
        <v>156.88560625342126</v>
      </c>
      <c r="AK428" s="9">
        <v>156.7785282537919</v>
      </c>
      <c r="AL428" s="21">
        <v>163.35345405027425</v>
      </c>
      <c r="AM428" s="197">
        <v>166.57971987245642</v>
      </c>
      <c r="AN428" s="21"/>
      <c r="AO428" s="5"/>
      <c r="AP428" s="5"/>
      <c r="AQ428" s="21"/>
    </row>
    <row r="429" spans="1:43" x14ac:dyDescent="0.2">
      <c r="A429" s="8" t="str">
        <f t="shared" si="6"/>
        <v>EWGu_Ja_9</v>
      </c>
      <c r="B429" s="7" t="s">
        <v>248</v>
      </c>
      <c r="C429" s="7" t="s">
        <v>260</v>
      </c>
      <c r="D429" s="7">
        <v>9</v>
      </c>
      <c r="E429" s="7">
        <v>100</v>
      </c>
      <c r="F429" s="9">
        <v>100.50762374322777</v>
      </c>
      <c r="G429" s="9">
        <v>93.52730191179522</v>
      </c>
      <c r="H429" s="9">
        <v>105.57052908763103</v>
      </c>
      <c r="I429" s="9">
        <v>113.28204857693306</v>
      </c>
      <c r="J429" s="9">
        <v>130.91191720248523</v>
      </c>
      <c r="K429" s="9">
        <v>130.36267247152136</v>
      </c>
      <c r="L429" s="9">
        <v>128.20097990749588</v>
      </c>
      <c r="M429" s="9">
        <v>125.38752075765747</v>
      </c>
      <c r="N429" s="9">
        <v>123.14854967718973</v>
      </c>
      <c r="O429" s="9">
        <v>122.18519384750917</v>
      </c>
      <c r="P429" s="9">
        <v>121.65148768527605</v>
      </c>
      <c r="Q429" s="9">
        <v>120.69879796998538</v>
      </c>
      <c r="R429" s="9">
        <v>118.40253663968991</v>
      </c>
      <c r="S429" s="9">
        <v>115.92115470785662</v>
      </c>
      <c r="T429" s="9">
        <v>115.53686941329131</v>
      </c>
      <c r="U429" s="9">
        <v>113.8865916324945</v>
      </c>
      <c r="V429" s="9">
        <v>121.65816698278967</v>
      </c>
      <c r="W429" s="9">
        <v>130.58400712386603</v>
      </c>
      <c r="X429" s="9">
        <v>127.08887663562003</v>
      </c>
      <c r="Y429" s="9">
        <v>132.89529985072545</v>
      </c>
      <c r="Z429" s="9">
        <v>138.43796332804533</v>
      </c>
      <c r="AA429" s="9">
        <v>149.69222659849871</v>
      </c>
      <c r="AB429" s="9">
        <v>166.22244387239766</v>
      </c>
      <c r="AC429" s="9">
        <v>172.91789151424925</v>
      </c>
      <c r="AD429" s="9">
        <v>184.95460819464125</v>
      </c>
      <c r="AE429" s="9">
        <v>195.08033120814045</v>
      </c>
      <c r="AF429" s="9">
        <v>213.02080572160085</v>
      </c>
      <c r="AG429" s="9">
        <v>236.03898700855024</v>
      </c>
      <c r="AH429" s="9">
        <v>240.31533167435342</v>
      </c>
      <c r="AI429" s="9">
        <v>244.36049327152261</v>
      </c>
      <c r="AJ429" s="9">
        <v>265.90720155526537</v>
      </c>
      <c r="AK429" s="9">
        <v>269.97727003881249</v>
      </c>
      <c r="AL429" s="21">
        <v>295.10541864248074</v>
      </c>
      <c r="AM429" s="197">
        <v>311.08449952103763</v>
      </c>
      <c r="AN429" s="21"/>
      <c r="AO429" s="5"/>
      <c r="AP429" s="5"/>
      <c r="AQ429" s="21"/>
    </row>
    <row r="430" spans="1:43" x14ac:dyDescent="0.2">
      <c r="A430" s="8" t="str">
        <f t="shared" si="6"/>
        <v>EWGu_Ja_10</v>
      </c>
      <c r="B430" s="7" t="s">
        <v>248</v>
      </c>
      <c r="C430" s="7" t="s">
        <v>260</v>
      </c>
      <c r="D430" s="7">
        <v>10</v>
      </c>
      <c r="E430" s="7">
        <v>100</v>
      </c>
      <c r="F430" s="9">
        <v>104.49383056749122</v>
      </c>
      <c r="G430" s="9">
        <v>96.435081418042074</v>
      </c>
      <c r="H430" s="9">
        <v>101.81552661117522</v>
      </c>
      <c r="I430" s="9">
        <v>105.43048987970916</v>
      </c>
      <c r="J430" s="9">
        <v>117.10437474660193</v>
      </c>
      <c r="K430" s="9">
        <v>113.79680601811812</v>
      </c>
      <c r="L430" s="9">
        <v>115.45028060690625</v>
      </c>
      <c r="M430" s="9">
        <v>114.59496924475663</v>
      </c>
      <c r="N430" s="9">
        <v>120.26459987791658</v>
      </c>
      <c r="O430" s="9">
        <v>124.58706836713331</v>
      </c>
      <c r="P430" s="9">
        <v>124.95022961941768</v>
      </c>
      <c r="Q430" s="9">
        <v>105.761970350819</v>
      </c>
      <c r="R430" s="9">
        <v>93.539440290030697</v>
      </c>
      <c r="S430" s="9">
        <v>90.654472398554731</v>
      </c>
      <c r="T430" s="9">
        <v>94.422977961697441</v>
      </c>
      <c r="U430" s="9">
        <v>93.161537435135159</v>
      </c>
      <c r="V430" s="9">
        <v>91.660939131005463</v>
      </c>
      <c r="W430" s="9">
        <v>94.770562989246031</v>
      </c>
      <c r="X430" s="9">
        <v>98.608707113118982</v>
      </c>
      <c r="Y430" s="9">
        <v>103.38839370049347</v>
      </c>
      <c r="Z430" s="9">
        <v>107.43482962541815</v>
      </c>
      <c r="AA430" s="9">
        <v>113.72886423458385</v>
      </c>
      <c r="AB430" s="9">
        <v>120.99312839360903</v>
      </c>
      <c r="AC430" s="9">
        <v>126.49638739339069</v>
      </c>
      <c r="AD430" s="9">
        <v>135.44199244059129</v>
      </c>
      <c r="AE430" s="9">
        <v>137.95484575576339</v>
      </c>
      <c r="AF430" s="9">
        <v>145.53426536040445</v>
      </c>
      <c r="AG430" s="9">
        <v>163.78984928631431</v>
      </c>
      <c r="AH430" s="9">
        <v>173.90824856068508</v>
      </c>
      <c r="AI430" s="9">
        <v>174.23331815378671</v>
      </c>
      <c r="AJ430" s="9">
        <v>186.34267214375527</v>
      </c>
      <c r="AK430" s="9">
        <v>185.35929183107947</v>
      </c>
      <c r="AL430" s="21">
        <v>193.64627403889628</v>
      </c>
      <c r="AM430" s="197">
        <v>200.59779372393746</v>
      </c>
      <c r="AN430" s="21"/>
      <c r="AO430" s="5"/>
      <c r="AP430" s="5"/>
      <c r="AQ430" s="21"/>
    </row>
    <row r="431" spans="1:43" x14ac:dyDescent="0.2">
      <c r="A431" s="8" t="str">
        <f t="shared" ref="A431:A494" si="7">CONCATENATE(B431,"_",C431,"_",D431)</f>
        <v>EWGu_Ja_11</v>
      </c>
      <c r="B431" s="7" t="s">
        <v>248</v>
      </c>
      <c r="C431" s="7" t="s">
        <v>260</v>
      </c>
      <c r="D431" s="7">
        <v>11</v>
      </c>
      <c r="E431" s="7">
        <v>100</v>
      </c>
      <c r="F431" s="9">
        <v>102.96982789910483</v>
      </c>
      <c r="G431" s="9">
        <v>98.832748205842748</v>
      </c>
      <c r="H431" s="9">
        <v>108.96607908046761</v>
      </c>
      <c r="I431" s="9">
        <v>117.22752123560984</v>
      </c>
      <c r="J431" s="9">
        <v>129.26583509569414</v>
      </c>
      <c r="K431" s="9">
        <v>132.05335840382926</v>
      </c>
      <c r="L431" s="9">
        <v>133.70198530341005</v>
      </c>
      <c r="M431" s="9">
        <v>130.39197361612804</v>
      </c>
      <c r="N431" s="9">
        <v>132.24684180231779</v>
      </c>
      <c r="O431" s="9">
        <v>129.95609021988673</v>
      </c>
      <c r="P431" s="9">
        <v>125.69881519036959</v>
      </c>
      <c r="Q431" s="9">
        <v>119.78790892381545</v>
      </c>
      <c r="R431" s="9">
        <v>113.91178285895791</v>
      </c>
      <c r="S431" s="9">
        <v>110.4183982327279</v>
      </c>
      <c r="T431" s="9">
        <v>108.88120091094393</v>
      </c>
      <c r="U431" s="9">
        <v>106.59688049089739</v>
      </c>
      <c r="V431" s="9">
        <v>105.49383796590919</v>
      </c>
      <c r="W431" s="9">
        <v>106.38385092900005</v>
      </c>
      <c r="X431" s="9">
        <v>109.09247505318729</v>
      </c>
      <c r="Y431" s="9">
        <v>112.67041194031606</v>
      </c>
      <c r="Z431" s="9">
        <v>115.90938030682507</v>
      </c>
      <c r="AA431" s="9">
        <v>119.13747951191344</v>
      </c>
      <c r="AB431" s="9">
        <v>126.98330936274201</v>
      </c>
      <c r="AC431" s="9">
        <v>131.59477025000507</v>
      </c>
      <c r="AD431" s="9">
        <v>136.57718199545147</v>
      </c>
      <c r="AE431" s="9">
        <v>136.9930961610165</v>
      </c>
      <c r="AF431" s="9">
        <v>141.46760835042497</v>
      </c>
      <c r="AG431" s="9">
        <v>158.47697359209758</v>
      </c>
      <c r="AH431" s="9">
        <v>168.80132393860029</v>
      </c>
      <c r="AI431" s="9">
        <v>165.46594435302438</v>
      </c>
      <c r="AJ431" s="9">
        <v>177.07436199538293</v>
      </c>
      <c r="AK431" s="9">
        <v>175.71423699629182</v>
      </c>
      <c r="AL431" s="21">
        <v>182.16788129735917</v>
      </c>
      <c r="AM431" s="197">
        <v>182.66654926519141</v>
      </c>
      <c r="AN431" s="21"/>
      <c r="AO431" s="5"/>
      <c r="AP431" s="5"/>
      <c r="AQ431" s="21"/>
    </row>
    <row r="432" spans="1:43" x14ac:dyDescent="0.2">
      <c r="A432" s="8" t="str">
        <f t="shared" si="7"/>
        <v>EWGu_Ja_12</v>
      </c>
      <c r="B432" s="7" t="s">
        <v>248</v>
      </c>
      <c r="C432" s="7" t="s">
        <v>260</v>
      </c>
      <c r="D432" s="7">
        <v>12</v>
      </c>
      <c r="E432" s="7">
        <v>100</v>
      </c>
      <c r="F432" s="9">
        <v>115.7920637487819</v>
      </c>
      <c r="G432" s="9">
        <v>116.29229584453742</v>
      </c>
      <c r="H432" s="9">
        <v>129.62568924322451</v>
      </c>
      <c r="I432" s="9">
        <v>138.89008116090434</v>
      </c>
      <c r="J432" s="9">
        <v>128.41753033087352</v>
      </c>
      <c r="K432" s="9">
        <v>118.78863787248154</v>
      </c>
      <c r="L432" s="9">
        <v>123.47801198437969</v>
      </c>
      <c r="M432" s="9">
        <v>118.54673722498677</v>
      </c>
      <c r="N432" s="9">
        <v>135.54592492785525</v>
      </c>
      <c r="O432" s="9">
        <v>150.37960781581646</v>
      </c>
      <c r="P432" s="9">
        <v>139.56757447343</v>
      </c>
      <c r="Q432" s="9">
        <v>139.48012971918112</v>
      </c>
      <c r="R432" s="9">
        <v>137.52302458337638</v>
      </c>
      <c r="S432" s="9">
        <v>133.41387094825822</v>
      </c>
      <c r="T432" s="9">
        <v>130.93487072277375</v>
      </c>
      <c r="U432" s="9">
        <v>128.26109033588253</v>
      </c>
      <c r="V432" s="9">
        <v>131.41506993395228</v>
      </c>
      <c r="W432" s="9">
        <v>135.42448418624008</v>
      </c>
      <c r="X432" s="9">
        <v>141.3548743521836</v>
      </c>
      <c r="Y432" s="9">
        <v>142.5018005915976</v>
      </c>
      <c r="Z432" s="9">
        <v>147.73662818481071</v>
      </c>
      <c r="AA432" s="9">
        <v>158.12077069954123</v>
      </c>
      <c r="AB432" s="9">
        <v>172.00882241713401</v>
      </c>
      <c r="AC432" s="9">
        <v>179.27286115841281</v>
      </c>
      <c r="AD432" s="9">
        <v>192.11825528259476</v>
      </c>
      <c r="AE432" s="9">
        <v>206.90603974715086</v>
      </c>
      <c r="AF432" s="9">
        <v>218.41791275601716</v>
      </c>
      <c r="AG432" s="9">
        <v>230.08114035756552</v>
      </c>
      <c r="AH432" s="9">
        <v>243.23522281906821</v>
      </c>
      <c r="AI432" s="9">
        <v>243.87622577912035</v>
      </c>
      <c r="AJ432" s="9">
        <v>268.07699264742376</v>
      </c>
      <c r="AK432" s="9">
        <v>264.26930353071998</v>
      </c>
      <c r="AL432" s="21">
        <v>280.57778056915629</v>
      </c>
      <c r="AM432" s="197">
        <v>297.27995477423661</v>
      </c>
      <c r="AN432" s="21"/>
      <c r="AO432" s="5"/>
      <c r="AP432" s="5"/>
      <c r="AQ432" s="21"/>
    </row>
    <row r="433" spans="1:43" x14ac:dyDescent="0.2">
      <c r="A433" s="8" t="str">
        <f t="shared" si="7"/>
        <v>EWGu_Ja_13</v>
      </c>
      <c r="B433" s="7" t="s">
        <v>248</v>
      </c>
      <c r="C433" s="7" t="s">
        <v>260</v>
      </c>
      <c r="D433" s="7">
        <v>13</v>
      </c>
      <c r="E433" s="7">
        <v>100</v>
      </c>
      <c r="F433" s="9">
        <v>104.00748048333391</v>
      </c>
      <c r="G433" s="9">
        <v>101.44810103002833</v>
      </c>
      <c r="H433" s="9">
        <v>112.23036179485729</v>
      </c>
      <c r="I433" s="9">
        <v>121.76005604121715</v>
      </c>
      <c r="J433" s="9">
        <v>131.1628466702991</v>
      </c>
      <c r="K433" s="9">
        <v>133.17418654994523</v>
      </c>
      <c r="L433" s="9">
        <v>134.64721077122201</v>
      </c>
      <c r="M433" s="9">
        <v>127.25131249655226</v>
      </c>
      <c r="N433" s="9">
        <v>130.41901715978148</v>
      </c>
      <c r="O433" s="9">
        <v>130.14167342971362</v>
      </c>
      <c r="P433" s="9">
        <v>127.45301862721455</v>
      </c>
      <c r="Q433" s="9">
        <v>123.34759415212953</v>
      </c>
      <c r="R433" s="9">
        <v>120.77047297853667</v>
      </c>
      <c r="S433" s="9">
        <v>116.21252290843427</v>
      </c>
      <c r="T433" s="9">
        <v>114.32579984891085</v>
      </c>
      <c r="U433" s="9">
        <v>113.64468637749053</v>
      </c>
      <c r="V433" s="9">
        <v>113.74240543651975</v>
      </c>
      <c r="W433" s="9">
        <v>115.92857979764788</v>
      </c>
      <c r="X433" s="9">
        <v>119.31407787453246</v>
      </c>
      <c r="Y433" s="9">
        <v>123.04469561737157</v>
      </c>
      <c r="Z433" s="9">
        <v>128.36402146564143</v>
      </c>
      <c r="AA433" s="9">
        <v>135.71399702329745</v>
      </c>
      <c r="AB433" s="9">
        <v>144.02063337596195</v>
      </c>
      <c r="AC433" s="9">
        <v>147.68148606147096</v>
      </c>
      <c r="AD433" s="9">
        <v>154.61494467185878</v>
      </c>
      <c r="AE433" s="9">
        <v>157.08461077688281</v>
      </c>
      <c r="AF433" s="9">
        <v>162.6129322929516</v>
      </c>
      <c r="AG433" s="9">
        <v>178.81896043344091</v>
      </c>
      <c r="AH433" s="9">
        <v>182.89198865045398</v>
      </c>
      <c r="AI433" s="9">
        <v>182.58062539456333</v>
      </c>
      <c r="AJ433" s="9">
        <v>196.38183712524767</v>
      </c>
      <c r="AK433" s="9">
        <v>204.02030153798529</v>
      </c>
      <c r="AL433" s="21">
        <v>210.36531978884506</v>
      </c>
      <c r="AM433" s="197">
        <v>210.07489112875936</v>
      </c>
      <c r="AN433" s="21"/>
      <c r="AO433" s="5"/>
      <c r="AP433" s="5"/>
      <c r="AQ433" s="21"/>
    </row>
    <row r="434" spans="1:43" x14ac:dyDescent="0.2">
      <c r="A434" s="8" t="str">
        <f t="shared" si="7"/>
        <v>EWGu_Ja_14</v>
      </c>
      <c r="B434" s="7" t="s">
        <v>248</v>
      </c>
      <c r="C434" s="7" t="s">
        <v>260</v>
      </c>
      <c r="D434" s="7">
        <v>14</v>
      </c>
      <c r="E434" s="7">
        <v>100</v>
      </c>
      <c r="F434" s="9">
        <v>106.9905333383095</v>
      </c>
      <c r="G434" s="9">
        <v>99.678478253455864</v>
      </c>
      <c r="H434" s="9">
        <v>105.13564551245251</v>
      </c>
      <c r="I434" s="9">
        <v>112.50572037181084</v>
      </c>
      <c r="J434" s="9">
        <v>125.01855287237751</v>
      </c>
      <c r="K434" s="9">
        <v>115.99500656202106</v>
      </c>
      <c r="L434" s="9">
        <v>124.9123867582019</v>
      </c>
      <c r="M434" s="9">
        <v>122.91356398080973</v>
      </c>
      <c r="N434" s="9">
        <v>134.28555210435732</v>
      </c>
      <c r="O434" s="9">
        <v>129.51523289514759</v>
      </c>
      <c r="P434" s="9">
        <v>122.15762219186858</v>
      </c>
      <c r="Q434" s="9">
        <v>117.26902973171947</v>
      </c>
      <c r="R434" s="9">
        <v>109.15577296040841</v>
      </c>
      <c r="S434" s="9">
        <v>102.50014295655365</v>
      </c>
      <c r="T434" s="9">
        <v>102.34908729085129</v>
      </c>
      <c r="U434" s="9">
        <v>98.621440448797244</v>
      </c>
      <c r="V434" s="9">
        <v>94.150612522021234</v>
      </c>
      <c r="W434" s="9">
        <v>102.70926047421689</v>
      </c>
      <c r="X434" s="9">
        <v>108.11301787368137</v>
      </c>
      <c r="Y434" s="9">
        <v>110.48368836031068</v>
      </c>
      <c r="Z434" s="9">
        <v>114.24462649526571</v>
      </c>
      <c r="AA434" s="9">
        <v>113.84297438471846</v>
      </c>
      <c r="AB434" s="9">
        <v>123.32457126937892</v>
      </c>
      <c r="AC434" s="9">
        <v>127.84051205326701</v>
      </c>
      <c r="AD434" s="9">
        <v>138.47545995832587</v>
      </c>
      <c r="AE434" s="9">
        <v>139.71579550432378</v>
      </c>
      <c r="AF434" s="9">
        <v>143.56645384025612</v>
      </c>
      <c r="AG434" s="9">
        <v>163.50403197986824</v>
      </c>
      <c r="AH434" s="9">
        <v>171.60291813840385</v>
      </c>
      <c r="AI434" s="9">
        <v>171.45611628205154</v>
      </c>
      <c r="AJ434" s="9">
        <v>183.54095921313061</v>
      </c>
      <c r="AK434" s="9">
        <v>181.71928567576308</v>
      </c>
      <c r="AL434" s="21">
        <v>192.30357888032657</v>
      </c>
      <c r="AM434" s="197">
        <v>197.33040355227607</v>
      </c>
      <c r="AN434" s="21"/>
      <c r="AO434" s="5"/>
      <c r="AP434" s="5"/>
      <c r="AQ434" s="21"/>
    </row>
    <row r="435" spans="1:43" x14ac:dyDescent="0.2">
      <c r="A435" s="8" t="str">
        <f t="shared" si="7"/>
        <v>EWGu_Ja_15</v>
      </c>
      <c r="B435" s="7" t="s">
        <v>248</v>
      </c>
      <c r="C435" s="7" t="s">
        <v>260</v>
      </c>
      <c r="D435" s="7">
        <v>15</v>
      </c>
      <c r="E435" s="7">
        <v>100</v>
      </c>
      <c r="F435" s="9">
        <v>108.95417915381034</v>
      </c>
      <c r="G435" s="9">
        <v>101.46514880964601</v>
      </c>
      <c r="H435" s="9">
        <v>109.655802357955</v>
      </c>
      <c r="I435" s="9">
        <v>117.76123837120642</v>
      </c>
      <c r="J435" s="9">
        <v>131.20525168585212</v>
      </c>
      <c r="K435" s="9">
        <v>121.04443798520464</v>
      </c>
      <c r="L435" s="9">
        <v>121.94918558420721</v>
      </c>
      <c r="M435" s="9">
        <v>120.74487409832251</v>
      </c>
      <c r="N435" s="9">
        <v>125.69729043806154</v>
      </c>
      <c r="O435" s="9">
        <v>121.59533989456183</v>
      </c>
      <c r="P435" s="9">
        <v>117.36274328783418</v>
      </c>
      <c r="Q435" s="9">
        <v>110.39889283764579</v>
      </c>
      <c r="R435" s="9">
        <v>102.19895953977914</v>
      </c>
      <c r="S435" s="9">
        <v>94.630822074193659</v>
      </c>
      <c r="T435" s="9">
        <v>97.447760355131024</v>
      </c>
      <c r="U435" s="9">
        <v>94.887845841202761</v>
      </c>
      <c r="V435" s="9">
        <v>94.405815918015406</v>
      </c>
      <c r="W435" s="9">
        <v>98.195575437955881</v>
      </c>
      <c r="X435" s="9">
        <v>100.09150011300414</v>
      </c>
      <c r="Y435" s="9">
        <v>103.58580655570448</v>
      </c>
      <c r="Z435" s="9">
        <v>105.89564805833938</v>
      </c>
      <c r="AA435" s="9">
        <v>110.98961622935106</v>
      </c>
      <c r="AB435" s="9">
        <v>118.33007897213336</v>
      </c>
      <c r="AC435" s="9">
        <v>122.24408145644917</v>
      </c>
      <c r="AD435" s="9">
        <v>126.65943651967859</v>
      </c>
      <c r="AE435" s="9">
        <v>129.48670367144896</v>
      </c>
      <c r="AF435" s="9">
        <v>133.64909409031242</v>
      </c>
      <c r="AG435" s="9">
        <v>147.50851134670231</v>
      </c>
      <c r="AH435" s="9">
        <v>166.68345273257501</v>
      </c>
      <c r="AI435" s="9">
        <v>165.72388581937355</v>
      </c>
      <c r="AJ435" s="9">
        <v>176.97658604459662</v>
      </c>
      <c r="AK435" s="9">
        <v>179.30111858848832</v>
      </c>
      <c r="AL435" s="21">
        <v>184.11316738143879</v>
      </c>
      <c r="AM435" s="197">
        <v>193.03508190975566</v>
      </c>
      <c r="AN435" s="21"/>
      <c r="AO435" s="5"/>
      <c r="AP435" s="5"/>
      <c r="AQ435" s="21"/>
    </row>
    <row r="436" spans="1:43" x14ac:dyDescent="0.2">
      <c r="A436" s="8" t="str">
        <f t="shared" si="7"/>
        <v>EWGu_Ja_16</v>
      </c>
      <c r="B436" s="7" t="s">
        <v>248</v>
      </c>
      <c r="C436" s="7" t="s">
        <v>260</v>
      </c>
      <c r="D436" s="7">
        <v>16</v>
      </c>
      <c r="E436" s="7">
        <v>100</v>
      </c>
      <c r="F436" s="9">
        <v>103.34515049579861</v>
      </c>
      <c r="G436" s="9">
        <v>92.3222975697295</v>
      </c>
      <c r="H436" s="9">
        <v>98.141645617169516</v>
      </c>
      <c r="I436" s="9">
        <v>104.5558298740203</v>
      </c>
      <c r="J436" s="9">
        <v>120.00854057672315</v>
      </c>
      <c r="K436" s="9">
        <v>106.77616199751444</v>
      </c>
      <c r="L436" s="9">
        <v>113.8651885571593</v>
      </c>
      <c r="M436" s="9">
        <v>113.03107168994447</v>
      </c>
      <c r="N436" s="9">
        <v>117.44491555043308</v>
      </c>
      <c r="O436" s="9">
        <v>112.73563839529837</v>
      </c>
      <c r="P436" s="9">
        <v>108.49666240194851</v>
      </c>
      <c r="Q436" s="9">
        <v>102.77611807084116</v>
      </c>
      <c r="R436" s="9">
        <v>96.811362546244908</v>
      </c>
      <c r="S436" s="9">
        <v>88.652067215575286</v>
      </c>
      <c r="T436" s="9">
        <v>91.577194177176764</v>
      </c>
      <c r="U436" s="9">
        <v>90.063891897976745</v>
      </c>
      <c r="V436" s="9">
        <v>93.472586667857101</v>
      </c>
      <c r="W436" s="9">
        <v>99.543046836036837</v>
      </c>
      <c r="X436" s="9">
        <v>105.20642488006555</v>
      </c>
      <c r="Y436" s="9">
        <v>107.25997939106671</v>
      </c>
      <c r="Z436" s="9">
        <v>111.45188747504839</v>
      </c>
      <c r="AA436" s="9">
        <v>115.80318929092579</v>
      </c>
      <c r="AB436" s="9">
        <v>122.09936137992973</v>
      </c>
      <c r="AC436" s="9">
        <v>126.93045765193102</v>
      </c>
      <c r="AD436" s="9">
        <v>130.61758650797213</v>
      </c>
      <c r="AE436" s="9">
        <v>131.7485248633736</v>
      </c>
      <c r="AF436" s="9">
        <v>137.42574526283221</v>
      </c>
      <c r="AG436" s="9">
        <v>155.25245173303247</v>
      </c>
      <c r="AH436" s="9">
        <v>173.78871875590406</v>
      </c>
      <c r="AI436" s="9">
        <v>176.84041944415196</v>
      </c>
      <c r="AJ436" s="9">
        <v>192.53003476684339</v>
      </c>
      <c r="AK436" s="9">
        <v>190.02368084671849</v>
      </c>
      <c r="AL436" s="21">
        <v>191.73356765748076</v>
      </c>
      <c r="AM436" s="197">
        <v>198.28772595752721</v>
      </c>
      <c r="AN436" s="21"/>
      <c r="AO436" s="5"/>
      <c r="AP436" s="5"/>
      <c r="AQ436" s="21"/>
    </row>
    <row r="437" spans="1:43" x14ac:dyDescent="0.2">
      <c r="A437" s="8" t="str">
        <f t="shared" si="7"/>
        <v>EWGu_Ja_17</v>
      </c>
      <c r="B437" s="7" t="s">
        <v>248</v>
      </c>
      <c r="C437" s="7" t="s">
        <v>260</v>
      </c>
      <c r="D437" s="7">
        <v>17</v>
      </c>
      <c r="E437" s="7">
        <v>100</v>
      </c>
      <c r="F437" s="9">
        <v>109.8518529796726</v>
      </c>
      <c r="G437" s="9">
        <v>104.29792073070207</v>
      </c>
      <c r="H437" s="9">
        <v>113.61551470223141</v>
      </c>
      <c r="I437" s="9">
        <v>121.31048477196286</v>
      </c>
      <c r="J437" s="9">
        <v>131.97750354348045</v>
      </c>
      <c r="K437" s="9">
        <v>125.7274171625767</v>
      </c>
      <c r="L437" s="9">
        <v>126.54725557796127</v>
      </c>
      <c r="M437" s="9">
        <v>125.46694517153622</v>
      </c>
      <c r="N437" s="9">
        <v>130.64829081862425</v>
      </c>
      <c r="O437" s="9">
        <v>127.40395522538894</v>
      </c>
      <c r="P437" s="9">
        <v>122.60843681350471</v>
      </c>
      <c r="Q437" s="9">
        <v>115.23220402165697</v>
      </c>
      <c r="R437" s="9">
        <v>108.17557818833727</v>
      </c>
      <c r="S437" s="9">
        <v>102.13364566256362</v>
      </c>
      <c r="T437" s="9">
        <v>102.37138158551811</v>
      </c>
      <c r="U437" s="9">
        <v>101.75294250028755</v>
      </c>
      <c r="V437" s="9">
        <v>103.03286911912846</v>
      </c>
      <c r="W437" s="9">
        <v>106.54520456762168</v>
      </c>
      <c r="X437" s="9">
        <v>108.06771676011498</v>
      </c>
      <c r="Y437" s="9">
        <v>111.9812822209033</v>
      </c>
      <c r="Z437" s="9">
        <v>117.29447349952889</v>
      </c>
      <c r="AA437" s="9">
        <v>119.96363766996585</v>
      </c>
      <c r="AB437" s="9">
        <v>130.37097507352445</v>
      </c>
      <c r="AC437" s="9">
        <v>135.85378309105187</v>
      </c>
      <c r="AD437" s="9">
        <v>139.68881555477645</v>
      </c>
      <c r="AE437" s="9">
        <v>142.64570054761967</v>
      </c>
      <c r="AF437" s="9">
        <v>148.65489111680935</v>
      </c>
      <c r="AG437" s="9">
        <v>165.52546980836408</v>
      </c>
      <c r="AH437" s="9">
        <v>176.44978056840949</v>
      </c>
      <c r="AI437" s="9">
        <v>181.52653466698109</v>
      </c>
      <c r="AJ437" s="9">
        <v>197.05822835301214</v>
      </c>
      <c r="AK437" s="9">
        <v>198.05903971495695</v>
      </c>
      <c r="AL437" s="21">
        <v>203.09667048305323</v>
      </c>
      <c r="AM437" s="197">
        <v>206.55574209609827</v>
      </c>
      <c r="AN437" s="21"/>
      <c r="AO437" s="5"/>
      <c r="AP437" s="5"/>
      <c r="AQ437" s="21"/>
    </row>
    <row r="438" spans="1:43" x14ac:dyDescent="0.2">
      <c r="A438" s="8" t="str">
        <f t="shared" si="7"/>
        <v>EWGu_Ja_18</v>
      </c>
      <c r="B438" s="7" t="s">
        <v>248</v>
      </c>
      <c r="C438" s="7" t="s">
        <v>260</v>
      </c>
      <c r="D438" s="7">
        <v>18</v>
      </c>
      <c r="E438" s="7">
        <v>100</v>
      </c>
      <c r="F438" s="9">
        <v>99.969693058594885</v>
      </c>
      <c r="G438" s="9">
        <v>98.068359534131517</v>
      </c>
      <c r="H438" s="9">
        <v>105.18659253100822</v>
      </c>
      <c r="I438" s="9">
        <v>110.52405825587364</v>
      </c>
      <c r="J438" s="9">
        <v>119.89126863854955</v>
      </c>
      <c r="K438" s="9">
        <v>117.84286262259786</v>
      </c>
      <c r="L438" s="9">
        <v>124.97365028307628</v>
      </c>
      <c r="M438" s="9">
        <v>118.21844694352195</v>
      </c>
      <c r="N438" s="9">
        <v>121.88520646327834</v>
      </c>
      <c r="O438" s="9">
        <v>116.71247652333321</v>
      </c>
      <c r="P438" s="9">
        <v>113.40832477423149</v>
      </c>
      <c r="Q438" s="9">
        <v>112.46329043402964</v>
      </c>
      <c r="R438" s="9">
        <v>110.70295499767396</v>
      </c>
      <c r="S438" s="9">
        <v>105.93927315731962</v>
      </c>
      <c r="T438" s="9">
        <v>103.5422570602685</v>
      </c>
      <c r="U438" s="9">
        <v>101.4220093532344</v>
      </c>
      <c r="V438" s="9">
        <v>104.66607687203744</v>
      </c>
      <c r="W438" s="9">
        <v>109.0373969025312</v>
      </c>
      <c r="X438" s="9">
        <v>116.11595454129233</v>
      </c>
      <c r="Y438" s="9">
        <v>119.15947679519545</v>
      </c>
      <c r="Z438" s="9">
        <v>124.23830635982928</v>
      </c>
      <c r="AA438" s="9">
        <v>132.84370665305195</v>
      </c>
      <c r="AB438" s="9">
        <v>138.42682006777753</v>
      </c>
      <c r="AC438" s="9">
        <v>144.5155285970776</v>
      </c>
      <c r="AD438" s="9">
        <v>155.2328452853925</v>
      </c>
      <c r="AE438" s="9">
        <v>158.9054735208484</v>
      </c>
      <c r="AF438" s="9">
        <v>166.18520905875479</v>
      </c>
      <c r="AG438" s="9">
        <v>187.13402293640701</v>
      </c>
      <c r="AH438" s="9">
        <v>192.37004256458943</v>
      </c>
      <c r="AI438" s="9">
        <v>190.78731262345349</v>
      </c>
      <c r="AJ438" s="9">
        <v>206.46391384889608</v>
      </c>
      <c r="AK438" s="9">
        <v>201.27410973010763</v>
      </c>
      <c r="AL438" s="21">
        <v>205.91290503780598</v>
      </c>
      <c r="AM438" s="197">
        <v>207.17346022199709</v>
      </c>
      <c r="AN438" s="21"/>
      <c r="AO438" s="5"/>
      <c r="AP438" s="5"/>
      <c r="AQ438" s="21"/>
    </row>
    <row r="439" spans="1:43" x14ac:dyDescent="0.2">
      <c r="A439" s="8" t="str">
        <f t="shared" si="7"/>
        <v>EWGu_Ja_19</v>
      </c>
      <c r="B439" s="7" t="s">
        <v>248</v>
      </c>
      <c r="C439" s="7" t="s">
        <v>260</v>
      </c>
      <c r="D439" s="7">
        <v>19</v>
      </c>
      <c r="E439" s="7">
        <v>100</v>
      </c>
      <c r="F439" s="9">
        <v>98.037439409787723</v>
      </c>
      <c r="G439" s="9">
        <v>89.772123222783108</v>
      </c>
      <c r="H439" s="9">
        <v>100.96991470580829</v>
      </c>
      <c r="I439" s="9">
        <v>108.14083625228112</v>
      </c>
      <c r="J439" s="9">
        <v>124.0904602636854</v>
      </c>
      <c r="K439" s="9">
        <v>126.0782217014337</v>
      </c>
      <c r="L439" s="9">
        <v>130.25021485635676</v>
      </c>
      <c r="M439" s="9">
        <v>126.6488778242632</v>
      </c>
      <c r="N439" s="9">
        <v>127.97852358948259</v>
      </c>
      <c r="O439" s="9">
        <v>126.11618238105045</v>
      </c>
      <c r="P439" s="9">
        <v>122.52596883412838</v>
      </c>
      <c r="Q439" s="9">
        <v>118.42412370573949</v>
      </c>
      <c r="R439" s="9">
        <v>112.70267041549383</v>
      </c>
      <c r="S439" s="9">
        <v>105.35952122541667</v>
      </c>
      <c r="T439" s="9">
        <v>103.16348351566207</v>
      </c>
      <c r="U439" s="9">
        <v>102.76594066251326</v>
      </c>
      <c r="V439" s="9">
        <v>101.70310193596688</v>
      </c>
      <c r="W439" s="9">
        <v>105.14209125150404</v>
      </c>
      <c r="X439" s="9">
        <v>108.58019980027875</v>
      </c>
      <c r="Y439" s="9">
        <v>111.7090811222087</v>
      </c>
      <c r="Z439" s="9">
        <v>113.83142131265612</v>
      </c>
      <c r="AA439" s="9">
        <v>118.34811305866975</v>
      </c>
      <c r="AB439" s="9">
        <v>126.3317800945466</v>
      </c>
      <c r="AC439" s="9">
        <v>130.81371562405283</v>
      </c>
      <c r="AD439" s="9">
        <v>134.8050974441594</v>
      </c>
      <c r="AE439" s="9">
        <v>136.181475812472</v>
      </c>
      <c r="AF439" s="9">
        <v>141.46234587415677</v>
      </c>
      <c r="AG439" s="9">
        <v>158.2984130838812</v>
      </c>
      <c r="AH439" s="9">
        <v>164.68209381686481</v>
      </c>
      <c r="AI439" s="9">
        <v>165.59443594538232</v>
      </c>
      <c r="AJ439" s="9">
        <v>179.44276330805485</v>
      </c>
      <c r="AK439" s="9">
        <v>180.40277987686099</v>
      </c>
      <c r="AL439" s="21">
        <v>190.76090855603283</v>
      </c>
      <c r="AM439" s="197">
        <v>192.85938217813168</v>
      </c>
      <c r="AN439" s="21"/>
      <c r="AO439" s="5"/>
      <c r="AP439" s="5"/>
      <c r="AQ439" s="21"/>
    </row>
    <row r="440" spans="1:43" x14ac:dyDescent="0.2">
      <c r="A440" s="8" t="str">
        <f t="shared" si="7"/>
        <v>EWGu_Ja_20</v>
      </c>
      <c r="B440" s="7" t="s">
        <v>248</v>
      </c>
      <c r="C440" s="7" t="s">
        <v>260</v>
      </c>
      <c r="D440" s="7">
        <v>20</v>
      </c>
      <c r="E440" s="7">
        <v>100</v>
      </c>
      <c r="F440" s="9">
        <v>105.95298462867622</v>
      </c>
      <c r="G440" s="9">
        <v>96.675319952187266</v>
      </c>
      <c r="H440" s="9">
        <v>104.10135539966046</v>
      </c>
      <c r="I440" s="9">
        <v>111.1452437548862</v>
      </c>
      <c r="J440" s="9">
        <v>124.17266297429475</v>
      </c>
      <c r="K440" s="9">
        <v>114.36321832831268</v>
      </c>
      <c r="L440" s="9">
        <v>120.20542289298881</v>
      </c>
      <c r="M440" s="9">
        <v>119.08859149231006</v>
      </c>
      <c r="N440" s="9">
        <v>123.61271325745582</v>
      </c>
      <c r="O440" s="9">
        <v>119.59118563763471</v>
      </c>
      <c r="P440" s="9">
        <v>115.55400628827741</v>
      </c>
      <c r="Q440" s="9">
        <v>109.78563759559231</v>
      </c>
      <c r="R440" s="9">
        <v>103.4891715795724</v>
      </c>
      <c r="S440" s="9">
        <v>95.925308234279967</v>
      </c>
      <c r="T440" s="9">
        <v>96.296197555348257</v>
      </c>
      <c r="U440" s="9">
        <v>95.299740825149968</v>
      </c>
      <c r="V440" s="9">
        <v>93.850509653519708</v>
      </c>
      <c r="W440" s="9">
        <v>98.259775020733045</v>
      </c>
      <c r="X440" s="9">
        <v>99.887694257701227</v>
      </c>
      <c r="Y440" s="9">
        <v>103.4245768758842</v>
      </c>
      <c r="Z440" s="9">
        <v>106.53487812683744</v>
      </c>
      <c r="AA440" s="9">
        <v>108.5532432245619</v>
      </c>
      <c r="AB440" s="9">
        <v>118.02908735129387</v>
      </c>
      <c r="AC440" s="9">
        <v>120.29566175964979</v>
      </c>
      <c r="AD440" s="9">
        <v>122.95374928788002</v>
      </c>
      <c r="AE440" s="9">
        <v>124.75259103303942</v>
      </c>
      <c r="AF440" s="9">
        <v>131.79270967160554</v>
      </c>
      <c r="AG440" s="9">
        <v>146.9675045053383</v>
      </c>
      <c r="AH440" s="9">
        <v>158.11796153845535</v>
      </c>
      <c r="AI440" s="9">
        <v>161.45887284181185</v>
      </c>
      <c r="AJ440" s="9">
        <v>173.38702914057856</v>
      </c>
      <c r="AK440" s="9">
        <v>173.49252447075997</v>
      </c>
      <c r="AL440" s="21">
        <v>178.42042384604161</v>
      </c>
      <c r="AM440" s="197">
        <v>185.55037325962874</v>
      </c>
      <c r="AN440" s="21"/>
      <c r="AO440" s="5"/>
      <c r="AP440" s="5"/>
      <c r="AQ440" s="21"/>
    </row>
    <row r="441" spans="1:43" x14ac:dyDescent="0.2">
      <c r="A441" s="8" t="str">
        <f t="shared" si="7"/>
        <v>EWGu_Ja_21</v>
      </c>
      <c r="B441" s="7" t="s">
        <v>248</v>
      </c>
      <c r="C441" s="7" t="s">
        <v>260</v>
      </c>
      <c r="D441" s="7">
        <v>21</v>
      </c>
      <c r="E441" s="7">
        <v>100</v>
      </c>
      <c r="F441" s="9">
        <v>105.66963257776779</v>
      </c>
      <c r="G441" s="9">
        <v>110.73492573254666</v>
      </c>
      <c r="H441" s="9">
        <v>119.51733087052878</v>
      </c>
      <c r="I441" s="9">
        <v>127.5306270683743</v>
      </c>
      <c r="J441" s="9">
        <v>131.09279903275285</v>
      </c>
      <c r="K441" s="9">
        <v>136.07526144877525</v>
      </c>
      <c r="L441" s="9">
        <v>137.69545071755635</v>
      </c>
      <c r="M441" s="9">
        <v>146.48593509073996</v>
      </c>
      <c r="N441" s="9">
        <v>142.88927565608981</v>
      </c>
      <c r="O441" s="9">
        <v>131.19151297545807</v>
      </c>
      <c r="P441" s="9">
        <v>117.24246616917118</v>
      </c>
      <c r="Q441" s="9">
        <v>110.83051988525186</v>
      </c>
      <c r="R441" s="9">
        <v>110.21725475298648</v>
      </c>
      <c r="S441" s="9">
        <v>108.58636734996037</v>
      </c>
      <c r="T441" s="9">
        <v>103.73117301431401</v>
      </c>
      <c r="U441" s="9">
        <v>106.1370675919316</v>
      </c>
      <c r="V441" s="9">
        <v>108.04607964000334</v>
      </c>
      <c r="W441" s="9">
        <v>113.00201597843132</v>
      </c>
      <c r="X441" s="9">
        <v>120.36158454505536</v>
      </c>
      <c r="Y441" s="9">
        <v>125.49677094488068</v>
      </c>
      <c r="Z441" s="9">
        <v>131.63617418792009</v>
      </c>
      <c r="AA441" s="9">
        <v>142.09421991275281</v>
      </c>
      <c r="AB441" s="9">
        <v>152.11791733896541</v>
      </c>
      <c r="AC441" s="9">
        <v>159.10723632897199</v>
      </c>
      <c r="AD441" s="9">
        <v>172.41094050556217</v>
      </c>
      <c r="AE441" s="9">
        <v>179.19693954449198</v>
      </c>
      <c r="AF441" s="9">
        <v>186.44109500102019</v>
      </c>
      <c r="AG441" s="9">
        <v>207.84130183412017</v>
      </c>
      <c r="AH441" s="9">
        <v>218.48649278522413</v>
      </c>
      <c r="AI441" s="9">
        <v>212.32027128291904</v>
      </c>
      <c r="AJ441" s="9">
        <v>231.80505574660339</v>
      </c>
      <c r="AK441" s="9">
        <v>222.20431638022799</v>
      </c>
      <c r="AL441" s="21">
        <v>225.13680052773194</v>
      </c>
      <c r="AM441" s="197">
        <v>229.93071231907831</v>
      </c>
      <c r="AN441" s="21"/>
      <c r="AO441" s="5"/>
      <c r="AP441" s="5"/>
      <c r="AQ441" s="21"/>
    </row>
    <row r="442" spans="1:43" x14ac:dyDescent="0.2">
      <c r="A442" s="8" t="str">
        <f t="shared" si="7"/>
        <v>EWGu_Ja_22</v>
      </c>
      <c r="B442" s="7" t="s">
        <v>248</v>
      </c>
      <c r="C442" s="7" t="s">
        <v>260</v>
      </c>
      <c r="D442" s="7">
        <v>22</v>
      </c>
      <c r="E442" s="7">
        <v>100</v>
      </c>
      <c r="F442" s="9">
        <v>103.25054239944112</v>
      </c>
      <c r="G442" s="9">
        <v>102.28962052766488</v>
      </c>
      <c r="H442" s="9">
        <v>107.4309422657843</v>
      </c>
      <c r="I442" s="9">
        <v>112.9297170815758</v>
      </c>
      <c r="J442" s="9">
        <v>118.46751667939579</v>
      </c>
      <c r="K442" s="9">
        <v>112.03947070591947</v>
      </c>
      <c r="L442" s="9">
        <v>111.14937317053555</v>
      </c>
      <c r="M442" s="9">
        <v>108.56928743903327</v>
      </c>
      <c r="N442" s="9">
        <v>115.52314818893721</v>
      </c>
      <c r="O442" s="9">
        <v>115.69426744915627</v>
      </c>
      <c r="P442" s="9">
        <v>114.32627965608025</v>
      </c>
      <c r="Q442" s="9">
        <v>102.54570932531814</v>
      </c>
      <c r="R442" s="9">
        <v>92.096505939095692</v>
      </c>
      <c r="S442" s="9">
        <v>91.159829987983457</v>
      </c>
      <c r="T442" s="9">
        <v>95.978142620308333</v>
      </c>
      <c r="U442" s="9">
        <v>95.96408323511676</v>
      </c>
      <c r="V442" s="9">
        <v>96.480012098253709</v>
      </c>
      <c r="W442" s="9">
        <v>99.951992597660748</v>
      </c>
      <c r="X442" s="9">
        <v>104.66815927753892</v>
      </c>
      <c r="Y442" s="9">
        <v>114.54002559659833</v>
      </c>
      <c r="Z442" s="9">
        <v>121.42065656634517</v>
      </c>
      <c r="AA442" s="9">
        <v>137.07683650851141</v>
      </c>
      <c r="AB442" s="9">
        <v>150.00312677920482</v>
      </c>
      <c r="AC442" s="9">
        <v>157.84618090300279</v>
      </c>
      <c r="AD442" s="9">
        <v>172.57279321710251</v>
      </c>
      <c r="AE442" s="9">
        <v>184.45696847342884</v>
      </c>
      <c r="AF442" s="9">
        <v>194.38354945987325</v>
      </c>
      <c r="AG442" s="9">
        <v>214.39967414561346</v>
      </c>
      <c r="AH442" s="9">
        <v>219.82638290527814</v>
      </c>
      <c r="AI442" s="9">
        <v>217.1533228496651</v>
      </c>
      <c r="AJ442" s="9">
        <v>233.74450312242169</v>
      </c>
      <c r="AK442" s="9">
        <v>232.01373989083262</v>
      </c>
      <c r="AL442" s="21">
        <v>244.99425329054816</v>
      </c>
      <c r="AM442" s="197">
        <v>249.29017479382742</v>
      </c>
      <c r="AN442" s="21"/>
      <c r="AO442" s="5"/>
      <c r="AP442" s="5"/>
      <c r="AQ442" s="21"/>
    </row>
    <row r="443" spans="1:43" x14ac:dyDescent="0.2">
      <c r="A443" s="8" t="str">
        <f t="shared" si="7"/>
        <v>EWGu_Ja_23</v>
      </c>
      <c r="B443" s="7" t="s">
        <v>248</v>
      </c>
      <c r="C443" s="7" t="s">
        <v>260</v>
      </c>
      <c r="D443" s="7">
        <v>23</v>
      </c>
      <c r="E443" s="7">
        <v>100</v>
      </c>
      <c r="F443" s="9">
        <v>101.36973994388893</v>
      </c>
      <c r="G443" s="9">
        <v>95.27145359394666</v>
      </c>
      <c r="H443" s="9">
        <v>101.83072112672176</v>
      </c>
      <c r="I443" s="9">
        <v>105.45091254549955</v>
      </c>
      <c r="J443" s="9">
        <v>115.12160844073939</v>
      </c>
      <c r="K443" s="9">
        <v>114.82700423462886</v>
      </c>
      <c r="L443" s="9">
        <v>118.79488438686407</v>
      </c>
      <c r="M443" s="9">
        <v>114.75270866228044</v>
      </c>
      <c r="N443" s="9">
        <v>118.81973853751076</v>
      </c>
      <c r="O443" s="9">
        <v>114.15314218192134</v>
      </c>
      <c r="P443" s="9">
        <v>110.18334578606645</v>
      </c>
      <c r="Q443" s="9">
        <v>106.46481143611095</v>
      </c>
      <c r="R443" s="9">
        <v>103.48467165208058</v>
      </c>
      <c r="S443" s="9">
        <v>98.346586326021225</v>
      </c>
      <c r="T443" s="9">
        <v>93.410626572774689</v>
      </c>
      <c r="U443" s="9">
        <v>92.944256856895947</v>
      </c>
      <c r="V443" s="9">
        <v>92.259997223272421</v>
      </c>
      <c r="W443" s="9">
        <v>94.959244364208772</v>
      </c>
      <c r="X443" s="9">
        <v>101.16981701613024</v>
      </c>
      <c r="Y443" s="9">
        <v>105.20462044873769</v>
      </c>
      <c r="Z443" s="9">
        <v>114.23438702327928</v>
      </c>
      <c r="AA443" s="9">
        <v>120.51103048206843</v>
      </c>
      <c r="AB443" s="9">
        <v>128.30970804415051</v>
      </c>
      <c r="AC443" s="9">
        <v>129.92597551872024</v>
      </c>
      <c r="AD443" s="9">
        <v>142.06553914826586</v>
      </c>
      <c r="AE443" s="9">
        <v>147.23745649643615</v>
      </c>
      <c r="AF443" s="9">
        <v>154.96765380359435</v>
      </c>
      <c r="AG443" s="9">
        <v>174.21668641746879</v>
      </c>
      <c r="AH443" s="9">
        <v>177.68573986910164</v>
      </c>
      <c r="AI443" s="9">
        <v>174.80385789806147</v>
      </c>
      <c r="AJ443" s="9">
        <v>188.80121291357383</v>
      </c>
      <c r="AK443" s="9">
        <v>181.98953662539776</v>
      </c>
      <c r="AL443" s="21">
        <v>184.61788968838539</v>
      </c>
      <c r="AM443" s="197">
        <v>188.59607542816332</v>
      </c>
      <c r="AN443" s="21"/>
      <c r="AO443" s="5"/>
      <c r="AP443" s="5"/>
      <c r="AQ443" s="21"/>
    </row>
    <row r="444" spans="1:43" x14ac:dyDescent="0.2">
      <c r="A444" s="8" t="str">
        <f t="shared" si="7"/>
        <v>EWGu_Ja_24</v>
      </c>
      <c r="B444" s="7" t="s">
        <v>248</v>
      </c>
      <c r="C444" s="7" t="s">
        <v>260</v>
      </c>
      <c r="D444" s="7">
        <v>24</v>
      </c>
      <c r="E444" s="7">
        <v>100</v>
      </c>
      <c r="F444" s="9">
        <v>108.8712668530279</v>
      </c>
      <c r="G444" s="9">
        <v>102.66654870533314</v>
      </c>
      <c r="H444" s="9">
        <v>112.14080039253929</v>
      </c>
      <c r="I444" s="9">
        <v>112.73475446588017</v>
      </c>
      <c r="J444" s="9">
        <v>128.01353098916329</v>
      </c>
      <c r="K444" s="9">
        <v>126.88481639195273</v>
      </c>
      <c r="L444" s="9">
        <v>131.74499064408985</v>
      </c>
      <c r="M444" s="9">
        <v>124.36444359327072</v>
      </c>
      <c r="N444" s="9">
        <v>119.21193707634077</v>
      </c>
      <c r="O444" s="9">
        <v>122.44573996375108</v>
      </c>
      <c r="P444" s="9">
        <v>123.75563917632068</v>
      </c>
      <c r="Q444" s="9">
        <v>108.68803964524399</v>
      </c>
      <c r="R444" s="9">
        <v>95.501631421346559</v>
      </c>
      <c r="S444" s="9">
        <v>90.333742203116103</v>
      </c>
      <c r="T444" s="9">
        <v>96.536867677924661</v>
      </c>
      <c r="U444" s="9">
        <v>96.724780729468179</v>
      </c>
      <c r="V444" s="9">
        <v>98.756460421859501</v>
      </c>
      <c r="W444" s="9">
        <v>100.50186142630643</v>
      </c>
      <c r="X444" s="9">
        <v>105.17528117483477</v>
      </c>
      <c r="Y444" s="9">
        <v>112.90886435863447</v>
      </c>
      <c r="Z444" s="9">
        <v>120.80386749335403</v>
      </c>
      <c r="AA444" s="9">
        <v>126.36132384444009</v>
      </c>
      <c r="AB444" s="9">
        <v>139.64706704639323</v>
      </c>
      <c r="AC444" s="9">
        <v>139.06935092428506</v>
      </c>
      <c r="AD444" s="9">
        <v>144.74001729176351</v>
      </c>
      <c r="AE444" s="9">
        <v>148.28133633861455</v>
      </c>
      <c r="AF444" s="9">
        <v>154.570145266168</v>
      </c>
      <c r="AG444" s="9">
        <v>169.85697932300897</v>
      </c>
      <c r="AH444" s="9">
        <v>179.34094789334995</v>
      </c>
      <c r="AI444" s="9">
        <v>187.85019149629528</v>
      </c>
      <c r="AJ444" s="9">
        <v>197.35349544965476</v>
      </c>
      <c r="AK444" s="9">
        <v>198.9483198550987</v>
      </c>
      <c r="AL444" s="21">
        <v>216.57468626436221</v>
      </c>
      <c r="AM444" s="197">
        <v>220.45539064988944</v>
      </c>
      <c r="AN444" s="21"/>
      <c r="AO444" s="5"/>
      <c r="AP444" s="5"/>
      <c r="AQ444" s="21"/>
    </row>
    <row r="445" spans="1:43" x14ac:dyDescent="0.2">
      <c r="A445" s="8" t="str">
        <f t="shared" si="7"/>
        <v>EWGu_Ja_25</v>
      </c>
      <c r="B445" s="7" t="s">
        <v>248</v>
      </c>
      <c r="C445" s="7" t="s">
        <v>260</v>
      </c>
      <c r="D445" s="7">
        <v>25</v>
      </c>
      <c r="E445" s="7">
        <v>100</v>
      </c>
      <c r="F445" s="9">
        <v>104.57122317568384</v>
      </c>
      <c r="G445" s="9">
        <v>107.47759851832363</v>
      </c>
      <c r="H445" s="9">
        <v>115.0122152309394</v>
      </c>
      <c r="I445" s="9">
        <v>127.11692848860213</v>
      </c>
      <c r="J445" s="9">
        <v>131.26320860197444</v>
      </c>
      <c r="K445" s="9">
        <v>125.08940060291633</v>
      </c>
      <c r="L445" s="9">
        <v>125.50638998731787</v>
      </c>
      <c r="M445" s="9">
        <v>118.62332775065477</v>
      </c>
      <c r="N445" s="9">
        <v>116.20962388435359</v>
      </c>
      <c r="O445" s="9">
        <v>107.47826321278214</v>
      </c>
      <c r="P445" s="9">
        <v>101.98817806140316</v>
      </c>
      <c r="Q445" s="9">
        <v>97.318124781228605</v>
      </c>
      <c r="R445" s="9">
        <v>93.697184187818522</v>
      </c>
      <c r="S445" s="9">
        <v>94.93661943452561</v>
      </c>
      <c r="T445" s="9">
        <v>99.74375560730418</v>
      </c>
      <c r="U445" s="9">
        <v>102.90309940196241</v>
      </c>
      <c r="V445" s="9">
        <v>108.21012115614248</v>
      </c>
      <c r="W445" s="9">
        <v>114.5457554197238</v>
      </c>
      <c r="X445" s="9">
        <v>123.47167599354148</v>
      </c>
      <c r="Y445" s="9">
        <v>135.37826970821291</v>
      </c>
      <c r="Z445" s="9">
        <v>146.3895630931242</v>
      </c>
      <c r="AA445" s="9">
        <v>160.79092731152511</v>
      </c>
      <c r="AB445" s="9">
        <v>184.22875772801194</v>
      </c>
      <c r="AC445" s="9">
        <v>200.32464043232935</v>
      </c>
      <c r="AD445" s="9">
        <v>223.7128062148069</v>
      </c>
      <c r="AE445" s="9">
        <v>241.36049824379566</v>
      </c>
      <c r="AF445" s="9">
        <v>261.2420777444313</v>
      </c>
      <c r="AG445" s="9">
        <v>283.3829975331077</v>
      </c>
      <c r="AH445" s="9">
        <v>278.43413531264298</v>
      </c>
      <c r="AI445" s="9">
        <v>260.17634849705888</v>
      </c>
      <c r="AJ445" s="9">
        <v>273.50393306622584</v>
      </c>
      <c r="AK445" s="9">
        <v>269.78456993855906</v>
      </c>
      <c r="AL445" s="21">
        <v>287.92227722099329</v>
      </c>
      <c r="AM445" s="197">
        <v>304.73868556555692</v>
      </c>
      <c r="AN445" s="21"/>
      <c r="AO445" s="5"/>
      <c r="AP445" s="5"/>
      <c r="AQ445" s="21"/>
    </row>
    <row r="446" spans="1:43" x14ac:dyDescent="0.2">
      <c r="A446" s="8" t="str">
        <f t="shared" si="7"/>
        <v>EWGu_Ja_26</v>
      </c>
      <c r="B446" s="7" t="s">
        <v>248</v>
      </c>
      <c r="C446" s="7" t="s">
        <v>260</v>
      </c>
      <c r="D446" s="7">
        <v>26</v>
      </c>
      <c r="E446" s="7">
        <v>100</v>
      </c>
      <c r="F446" s="9">
        <v>104.60130337335116</v>
      </c>
      <c r="G446" s="9">
        <v>92.729968041238109</v>
      </c>
      <c r="H446" s="9">
        <v>96.317491009934685</v>
      </c>
      <c r="I446" s="9">
        <v>98.642835924037513</v>
      </c>
      <c r="J446" s="9">
        <v>110.04409200440037</v>
      </c>
      <c r="K446" s="9">
        <v>105.00213516315864</v>
      </c>
      <c r="L446" s="9">
        <v>105.10111715536642</v>
      </c>
      <c r="M446" s="9">
        <v>103.92213751484607</v>
      </c>
      <c r="N446" s="9">
        <v>110.63255612046451</v>
      </c>
      <c r="O446" s="9">
        <v>116.20684260652932</v>
      </c>
      <c r="P446" s="9">
        <v>118.6104027558917</v>
      </c>
      <c r="Q446" s="9">
        <v>94.302595385590465</v>
      </c>
      <c r="R446" s="9">
        <v>78.445762724244503</v>
      </c>
      <c r="S446" s="9">
        <v>77.429806319460909</v>
      </c>
      <c r="T446" s="9">
        <v>82.784301803885654</v>
      </c>
      <c r="U446" s="9">
        <v>80.601658867471784</v>
      </c>
      <c r="V446" s="9">
        <v>70.410413532711161</v>
      </c>
      <c r="W446" s="9">
        <v>72.378226319041758</v>
      </c>
      <c r="X446" s="9">
        <v>74.97046775435075</v>
      </c>
      <c r="Y446" s="9">
        <v>83.488807013032357</v>
      </c>
      <c r="Z446" s="9">
        <v>89.143300096693594</v>
      </c>
      <c r="AA446" s="9">
        <v>93.149948790558867</v>
      </c>
      <c r="AB446" s="9">
        <v>102.37601116295268</v>
      </c>
      <c r="AC446" s="9">
        <v>101.67638539636614</v>
      </c>
      <c r="AD446" s="9">
        <v>108.64064560106608</v>
      </c>
      <c r="AE446" s="9">
        <v>107.12393683034914</v>
      </c>
      <c r="AF446" s="9">
        <v>108.12444590641333</v>
      </c>
      <c r="AG446" s="9">
        <v>119.47941212915583</v>
      </c>
      <c r="AH446" s="9">
        <v>128.80785188048262</v>
      </c>
      <c r="AI446" s="9">
        <v>136.59602479063346</v>
      </c>
      <c r="AJ446" s="9">
        <v>143.79994301043871</v>
      </c>
      <c r="AK446" s="9">
        <v>141.26966608316238</v>
      </c>
      <c r="AL446" s="21">
        <v>146.41401157650003</v>
      </c>
      <c r="AM446" s="197">
        <v>142.20311447453147</v>
      </c>
      <c r="AN446" s="21"/>
      <c r="AO446" s="5"/>
      <c r="AP446" s="5"/>
      <c r="AQ446" s="21"/>
    </row>
    <row r="447" spans="1:43" x14ac:dyDescent="0.2">
      <c r="A447" s="8" t="str">
        <f t="shared" si="7"/>
        <v>EIG_Ja_1</v>
      </c>
      <c r="B447" s="7" t="s">
        <v>3661</v>
      </c>
      <c r="C447" s="7" t="s">
        <v>260</v>
      </c>
      <c r="D447" s="7">
        <v>1</v>
      </c>
      <c r="E447" s="7">
        <v>100</v>
      </c>
      <c r="F447" s="9">
        <v>104.53797569196099</v>
      </c>
      <c r="G447" s="9">
        <v>103.17682515856418</v>
      </c>
      <c r="H447" s="9">
        <v>116.08980703890425</v>
      </c>
      <c r="I447" s="9">
        <v>132.19549885448197</v>
      </c>
      <c r="J447" s="9">
        <v>140.51406821498793</v>
      </c>
      <c r="K447" s="9">
        <v>136.90835523497813</v>
      </c>
      <c r="L447" s="9">
        <v>136.71751073561259</v>
      </c>
      <c r="M447" s="9">
        <v>133.72700755118262</v>
      </c>
      <c r="N447" s="9">
        <v>133.34018883960448</v>
      </c>
      <c r="O447" s="9">
        <v>133.46201976759255</v>
      </c>
      <c r="P447" s="9">
        <v>128.35188285176528</v>
      </c>
      <c r="Q447" s="9">
        <v>125.48579606712273</v>
      </c>
      <c r="R447" s="9">
        <v>122.05230578159917</v>
      </c>
      <c r="S447" s="9">
        <v>120.48346183997631</v>
      </c>
      <c r="T447" s="9">
        <v>125.54382307422345</v>
      </c>
      <c r="U447" s="9">
        <v>130.95416509357005</v>
      </c>
      <c r="V447" s="9">
        <v>130.74194276356303</v>
      </c>
      <c r="W447" s="9">
        <v>135.03520808676822</v>
      </c>
      <c r="X447" s="9">
        <v>138.54524676033867</v>
      </c>
      <c r="Y447" s="9">
        <v>150.96186998107675</v>
      </c>
      <c r="Z447" s="9">
        <v>162.10704494980405</v>
      </c>
      <c r="AA447" s="9">
        <v>172.36195879006559</v>
      </c>
      <c r="AB447" s="9">
        <v>182.24110605639436</v>
      </c>
      <c r="AC447" s="9">
        <v>186.68429576980293</v>
      </c>
      <c r="AD447" s="9">
        <v>204.56248565165444</v>
      </c>
      <c r="AE447" s="9">
        <v>213.61546167911132</v>
      </c>
      <c r="AF447" s="9">
        <v>225.26311263451478</v>
      </c>
      <c r="AG447" s="9">
        <v>240.69190383387365</v>
      </c>
      <c r="AH447" s="9">
        <v>248.38033323040477</v>
      </c>
      <c r="AI447" s="9">
        <v>247.05392327793155</v>
      </c>
      <c r="AJ447" s="9">
        <v>249.80110425909777</v>
      </c>
      <c r="AK447" s="9">
        <v>247.13536018206614</v>
      </c>
      <c r="AL447" s="21">
        <v>254.19718245040701</v>
      </c>
      <c r="AM447" s="197">
        <v>269.44598348555843</v>
      </c>
      <c r="AN447" s="21"/>
      <c r="AO447" s="5"/>
      <c r="AP447" s="5"/>
      <c r="AQ447" s="21"/>
    </row>
    <row r="448" spans="1:43" x14ac:dyDescent="0.2">
      <c r="A448" s="8" t="str">
        <f t="shared" si="7"/>
        <v>EIG_Ja_2</v>
      </c>
      <c r="B448" s="7" t="s">
        <v>3661</v>
      </c>
      <c r="C448" s="7" t="s">
        <v>260</v>
      </c>
      <c r="D448" s="7">
        <v>2</v>
      </c>
      <c r="E448" s="7">
        <v>100</v>
      </c>
      <c r="F448" s="9">
        <v>104.28705168001152</v>
      </c>
      <c r="G448" s="9">
        <v>102.18374107534518</v>
      </c>
      <c r="H448" s="9">
        <v>114.06416311133505</v>
      </c>
      <c r="I448" s="9">
        <v>129.37705143903653</v>
      </c>
      <c r="J448" s="9">
        <v>143.28344434981634</v>
      </c>
      <c r="K448" s="9">
        <v>141.00764087810944</v>
      </c>
      <c r="L448" s="9">
        <v>136.58902857397371</v>
      </c>
      <c r="M448" s="9">
        <v>133.75563643053891</v>
      </c>
      <c r="N448" s="9">
        <v>135.52741745505625</v>
      </c>
      <c r="O448" s="9">
        <v>137.7914255585529</v>
      </c>
      <c r="P448" s="9">
        <v>130.72189564807266</v>
      </c>
      <c r="Q448" s="9">
        <v>126.17171043549776</v>
      </c>
      <c r="R448" s="9">
        <v>123.3086661771283</v>
      </c>
      <c r="S448" s="9">
        <v>123.46913660878749</v>
      </c>
      <c r="T448" s="9">
        <v>126.77445525717323</v>
      </c>
      <c r="U448" s="9">
        <v>130.70924145339092</v>
      </c>
      <c r="V448" s="9">
        <v>128.71016559166839</v>
      </c>
      <c r="W448" s="9">
        <v>131.12013046633834</v>
      </c>
      <c r="X448" s="9">
        <v>134.69790266908947</v>
      </c>
      <c r="Y448" s="9">
        <v>144.50628894610355</v>
      </c>
      <c r="Z448" s="9">
        <v>152.85985053869234</v>
      </c>
      <c r="AA448" s="9">
        <v>158.65154403203584</v>
      </c>
      <c r="AB448" s="9">
        <v>160.68461456411973</v>
      </c>
      <c r="AC448" s="9">
        <v>164.6607401097738</v>
      </c>
      <c r="AD448" s="9">
        <v>176.08786070245432</v>
      </c>
      <c r="AE448" s="9">
        <v>180.88259402942123</v>
      </c>
      <c r="AF448" s="9">
        <v>187.7584366801083</v>
      </c>
      <c r="AG448" s="9">
        <v>203.87409979646566</v>
      </c>
      <c r="AH448" s="9">
        <v>210.53234455646631</v>
      </c>
      <c r="AI448" s="9">
        <v>212.09242547082553</v>
      </c>
      <c r="AJ448" s="9">
        <v>213.84402967786923</v>
      </c>
      <c r="AK448" s="9">
        <v>205.83826257902135</v>
      </c>
      <c r="AL448" s="21">
        <v>209.11640756577344</v>
      </c>
      <c r="AM448" s="197">
        <v>219.05908231984594</v>
      </c>
      <c r="AN448" s="21"/>
      <c r="AO448" s="5"/>
      <c r="AP448" s="5"/>
      <c r="AQ448" s="21"/>
    </row>
    <row r="449" spans="1:43" x14ac:dyDescent="0.2">
      <c r="A449" s="8" t="str">
        <f t="shared" si="7"/>
        <v>EIG_Ja_3</v>
      </c>
      <c r="B449" s="7" t="s">
        <v>3661</v>
      </c>
      <c r="C449" s="7" t="s">
        <v>260</v>
      </c>
      <c r="D449" s="7">
        <v>3</v>
      </c>
      <c r="E449" s="7">
        <v>100</v>
      </c>
      <c r="F449" s="9">
        <v>103.91957942417885</v>
      </c>
      <c r="G449" s="9">
        <v>98.650799489892904</v>
      </c>
      <c r="H449" s="9">
        <v>115.48778450790623</v>
      </c>
      <c r="I449" s="9">
        <v>127.40827746661132</v>
      </c>
      <c r="J449" s="9">
        <v>143.11604306167132</v>
      </c>
      <c r="K449" s="9">
        <v>140.97915220767374</v>
      </c>
      <c r="L449" s="9">
        <v>136.45438371535718</v>
      </c>
      <c r="M449" s="9">
        <v>135.76927975614385</v>
      </c>
      <c r="N449" s="9">
        <v>136.11039431821777</v>
      </c>
      <c r="O449" s="9">
        <v>136.32558949661842</v>
      </c>
      <c r="P449" s="9">
        <v>129.15028214205265</v>
      </c>
      <c r="Q449" s="9">
        <v>126.12734426724697</v>
      </c>
      <c r="R449" s="9">
        <v>123.03951026197495</v>
      </c>
      <c r="S449" s="9">
        <v>121.88895794559988</v>
      </c>
      <c r="T449" s="9">
        <v>123.67490040009829</v>
      </c>
      <c r="U449" s="9">
        <v>126.47499047819599</v>
      </c>
      <c r="V449" s="9">
        <v>126.37817318310995</v>
      </c>
      <c r="W449" s="9">
        <v>128.90209214765548</v>
      </c>
      <c r="X449" s="9">
        <v>129.9844198399677</v>
      </c>
      <c r="Y449" s="9">
        <v>140.90901709423349</v>
      </c>
      <c r="Z449" s="9">
        <v>148.86767381461252</v>
      </c>
      <c r="AA449" s="9">
        <v>154.07612762704957</v>
      </c>
      <c r="AB449" s="9">
        <v>155.50966674577077</v>
      </c>
      <c r="AC449" s="9">
        <v>157.61828492181556</v>
      </c>
      <c r="AD449" s="9">
        <v>170.9730216886189</v>
      </c>
      <c r="AE449" s="9">
        <v>178.09320310411434</v>
      </c>
      <c r="AF449" s="9">
        <v>190.20603530776395</v>
      </c>
      <c r="AG449" s="9">
        <v>210.71052269793768</v>
      </c>
      <c r="AH449" s="9">
        <v>220.07988729942446</v>
      </c>
      <c r="AI449" s="9">
        <v>220.20821975583522</v>
      </c>
      <c r="AJ449" s="9">
        <v>222.0516746517232</v>
      </c>
      <c r="AK449" s="9">
        <v>217.19698500349901</v>
      </c>
      <c r="AL449" s="21">
        <v>222.93103946085088</v>
      </c>
      <c r="AM449" s="197">
        <v>231.40747836794563</v>
      </c>
      <c r="AN449" s="21"/>
      <c r="AO449" s="5"/>
      <c r="AP449" s="5"/>
      <c r="AQ449" s="21"/>
    </row>
    <row r="450" spans="1:43" x14ac:dyDescent="0.2">
      <c r="A450" s="8" t="str">
        <f t="shared" si="7"/>
        <v>EIG_Ja_4</v>
      </c>
      <c r="B450" s="7" t="s">
        <v>3661</v>
      </c>
      <c r="C450" s="7" t="s">
        <v>260</v>
      </c>
      <c r="D450" s="7">
        <v>4</v>
      </c>
      <c r="E450" s="7">
        <v>100</v>
      </c>
      <c r="F450" s="9">
        <v>101.02295873677431</v>
      </c>
      <c r="G450" s="9">
        <v>93.698844025079453</v>
      </c>
      <c r="H450" s="9">
        <v>104.43737457016553</v>
      </c>
      <c r="I450" s="9">
        <v>117.54775959407959</v>
      </c>
      <c r="J450" s="9">
        <v>128.87911269183178</v>
      </c>
      <c r="K450" s="9">
        <v>125.16461119101091</v>
      </c>
      <c r="L450" s="9">
        <v>124.00557369398584</v>
      </c>
      <c r="M450" s="9">
        <v>122.90992504811848</v>
      </c>
      <c r="N450" s="9">
        <v>124.9599389369982</v>
      </c>
      <c r="O450" s="9">
        <v>126.96691894504887</v>
      </c>
      <c r="P450" s="9">
        <v>119.48430533100789</v>
      </c>
      <c r="Q450" s="9">
        <v>115.24101352216888</v>
      </c>
      <c r="R450" s="9">
        <v>115.58997415300823</v>
      </c>
      <c r="S450" s="9">
        <v>116.37960366038685</v>
      </c>
      <c r="T450" s="9">
        <v>115.50295881323996</v>
      </c>
      <c r="U450" s="9">
        <v>118.04559605242075</v>
      </c>
      <c r="V450" s="9">
        <v>120.18154152549825</v>
      </c>
      <c r="W450" s="9">
        <v>123.25808908289571</v>
      </c>
      <c r="X450" s="9">
        <v>128.16022869268704</v>
      </c>
      <c r="Y450" s="9">
        <v>137.52029889888439</v>
      </c>
      <c r="Z450" s="9">
        <v>140.71160134720145</v>
      </c>
      <c r="AA450" s="9">
        <v>145.81526607199234</v>
      </c>
      <c r="AB450" s="9">
        <v>145.15237499207009</v>
      </c>
      <c r="AC450" s="9">
        <v>139.65771715749582</v>
      </c>
      <c r="AD450" s="9">
        <v>152.082585434641</v>
      </c>
      <c r="AE450" s="9">
        <v>153.59387246488851</v>
      </c>
      <c r="AF450" s="9">
        <v>156.24327021631464</v>
      </c>
      <c r="AG450" s="9">
        <v>175.67643235515735</v>
      </c>
      <c r="AH450" s="9">
        <v>188.77405171794589</v>
      </c>
      <c r="AI450" s="9">
        <v>189.84881084496811</v>
      </c>
      <c r="AJ450" s="9">
        <v>194.10850759314675</v>
      </c>
      <c r="AK450" s="9">
        <v>184.73104384304028</v>
      </c>
      <c r="AL450" s="21">
        <v>184.36864470694141</v>
      </c>
      <c r="AM450" s="197">
        <v>197.04539316307284</v>
      </c>
      <c r="AN450" s="21"/>
      <c r="AO450" s="5"/>
      <c r="AP450" s="5"/>
      <c r="AQ450" s="21"/>
    </row>
    <row r="451" spans="1:43" x14ac:dyDescent="0.2">
      <c r="A451" s="8" t="str">
        <f t="shared" si="7"/>
        <v>EIG_Ja_5</v>
      </c>
      <c r="B451" s="7" t="s">
        <v>3661</v>
      </c>
      <c r="C451" s="7" t="s">
        <v>260</v>
      </c>
      <c r="D451" s="7">
        <v>5</v>
      </c>
      <c r="E451" s="7">
        <v>100</v>
      </c>
      <c r="F451" s="9">
        <v>105.57131259781268</v>
      </c>
      <c r="G451" s="9">
        <v>104.72660540845411</v>
      </c>
      <c r="H451" s="9">
        <v>120.4408465394835</v>
      </c>
      <c r="I451" s="9">
        <v>132.77754626732141</v>
      </c>
      <c r="J451" s="9">
        <v>144.86854763197604</v>
      </c>
      <c r="K451" s="9">
        <v>142.14887924998928</v>
      </c>
      <c r="L451" s="9">
        <v>138.49194548513506</v>
      </c>
      <c r="M451" s="9">
        <v>136.59794886492131</v>
      </c>
      <c r="N451" s="9">
        <v>135.09166965238484</v>
      </c>
      <c r="O451" s="9">
        <v>136.93012995755427</v>
      </c>
      <c r="P451" s="9">
        <v>131.36799531558211</v>
      </c>
      <c r="Q451" s="9">
        <v>127.68766987638736</v>
      </c>
      <c r="R451" s="9">
        <v>123.43981946690212</v>
      </c>
      <c r="S451" s="9">
        <v>126.54862434434384</v>
      </c>
      <c r="T451" s="9">
        <v>130.8255846741454</v>
      </c>
      <c r="U451" s="9">
        <v>134.59668714860095</v>
      </c>
      <c r="V451" s="9">
        <v>136.49529168462601</v>
      </c>
      <c r="W451" s="9">
        <v>138.53975333818812</v>
      </c>
      <c r="X451" s="9">
        <v>143.47999353453557</v>
      </c>
      <c r="Y451" s="9">
        <v>157.54413675640956</v>
      </c>
      <c r="Z451" s="9">
        <v>168.91450316868404</v>
      </c>
      <c r="AA451" s="9">
        <v>178.94155023692284</v>
      </c>
      <c r="AB451" s="9">
        <v>185.45318995709931</v>
      </c>
      <c r="AC451" s="9">
        <v>194.92878913335551</v>
      </c>
      <c r="AD451" s="9">
        <v>218.01325573639261</v>
      </c>
      <c r="AE451" s="9">
        <v>227.38567859123387</v>
      </c>
      <c r="AF451" s="9">
        <v>248.59541512993579</v>
      </c>
      <c r="AG451" s="9">
        <v>274.32381095756671</v>
      </c>
      <c r="AH451" s="9">
        <v>275.29411918950836</v>
      </c>
      <c r="AI451" s="9">
        <v>270.79053206770612</v>
      </c>
      <c r="AJ451" s="9">
        <v>267.62327090689558</v>
      </c>
      <c r="AK451" s="9">
        <v>252.20528499694205</v>
      </c>
      <c r="AL451" s="21">
        <v>259.5279656545946</v>
      </c>
      <c r="AM451" s="197">
        <v>275.72838061888262</v>
      </c>
      <c r="AN451" s="21"/>
      <c r="AO451" s="5"/>
      <c r="AP451" s="5"/>
      <c r="AQ451" s="21"/>
    </row>
    <row r="452" spans="1:43" x14ac:dyDescent="0.2">
      <c r="A452" s="8" t="str">
        <f t="shared" si="7"/>
        <v>EIG_Ja_6</v>
      </c>
      <c r="B452" s="7" t="s">
        <v>3661</v>
      </c>
      <c r="C452" s="7" t="s">
        <v>260</v>
      </c>
      <c r="D452" s="7">
        <v>6</v>
      </c>
      <c r="E452" s="7">
        <v>100</v>
      </c>
      <c r="F452" s="9">
        <v>102.47210517680881</v>
      </c>
      <c r="G452" s="9">
        <v>97.525072818682361</v>
      </c>
      <c r="H452" s="9">
        <v>113.38141241807361</v>
      </c>
      <c r="I452" s="9">
        <v>124.3729438635669</v>
      </c>
      <c r="J452" s="9">
        <v>138.50075974188971</v>
      </c>
      <c r="K452" s="9">
        <v>134.04124656300658</v>
      </c>
      <c r="L452" s="9">
        <v>134.49708173104651</v>
      </c>
      <c r="M452" s="9">
        <v>131.76964984657687</v>
      </c>
      <c r="N452" s="9">
        <v>132.1916306101422</v>
      </c>
      <c r="O452" s="9">
        <v>131.00931357830623</v>
      </c>
      <c r="P452" s="9">
        <v>124.99138982602389</v>
      </c>
      <c r="Q452" s="9">
        <v>121.25796299585558</v>
      </c>
      <c r="R452" s="9">
        <v>118.21237062835417</v>
      </c>
      <c r="S452" s="9">
        <v>119.02614743230215</v>
      </c>
      <c r="T452" s="9">
        <v>120.75066487351562</v>
      </c>
      <c r="U452" s="9">
        <v>122.61282659280144</v>
      </c>
      <c r="V452" s="9">
        <v>125.27672733086663</v>
      </c>
      <c r="W452" s="9">
        <v>129.7180979285323</v>
      </c>
      <c r="X452" s="9">
        <v>131.28391569418224</v>
      </c>
      <c r="Y452" s="9">
        <v>141.56541988691467</v>
      </c>
      <c r="Z452" s="9">
        <v>151.27929627088307</v>
      </c>
      <c r="AA452" s="9">
        <v>155.10493899634275</v>
      </c>
      <c r="AB452" s="9">
        <v>158.16884879629328</v>
      </c>
      <c r="AC452" s="9">
        <v>160.39625865766979</v>
      </c>
      <c r="AD452" s="9">
        <v>177.46881947830354</v>
      </c>
      <c r="AE452" s="9">
        <v>189.25270974938158</v>
      </c>
      <c r="AF452" s="9">
        <v>201.27695991295641</v>
      </c>
      <c r="AG452" s="9">
        <v>218.4983731660335</v>
      </c>
      <c r="AH452" s="9">
        <v>225.25765595222816</v>
      </c>
      <c r="AI452" s="9">
        <v>229.12736932489247</v>
      </c>
      <c r="AJ452" s="9">
        <v>232.63990945816096</v>
      </c>
      <c r="AK452" s="9">
        <v>225.11998969336693</v>
      </c>
      <c r="AL452" s="21">
        <v>229.25719372402517</v>
      </c>
      <c r="AM452" s="197">
        <v>243.06551404230743</v>
      </c>
      <c r="AN452" s="21"/>
      <c r="AO452" s="5"/>
      <c r="AP452" s="5"/>
      <c r="AQ452" s="21"/>
    </row>
    <row r="453" spans="1:43" x14ac:dyDescent="0.2">
      <c r="A453" s="8" t="str">
        <f t="shared" si="7"/>
        <v>EIG_Ja_7</v>
      </c>
      <c r="B453" s="7" t="s">
        <v>3661</v>
      </c>
      <c r="C453" s="7" t="s">
        <v>260</v>
      </c>
      <c r="D453" s="7">
        <v>7</v>
      </c>
      <c r="E453" s="7">
        <v>100</v>
      </c>
      <c r="F453" s="9">
        <v>103.48774429228698</v>
      </c>
      <c r="G453" s="9">
        <v>98.408180754017948</v>
      </c>
      <c r="H453" s="9">
        <v>115.9901611324556</v>
      </c>
      <c r="I453" s="9">
        <v>126.26085063625891</v>
      </c>
      <c r="J453" s="9">
        <v>137.3536308407439</v>
      </c>
      <c r="K453" s="9">
        <v>136.40393874500788</v>
      </c>
      <c r="L453" s="9">
        <v>132.33466167459332</v>
      </c>
      <c r="M453" s="9">
        <v>130.07633786713362</v>
      </c>
      <c r="N453" s="9">
        <v>126.27340380690826</v>
      </c>
      <c r="O453" s="9">
        <v>127.81117993166424</v>
      </c>
      <c r="P453" s="9">
        <v>123.17322004622149</v>
      </c>
      <c r="Q453" s="9">
        <v>120.58765462012522</v>
      </c>
      <c r="R453" s="9">
        <v>116.9173236463913</v>
      </c>
      <c r="S453" s="9">
        <v>120.8277074825364</v>
      </c>
      <c r="T453" s="9">
        <v>123.2433865806254</v>
      </c>
      <c r="U453" s="9">
        <v>128.48157817876768</v>
      </c>
      <c r="V453" s="9">
        <v>132.97556115964295</v>
      </c>
      <c r="W453" s="9">
        <v>132.88998511033546</v>
      </c>
      <c r="X453" s="9">
        <v>135.4359588549982</v>
      </c>
      <c r="Y453" s="9">
        <v>146.92756075191119</v>
      </c>
      <c r="Z453" s="9">
        <v>158.51407346402934</v>
      </c>
      <c r="AA453" s="9">
        <v>168.98969423274207</v>
      </c>
      <c r="AB453" s="9">
        <v>170.85595346839546</v>
      </c>
      <c r="AC453" s="9">
        <v>174.71279888016284</v>
      </c>
      <c r="AD453" s="9">
        <v>189.71880420834148</v>
      </c>
      <c r="AE453" s="9">
        <v>196.31436567312522</v>
      </c>
      <c r="AF453" s="9">
        <v>209.48162485630073</v>
      </c>
      <c r="AG453" s="9">
        <v>232.54189108980211</v>
      </c>
      <c r="AH453" s="9">
        <v>241.21111061942281</v>
      </c>
      <c r="AI453" s="9">
        <v>238.8130356219373</v>
      </c>
      <c r="AJ453" s="9">
        <v>240.10428174417024</v>
      </c>
      <c r="AK453" s="9">
        <v>238.15523541830279</v>
      </c>
      <c r="AL453" s="21">
        <v>242.28365486152867</v>
      </c>
      <c r="AM453" s="197">
        <v>264.79697203004042</v>
      </c>
      <c r="AN453" s="21"/>
      <c r="AO453" s="5"/>
      <c r="AP453" s="5"/>
      <c r="AQ453" s="21"/>
    </row>
    <row r="454" spans="1:43" x14ac:dyDescent="0.2">
      <c r="A454" s="8" t="str">
        <f t="shared" si="7"/>
        <v>EIG_Ja_8</v>
      </c>
      <c r="B454" s="7" t="s">
        <v>3661</v>
      </c>
      <c r="C454" s="7" t="s">
        <v>260</v>
      </c>
      <c r="D454" s="7">
        <v>8</v>
      </c>
      <c r="E454" s="7">
        <v>100</v>
      </c>
      <c r="F454" s="9">
        <v>114.2331164976421</v>
      </c>
      <c r="G454" s="9">
        <v>100.14247686498716</v>
      </c>
      <c r="H454" s="9">
        <v>105.16214450366186</v>
      </c>
      <c r="I454" s="9">
        <v>118.64125827260794</v>
      </c>
      <c r="J454" s="9">
        <v>141.76985736161669</v>
      </c>
      <c r="K454" s="9">
        <v>140.18786788823988</v>
      </c>
      <c r="L454" s="9">
        <v>132.25929665671021</v>
      </c>
      <c r="M454" s="9">
        <v>127.07237082292828</v>
      </c>
      <c r="N454" s="9">
        <v>132.93073066427601</v>
      </c>
      <c r="O454" s="9">
        <v>140.3280850974005</v>
      </c>
      <c r="P454" s="9">
        <v>132.85351497188717</v>
      </c>
      <c r="Q454" s="9">
        <v>126.47066221418571</v>
      </c>
      <c r="R454" s="9">
        <v>118.6279658195716</v>
      </c>
      <c r="S454" s="9">
        <v>117.40230886510001</v>
      </c>
      <c r="T454" s="9">
        <v>127.6988900423961</v>
      </c>
      <c r="U454" s="9">
        <v>130.70328867096782</v>
      </c>
      <c r="V454" s="9">
        <v>127.56366815673623</v>
      </c>
      <c r="W454" s="9">
        <v>127.52702598458295</v>
      </c>
      <c r="X454" s="9">
        <v>128.00906053155549</v>
      </c>
      <c r="Y454" s="9">
        <v>136.16741272170736</v>
      </c>
      <c r="Z454" s="9">
        <v>146.97752589329011</v>
      </c>
      <c r="AA454" s="9">
        <v>146.13973677505399</v>
      </c>
      <c r="AB454" s="9">
        <v>142.40088243831912</v>
      </c>
      <c r="AC454" s="9">
        <v>143.50347257068691</v>
      </c>
      <c r="AD454" s="9">
        <v>152.3436507580588</v>
      </c>
      <c r="AE454" s="9">
        <v>154.17313175002977</v>
      </c>
      <c r="AF454" s="9">
        <v>163.55781390263877</v>
      </c>
      <c r="AG454" s="9">
        <v>171.72228388466854</v>
      </c>
      <c r="AH454" s="9">
        <v>172.88980296377176</v>
      </c>
      <c r="AI454" s="9">
        <v>178.2412036903886</v>
      </c>
      <c r="AJ454" s="9">
        <v>180.35067313527392</v>
      </c>
      <c r="AK454" s="9">
        <v>174.71499444352523</v>
      </c>
      <c r="AL454" s="21">
        <v>177.83304586184201</v>
      </c>
      <c r="AM454" s="197">
        <v>190.31441581734745</v>
      </c>
      <c r="AN454" s="21"/>
      <c r="AO454" s="5"/>
      <c r="AP454" s="5"/>
      <c r="AQ454" s="21"/>
    </row>
    <row r="455" spans="1:43" x14ac:dyDescent="0.2">
      <c r="A455" s="8" t="str">
        <f t="shared" si="7"/>
        <v>EIG_Ja_9</v>
      </c>
      <c r="B455" s="7" t="s">
        <v>3661</v>
      </c>
      <c r="C455" s="7" t="s">
        <v>260</v>
      </c>
      <c r="D455" s="7">
        <v>9</v>
      </c>
      <c r="E455" s="7">
        <v>100</v>
      </c>
      <c r="F455" s="9">
        <v>112.61784958010512</v>
      </c>
      <c r="G455" s="9">
        <v>115.49259685831757</v>
      </c>
      <c r="H455" s="9">
        <v>129.68716350905765</v>
      </c>
      <c r="I455" s="9">
        <v>139.79979348467208</v>
      </c>
      <c r="J455" s="9">
        <v>154.21282469454448</v>
      </c>
      <c r="K455" s="9">
        <v>145.3610794648508</v>
      </c>
      <c r="L455" s="9">
        <v>152.31578233438944</v>
      </c>
      <c r="M455" s="9">
        <v>143.22540873775566</v>
      </c>
      <c r="N455" s="9">
        <v>140.84358412939608</v>
      </c>
      <c r="O455" s="9">
        <v>137.83397463094994</v>
      </c>
      <c r="P455" s="9">
        <v>134.23585170244871</v>
      </c>
      <c r="Q455" s="9">
        <v>131.01513813858949</v>
      </c>
      <c r="R455" s="9">
        <v>132.48842218580583</v>
      </c>
      <c r="S455" s="9">
        <v>133.5399988545964</v>
      </c>
      <c r="T455" s="9">
        <v>138.3640080763779</v>
      </c>
      <c r="U455" s="9">
        <v>146.09395119884002</v>
      </c>
      <c r="V455" s="9">
        <v>151.39952106112071</v>
      </c>
      <c r="W455" s="9">
        <v>159.38684380117081</v>
      </c>
      <c r="X455" s="9">
        <v>158.63337707909619</v>
      </c>
      <c r="Y455" s="9">
        <v>170.94427485017499</v>
      </c>
      <c r="Z455" s="9">
        <v>186.53628278752393</v>
      </c>
      <c r="AA455" s="9">
        <v>201.85969685120838</v>
      </c>
      <c r="AB455" s="9">
        <v>217.62464085479726</v>
      </c>
      <c r="AC455" s="9">
        <v>224.4950560180111</v>
      </c>
      <c r="AD455" s="9">
        <v>246.12291018858565</v>
      </c>
      <c r="AE455" s="9">
        <v>258.14956767827039</v>
      </c>
      <c r="AF455" s="9">
        <v>281.49352200800286</v>
      </c>
      <c r="AG455" s="9">
        <v>306.53072630241832</v>
      </c>
      <c r="AH455" s="9">
        <v>303.91562206503221</v>
      </c>
      <c r="AI455" s="9">
        <v>309.48164574329991</v>
      </c>
      <c r="AJ455" s="9">
        <v>319.08048906969657</v>
      </c>
      <c r="AK455" s="9">
        <v>313.03211079479752</v>
      </c>
      <c r="AL455" s="21">
        <v>322.70113017766698</v>
      </c>
      <c r="AM455" s="197">
        <v>346.74665686182607</v>
      </c>
      <c r="AN455" s="21"/>
      <c r="AO455" s="5"/>
      <c r="AP455" s="5"/>
      <c r="AQ455" s="21"/>
    </row>
    <row r="456" spans="1:43" x14ac:dyDescent="0.2">
      <c r="A456" s="8" t="str">
        <f t="shared" si="7"/>
        <v>EIG_Ja_10</v>
      </c>
      <c r="B456" s="7" t="s">
        <v>3661</v>
      </c>
      <c r="C456" s="7" t="s">
        <v>260</v>
      </c>
      <c r="D456" s="7">
        <v>10</v>
      </c>
      <c r="E456" s="7">
        <v>100</v>
      </c>
      <c r="F456" s="9">
        <v>103.88289722882031</v>
      </c>
      <c r="G456" s="9">
        <v>99.981789123476389</v>
      </c>
      <c r="H456" s="9">
        <v>108.74508125787992</v>
      </c>
      <c r="I456" s="9">
        <v>117.69507257644314</v>
      </c>
      <c r="J456" s="9">
        <v>127.57743917520872</v>
      </c>
      <c r="K456" s="9">
        <v>127.47334343617287</v>
      </c>
      <c r="L456" s="9">
        <v>124.30603034341739</v>
      </c>
      <c r="M456" s="9">
        <v>122.55461359408777</v>
      </c>
      <c r="N456" s="9">
        <v>122.14255733195488</v>
      </c>
      <c r="O456" s="9">
        <v>127.09450506812503</v>
      </c>
      <c r="P456" s="9">
        <v>120.10632522015055</v>
      </c>
      <c r="Q456" s="9">
        <v>113.66385868011729</v>
      </c>
      <c r="R456" s="9">
        <v>107.2483156280003</v>
      </c>
      <c r="S456" s="9">
        <v>107.22346749006842</v>
      </c>
      <c r="T456" s="9">
        <v>110.57108676895713</v>
      </c>
      <c r="U456" s="9">
        <v>115.20418575851646</v>
      </c>
      <c r="V456" s="9">
        <v>111.77823840179431</v>
      </c>
      <c r="W456" s="9">
        <v>113.23583110830944</v>
      </c>
      <c r="X456" s="9">
        <v>116.65558139808756</v>
      </c>
      <c r="Y456" s="9">
        <v>128.55756049276397</v>
      </c>
      <c r="Z456" s="9">
        <v>137.56098268010336</v>
      </c>
      <c r="AA456" s="9">
        <v>141.12991665578224</v>
      </c>
      <c r="AB456" s="9">
        <v>145.5170923425361</v>
      </c>
      <c r="AC456" s="9">
        <v>150.76093455915523</v>
      </c>
      <c r="AD456" s="9">
        <v>161.20325443892568</v>
      </c>
      <c r="AE456" s="9">
        <v>167.39495875803897</v>
      </c>
      <c r="AF456" s="9">
        <v>178.02256683516831</v>
      </c>
      <c r="AG456" s="9">
        <v>195.45226044055471</v>
      </c>
      <c r="AH456" s="9">
        <v>201.71996374458726</v>
      </c>
      <c r="AI456" s="9">
        <v>201.23100271390905</v>
      </c>
      <c r="AJ456" s="9">
        <v>201.7462236268465</v>
      </c>
      <c r="AK456" s="9">
        <v>195.84230282319956</v>
      </c>
      <c r="AL456" s="21">
        <v>196.31765843288977</v>
      </c>
      <c r="AM456" s="197">
        <v>206.78984001903754</v>
      </c>
      <c r="AN456" s="21"/>
      <c r="AO456" s="5"/>
      <c r="AP456" s="5"/>
      <c r="AQ456" s="21"/>
    </row>
    <row r="457" spans="1:43" x14ac:dyDescent="0.2">
      <c r="A457" s="8" t="str">
        <f t="shared" si="7"/>
        <v>EIG_Ja_11</v>
      </c>
      <c r="B457" s="7" t="s">
        <v>3661</v>
      </c>
      <c r="C457" s="7" t="s">
        <v>260</v>
      </c>
      <c r="D457" s="7">
        <v>11</v>
      </c>
      <c r="E457" s="7">
        <v>100</v>
      </c>
      <c r="F457" s="9">
        <v>104.4615984502053</v>
      </c>
      <c r="G457" s="9">
        <v>100.51713014548638</v>
      </c>
      <c r="H457" s="9">
        <v>112.15622492742587</v>
      </c>
      <c r="I457" s="9">
        <v>126.44951086339739</v>
      </c>
      <c r="J457" s="9">
        <v>140.10076655768933</v>
      </c>
      <c r="K457" s="9">
        <v>143.45044436651636</v>
      </c>
      <c r="L457" s="9">
        <v>138.66148772596901</v>
      </c>
      <c r="M457" s="9">
        <v>137.40772679846046</v>
      </c>
      <c r="N457" s="9">
        <v>138.94882847075033</v>
      </c>
      <c r="O457" s="9">
        <v>140.52076993826694</v>
      </c>
      <c r="P457" s="9">
        <v>131.56888171823331</v>
      </c>
      <c r="Q457" s="9">
        <v>126.62343826762358</v>
      </c>
      <c r="R457" s="9">
        <v>122.48122776691226</v>
      </c>
      <c r="S457" s="9">
        <v>124.21872413836385</v>
      </c>
      <c r="T457" s="9">
        <v>127.60790548388033</v>
      </c>
      <c r="U457" s="9">
        <v>129.98170118034068</v>
      </c>
      <c r="V457" s="9">
        <v>127.18076939296807</v>
      </c>
      <c r="W457" s="9">
        <v>127.81772587387601</v>
      </c>
      <c r="X457" s="9">
        <v>128.80409158454668</v>
      </c>
      <c r="Y457" s="9">
        <v>139.3859487658207</v>
      </c>
      <c r="Z457" s="9">
        <v>146.56205380309629</v>
      </c>
      <c r="AA457" s="9">
        <v>147.97619051021567</v>
      </c>
      <c r="AB457" s="9">
        <v>149.9665105038741</v>
      </c>
      <c r="AC457" s="9">
        <v>153.31094926777152</v>
      </c>
      <c r="AD457" s="9">
        <v>161.41673797030549</v>
      </c>
      <c r="AE457" s="9">
        <v>165.92321878381662</v>
      </c>
      <c r="AF457" s="9">
        <v>172.24456369466529</v>
      </c>
      <c r="AG457" s="9">
        <v>187.97497365189827</v>
      </c>
      <c r="AH457" s="9">
        <v>191.18435008894627</v>
      </c>
      <c r="AI457" s="9">
        <v>188.1173012132883</v>
      </c>
      <c r="AJ457" s="9">
        <v>191.87033178088663</v>
      </c>
      <c r="AK457" s="9">
        <v>185.16181545923419</v>
      </c>
      <c r="AL457" s="21">
        <v>185.49679408157297</v>
      </c>
      <c r="AM457" s="197">
        <v>192.41081330648012</v>
      </c>
      <c r="AN457" s="21"/>
      <c r="AO457" s="5"/>
      <c r="AP457" s="5"/>
      <c r="AQ457" s="21"/>
    </row>
    <row r="458" spans="1:43" x14ac:dyDescent="0.2">
      <c r="A458" s="8" t="str">
        <f t="shared" si="7"/>
        <v>EIG_Ja_12</v>
      </c>
      <c r="B458" s="7" t="s">
        <v>3661</v>
      </c>
      <c r="C458" s="7" t="s">
        <v>260</v>
      </c>
      <c r="D458" s="7">
        <v>12</v>
      </c>
      <c r="E458" s="7">
        <v>100</v>
      </c>
      <c r="F458" s="9">
        <v>106.5118772334348</v>
      </c>
      <c r="G458" s="9">
        <v>106.72495292678479</v>
      </c>
      <c r="H458" s="9">
        <v>128.76404927369416</v>
      </c>
      <c r="I458" s="9">
        <v>152.21673796142275</v>
      </c>
      <c r="J458" s="9">
        <v>159.22765504695397</v>
      </c>
      <c r="K458" s="9">
        <v>153.21162831326552</v>
      </c>
      <c r="L458" s="9">
        <v>145.60821399582846</v>
      </c>
      <c r="M458" s="9">
        <v>141.82645909000712</v>
      </c>
      <c r="N458" s="9">
        <v>148.9204988855401</v>
      </c>
      <c r="O458" s="9">
        <v>161.59251538905383</v>
      </c>
      <c r="P458" s="9">
        <v>151.98628390611867</v>
      </c>
      <c r="Q458" s="9">
        <v>149.60406819483069</v>
      </c>
      <c r="R458" s="9">
        <v>148.53514370200341</v>
      </c>
      <c r="S458" s="9">
        <v>148.51405707066863</v>
      </c>
      <c r="T458" s="9">
        <v>152.80622960989422</v>
      </c>
      <c r="U458" s="9">
        <v>157.15416729191153</v>
      </c>
      <c r="V458" s="9">
        <v>159.24703043734755</v>
      </c>
      <c r="W458" s="9">
        <v>165.06928024699826</v>
      </c>
      <c r="X458" s="9">
        <v>172.08518245425665</v>
      </c>
      <c r="Y458" s="9">
        <v>185.45836692556983</v>
      </c>
      <c r="Z458" s="9">
        <v>202.08227581248477</v>
      </c>
      <c r="AA458" s="9">
        <v>209.79439104072927</v>
      </c>
      <c r="AB458" s="9">
        <v>220.46407787964623</v>
      </c>
      <c r="AC458" s="9">
        <v>224.62838271142869</v>
      </c>
      <c r="AD458" s="9">
        <v>247.39931596833756</v>
      </c>
      <c r="AE458" s="9">
        <v>258.4275559104027</v>
      </c>
      <c r="AF458" s="9">
        <v>273.73556273782287</v>
      </c>
      <c r="AG458" s="9">
        <v>279.31512965903909</v>
      </c>
      <c r="AH458" s="9">
        <v>300.25778396760307</v>
      </c>
      <c r="AI458" s="9">
        <v>310.9135422965872</v>
      </c>
      <c r="AJ458" s="9">
        <v>301.79621347063403</v>
      </c>
      <c r="AK458" s="9">
        <v>288.77721069296467</v>
      </c>
      <c r="AL458" s="21">
        <v>296.89453083346808</v>
      </c>
      <c r="AM458" s="197">
        <v>327.09172761682612</v>
      </c>
      <c r="AN458" s="21"/>
      <c r="AO458" s="5"/>
      <c r="AP458" s="5"/>
      <c r="AQ458" s="21"/>
    </row>
    <row r="459" spans="1:43" x14ac:dyDescent="0.2">
      <c r="A459" s="8" t="str">
        <f t="shared" si="7"/>
        <v>EIG_Ja_13</v>
      </c>
      <c r="B459" s="7" t="s">
        <v>3661</v>
      </c>
      <c r="C459" s="7" t="s">
        <v>260</v>
      </c>
      <c r="D459" s="7">
        <v>13</v>
      </c>
      <c r="E459" s="7">
        <v>100</v>
      </c>
      <c r="F459" s="9">
        <v>110.78594488023768</v>
      </c>
      <c r="G459" s="9">
        <v>107.27957660252085</v>
      </c>
      <c r="H459" s="9">
        <v>124.20365769550304</v>
      </c>
      <c r="I459" s="9">
        <v>141.00279213645339</v>
      </c>
      <c r="J459" s="9">
        <v>156.44954281823885</v>
      </c>
      <c r="K459" s="9">
        <v>157.66127304374257</v>
      </c>
      <c r="L459" s="9">
        <v>150.79022001170173</v>
      </c>
      <c r="M459" s="9">
        <v>148.19112965595488</v>
      </c>
      <c r="N459" s="9">
        <v>150.81498228346993</v>
      </c>
      <c r="O459" s="9">
        <v>153.56077685072682</v>
      </c>
      <c r="P459" s="9">
        <v>144.18201319871315</v>
      </c>
      <c r="Q459" s="9">
        <v>138.36426785799952</v>
      </c>
      <c r="R459" s="9">
        <v>136.43588864327668</v>
      </c>
      <c r="S459" s="9">
        <v>139.24164921541669</v>
      </c>
      <c r="T459" s="9">
        <v>144.62767576987576</v>
      </c>
      <c r="U459" s="9">
        <v>149.10849998011054</v>
      </c>
      <c r="V459" s="9">
        <v>146.57399699789659</v>
      </c>
      <c r="W459" s="9">
        <v>149.10054907962211</v>
      </c>
      <c r="X459" s="9">
        <v>152.45967603991932</v>
      </c>
      <c r="Y459" s="9">
        <v>164.15651121112055</v>
      </c>
      <c r="Z459" s="9">
        <v>173.97015112573811</v>
      </c>
      <c r="AA459" s="9">
        <v>183.75927921597594</v>
      </c>
      <c r="AB459" s="9">
        <v>186.02670413398258</v>
      </c>
      <c r="AC459" s="9">
        <v>187.37576557624419</v>
      </c>
      <c r="AD459" s="9">
        <v>199.02558215739299</v>
      </c>
      <c r="AE459" s="9">
        <v>205.43871840767602</v>
      </c>
      <c r="AF459" s="9">
        <v>214.15043705860089</v>
      </c>
      <c r="AG459" s="9">
        <v>226.35262544157598</v>
      </c>
      <c r="AH459" s="9">
        <v>231.65411808194341</v>
      </c>
      <c r="AI459" s="9">
        <v>232.00238113590041</v>
      </c>
      <c r="AJ459" s="9">
        <v>234.22290159839943</v>
      </c>
      <c r="AK459" s="9">
        <v>231.32898520370003</v>
      </c>
      <c r="AL459" s="21">
        <v>236.17143547250467</v>
      </c>
      <c r="AM459" s="197">
        <v>244.34828393680141</v>
      </c>
      <c r="AN459" s="21"/>
      <c r="AO459" s="5"/>
      <c r="AP459" s="5"/>
      <c r="AQ459" s="21"/>
    </row>
    <row r="460" spans="1:43" x14ac:dyDescent="0.2">
      <c r="A460" s="8" t="str">
        <f t="shared" si="7"/>
        <v>EIG_Ja_14</v>
      </c>
      <c r="B460" s="7" t="s">
        <v>3661</v>
      </c>
      <c r="C460" s="7" t="s">
        <v>260</v>
      </c>
      <c r="D460" s="7">
        <v>14</v>
      </c>
      <c r="E460" s="7">
        <v>100</v>
      </c>
      <c r="F460" s="9">
        <v>110.8023472969262</v>
      </c>
      <c r="G460" s="9">
        <v>100.70546384016698</v>
      </c>
      <c r="H460" s="9">
        <v>106.53355181348338</v>
      </c>
      <c r="I460" s="9">
        <v>126.5698597596331</v>
      </c>
      <c r="J460" s="9">
        <v>143.15595058797314</v>
      </c>
      <c r="K460" s="9">
        <v>139.6041169913974</v>
      </c>
      <c r="L460" s="9">
        <v>137.82562792497799</v>
      </c>
      <c r="M460" s="9">
        <v>135.14735734214824</v>
      </c>
      <c r="N460" s="9">
        <v>140.48965028487933</v>
      </c>
      <c r="O460" s="9">
        <v>141.67369578889875</v>
      </c>
      <c r="P460" s="9">
        <v>133.50382674025622</v>
      </c>
      <c r="Q460" s="9">
        <v>131.75378778070461</v>
      </c>
      <c r="R460" s="9">
        <v>121.63596158674568</v>
      </c>
      <c r="S460" s="9">
        <v>118.78358679852134</v>
      </c>
      <c r="T460" s="9">
        <v>126.43774495140127</v>
      </c>
      <c r="U460" s="9">
        <v>127.02128442973046</v>
      </c>
      <c r="V460" s="9">
        <v>122.72691491263092</v>
      </c>
      <c r="W460" s="9">
        <v>127.31442574385514</v>
      </c>
      <c r="X460" s="9">
        <v>131.7455472462571</v>
      </c>
      <c r="Y460" s="9">
        <v>139.68981592797502</v>
      </c>
      <c r="Z460" s="9">
        <v>148.04368168089206</v>
      </c>
      <c r="AA460" s="9">
        <v>151.11592392118956</v>
      </c>
      <c r="AB460" s="9">
        <v>153.5064036966065</v>
      </c>
      <c r="AC460" s="9">
        <v>158.0496158340467</v>
      </c>
      <c r="AD460" s="9">
        <v>170.41841634611572</v>
      </c>
      <c r="AE460" s="9">
        <v>170.40058609437659</v>
      </c>
      <c r="AF460" s="9">
        <v>180.45228763961876</v>
      </c>
      <c r="AG460" s="9">
        <v>197.16272650361049</v>
      </c>
      <c r="AH460" s="9">
        <v>203.52701455353213</v>
      </c>
      <c r="AI460" s="9">
        <v>203.91243396500894</v>
      </c>
      <c r="AJ460" s="9">
        <v>209.49627353478544</v>
      </c>
      <c r="AK460" s="9">
        <v>203.33372667873311</v>
      </c>
      <c r="AL460" s="21">
        <v>203.51782019229981</v>
      </c>
      <c r="AM460" s="197">
        <v>215.5402818889832</v>
      </c>
      <c r="AN460" s="21"/>
      <c r="AO460" s="5"/>
      <c r="AP460" s="5"/>
      <c r="AQ460" s="21"/>
    </row>
    <row r="461" spans="1:43" x14ac:dyDescent="0.2">
      <c r="A461" s="8" t="str">
        <f t="shared" si="7"/>
        <v>EIG_Ja_15</v>
      </c>
      <c r="B461" s="7" t="s">
        <v>3661</v>
      </c>
      <c r="C461" s="7" t="s">
        <v>260</v>
      </c>
      <c r="D461" s="7">
        <v>15</v>
      </c>
      <c r="E461" s="7">
        <v>100</v>
      </c>
      <c r="F461" s="9">
        <v>114.29635720776258</v>
      </c>
      <c r="G461" s="9">
        <v>105.48745475244539</v>
      </c>
      <c r="H461" s="9">
        <v>112.72518572963702</v>
      </c>
      <c r="I461" s="9">
        <v>132.76895216672622</v>
      </c>
      <c r="J461" s="9">
        <v>151.01036320247576</v>
      </c>
      <c r="K461" s="9">
        <v>148.19172344163457</v>
      </c>
      <c r="L461" s="9">
        <v>138.6169839996513</v>
      </c>
      <c r="M461" s="9">
        <v>135.65150028591336</v>
      </c>
      <c r="N461" s="9">
        <v>139.87611880141432</v>
      </c>
      <c r="O461" s="9">
        <v>144.13333029205688</v>
      </c>
      <c r="P461" s="9">
        <v>137.07188248711176</v>
      </c>
      <c r="Q461" s="9">
        <v>132.81395443447138</v>
      </c>
      <c r="R461" s="9">
        <v>123.84433372259483</v>
      </c>
      <c r="S461" s="9">
        <v>121.16387390844648</v>
      </c>
      <c r="T461" s="9">
        <v>130.0899497656182</v>
      </c>
      <c r="U461" s="9">
        <v>131.74595049523566</v>
      </c>
      <c r="V461" s="9">
        <v>125.90708377776605</v>
      </c>
      <c r="W461" s="9">
        <v>127.08957724448571</v>
      </c>
      <c r="X461" s="9">
        <v>127.39114272800856</v>
      </c>
      <c r="Y461" s="9">
        <v>138.45026387810228</v>
      </c>
      <c r="Z461" s="9">
        <v>146.4093978047068</v>
      </c>
      <c r="AA461" s="9">
        <v>153.63368210988003</v>
      </c>
      <c r="AB461" s="9">
        <v>154.04137331942326</v>
      </c>
      <c r="AC461" s="9">
        <v>158.98175462283021</v>
      </c>
      <c r="AD461" s="9">
        <v>169.51415388089202</v>
      </c>
      <c r="AE461" s="9">
        <v>177.88014356461869</v>
      </c>
      <c r="AF461" s="9">
        <v>186.86672732367541</v>
      </c>
      <c r="AG461" s="9">
        <v>196.1300822680297</v>
      </c>
      <c r="AH461" s="9">
        <v>210.97397783259453</v>
      </c>
      <c r="AI461" s="9">
        <v>214.78423185482737</v>
      </c>
      <c r="AJ461" s="9">
        <v>216.69963349674924</v>
      </c>
      <c r="AK461" s="9">
        <v>212.87136454939707</v>
      </c>
      <c r="AL461" s="21">
        <v>208.64878144613667</v>
      </c>
      <c r="AM461" s="197">
        <v>222.38239552018831</v>
      </c>
      <c r="AN461" s="21"/>
      <c r="AO461" s="5"/>
      <c r="AP461" s="5"/>
      <c r="AQ461" s="21"/>
    </row>
    <row r="462" spans="1:43" x14ac:dyDescent="0.2">
      <c r="A462" s="8" t="str">
        <f t="shared" si="7"/>
        <v>EIG_Ja_16</v>
      </c>
      <c r="B462" s="7" t="s">
        <v>3661</v>
      </c>
      <c r="C462" s="7" t="s">
        <v>260</v>
      </c>
      <c r="D462" s="7">
        <v>16</v>
      </c>
      <c r="E462" s="7">
        <v>100</v>
      </c>
      <c r="F462" s="9">
        <v>111.16011437794644</v>
      </c>
      <c r="G462" s="9">
        <v>98.066628239556024</v>
      </c>
      <c r="H462" s="9">
        <v>104.46335905820479</v>
      </c>
      <c r="I462" s="9">
        <v>117.30467992508254</v>
      </c>
      <c r="J462" s="9">
        <v>136.85415946920892</v>
      </c>
      <c r="K462" s="9">
        <v>131.44471916303544</v>
      </c>
      <c r="L462" s="9">
        <v>128.25257282324827</v>
      </c>
      <c r="M462" s="9">
        <v>124.59736530813711</v>
      </c>
      <c r="N462" s="9">
        <v>129.7265392842931</v>
      </c>
      <c r="O462" s="9">
        <v>133.63988988974907</v>
      </c>
      <c r="P462" s="9">
        <v>126.78008965748137</v>
      </c>
      <c r="Q462" s="9">
        <v>121.19935219516107</v>
      </c>
      <c r="R462" s="9">
        <v>114.34496203438837</v>
      </c>
      <c r="S462" s="9">
        <v>111.3464732602373</v>
      </c>
      <c r="T462" s="9">
        <v>120.67163024705967</v>
      </c>
      <c r="U462" s="9">
        <v>122.39586323132367</v>
      </c>
      <c r="V462" s="9">
        <v>120.68469755004642</v>
      </c>
      <c r="W462" s="9">
        <v>127.44061511892441</v>
      </c>
      <c r="X462" s="9">
        <v>131.6721050495054</v>
      </c>
      <c r="Y462" s="9">
        <v>141.11200558652891</v>
      </c>
      <c r="Z462" s="9">
        <v>149.4130795703793</v>
      </c>
      <c r="AA462" s="9">
        <v>154.77298064623005</v>
      </c>
      <c r="AB462" s="9">
        <v>156.10514359402299</v>
      </c>
      <c r="AC462" s="9">
        <v>156.13504796260952</v>
      </c>
      <c r="AD462" s="9">
        <v>168.27039714873567</v>
      </c>
      <c r="AE462" s="9">
        <v>173.96764210344398</v>
      </c>
      <c r="AF462" s="9">
        <v>182.86253077982718</v>
      </c>
      <c r="AG462" s="9">
        <v>198.46953141535946</v>
      </c>
      <c r="AH462" s="9">
        <v>216.00690983331589</v>
      </c>
      <c r="AI462" s="9">
        <v>223.63697080245774</v>
      </c>
      <c r="AJ462" s="9">
        <v>227.83678874718336</v>
      </c>
      <c r="AK462" s="9">
        <v>221.26505923062055</v>
      </c>
      <c r="AL462" s="21">
        <v>209.38798996389863</v>
      </c>
      <c r="AM462" s="197">
        <v>220.7037099477501</v>
      </c>
      <c r="AN462" s="21"/>
      <c r="AO462" s="5"/>
      <c r="AP462" s="5"/>
      <c r="AQ462" s="21"/>
    </row>
    <row r="463" spans="1:43" x14ac:dyDescent="0.2">
      <c r="A463" s="8" t="str">
        <f t="shared" si="7"/>
        <v>EIG_Ja_17</v>
      </c>
      <c r="B463" s="7" t="s">
        <v>3661</v>
      </c>
      <c r="C463" s="7" t="s">
        <v>260</v>
      </c>
      <c r="D463" s="7">
        <v>17</v>
      </c>
      <c r="E463" s="7">
        <v>100</v>
      </c>
      <c r="F463" s="9">
        <v>113.43639296051728</v>
      </c>
      <c r="G463" s="9">
        <v>110.80386013759767</v>
      </c>
      <c r="H463" s="9">
        <v>118.79016113921965</v>
      </c>
      <c r="I463" s="9">
        <v>135.64133075164565</v>
      </c>
      <c r="J463" s="9">
        <v>149.60767422665998</v>
      </c>
      <c r="K463" s="9">
        <v>145.92091819960643</v>
      </c>
      <c r="L463" s="9">
        <v>140.97841239098943</v>
      </c>
      <c r="M463" s="9">
        <v>137.73962024354378</v>
      </c>
      <c r="N463" s="9">
        <v>143.62255298129355</v>
      </c>
      <c r="O463" s="9">
        <v>146.40732045258017</v>
      </c>
      <c r="P463" s="9">
        <v>139.74491269186294</v>
      </c>
      <c r="Q463" s="9">
        <v>134.00255862235403</v>
      </c>
      <c r="R463" s="9">
        <v>126.65918512172074</v>
      </c>
      <c r="S463" s="9">
        <v>124.30185946219832</v>
      </c>
      <c r="T463" s="9">
        <v>131.15646215680781</v>
      </c>
      <c r="U463" s="9">
        <v>135.36590298250653</v>
      </c>
      <c r="V463" s="9">
        <v>133.40495105641816</v>
      </c>
      <c r="W463" s="9">
        <v>134.61845718834206</v>
      </c>
      <c r="X463" s="9">
        <v>136.07037772991899</v>
      </c>
      <c r="Y463" s="9">
        <v>146.42596862428482</v>
      </c>
      <c r="Z463" s="9">
        <v>156.16372480886329</v>
      </c>
      <c r="AA463" s="9">
        <v>161.31870016723425</v>
      </c>
      <c r="AB463" s="9">
        <v>164.09204477842073</v>
      </c>
      <c r="AC463" s="9">
        <v>167.58600008048023</v>
      </c>
      <c r="AD463" s="9">
        <v>177.36454679800528</v>
      </c>
      <c r="AE463" s="9">
        <v>184.32198771929563</v>
      </c>
      <c r="AF463" s="9">
        <v>195.30353466653671</v>
      </c>
      <c r="AG463" s="9">
        <v>210.52567314781311</v>
      </c>
      <c r="AH463" s="9">
        <v>221.54602180537307</v>
      </c>
      <c r="AI463" s="9">
        <v>227.42624928822192</v>
      </c>
      <c r="AJ463" s="9">
        <v>230.40943250105724</v>
      </c>
      <c r="AK463" s="9">
        <v>228.60646138249959</v>
      </c>
      <c r="AL463" s="21">
        <v>227.1726271683057</v>
      </c>
      <c r="AM463" s="197">
        <v>235.93448854657549</v>
      </c>
      <c r="AN463" s="21"/>
      <c r="AO463" s="5"/>
      <c r="AP463" s="5"/>
      <c r="AQ463" s="21"/>
    </row>
    <row r="464" spans="1:43" x14ac:dyDescent="0.2">
      <c r="A464" s="8" t="str">
        <f t="shared" si="7"/>
        <v>EIG_Ja_18</v>
      </c>
      <c r="B464" s="7" t="s">
        <v>3661</v>
      </c>
      <c r="C464" s="7" t="s">
        <v>260</v>
      </c>
      <c r="D464" s="7">
        <v>18</v>
      </c>
      <c r="E464" s="7">
        <v>100</v>
      </c>
      <c r="F464" s="9">
        <v>103.48047115940469</v>
      </c>
      <c r="G464" s="9">
        <v>102.46710045663244</v>
      </c>
      <c r="H464" s="9">
        <v>111.50840386329486</v>
      </c>
      <c r="I464" s="9">
        <v>123.31585634122806</v>
      </c>
      <c r="J464" s="9">
        <v>129.89891787039136</v>
      </c>
      <c r="K464" s="9">
        <v>121.79472257282309</v>
      </c>
      <c r="L464" s="9">
        <v>128.57693811752804</v>
      </c>
      <c r="M464" s="9">
        <v>124.20846397441889</v>
      </c>
      <c r="N464" s="9">
        <v>127.05618286463947</v>
      </c>
      <c r="O464" s="9">
        <v>127.52287670544705</v>
      </c>
      <c r="P464" s="9">
        <v>120.29673461325628</v>
      </c>
      <c r="Q464" s="9">
        <v>117.65766441499383</v>
      </c>
      <c r="R464" s="9">
        <v>116.42377967640792</v>
      </c>
      <c r="S464" s="9">
        <v>118.51447945093948</v>
      </c>
      <c r="T464" s="9">
        <v>120.86749291643808</v>
      </c>
      <c r="U464" s="9">
        <v>120.16436932981679</v>
      </c>
      <c r="V464" s="9">
        <v>123.80322754019433</v>
      </c>
      <c r="W464" s="9">
        <v>129.84535910391642</v>
      </c>
      <c r="X464" s="9">
        <v>134.89264006419094</v>
      </c>
      <c r="Y464" s="9">
        <v>145.38236475070789</v>
      </c>
      <c r="Z464" s="9">
        <v>158.66801555002709</v>
      </c>
      <c r="AA464" s="9">
        <v>167.66618205804525</v>
      </c>
      <c r="AB464" s="9">
        <v>168.49991677210255</v>
      </c>
      <c r="AC464" s="9">
        <v>168.46531083915471</v>
      </c>
      <c r="AD464" s="9">
        <v>183.67318047575395</v>
      </c>
      <c r="AE464" s="9">
        <v>188.97953695953075</v>
      </c>
      <c r="AF464" s="9">
        <v>195.69790995372625</v>
      </c>
      <c r="AG464" s="9">
        <v>214.47848625659952</v>
      </c>
      <c r="AH464" s="9">
        <v>226.47075734115757</v>
      </c>
      <c r="AI464" s="9">
        <v>224.27437985065848</v>
      </c>
      <c r="AJ464" s="9">
        <v>225.96598919362739</v>
      </c>
      <c r="AK464" s="9">
        <v>209.31303396335065</v>
      </c>
      <c r="AL464" s="21">
        <v>207.47451780796206</v>
      </c>
      <c r="AM464" s="197">
        <v>214.65577221855489</v>
      </c>
      <c r="AN464" s="21"/>
      <c r="AO464" s="5"/>
      <c r="AP464" s="5"/>
      <c r="AQ464" s="21"/>
    </row>
    <row r="465" spans="1:43" x14ac:dyDescent="0.2">
      <c r="A465" s="8" t="str">
        <f t="shared" si="7"/>
        <v>EIG_Ja_19</v>
      </c>
      <c r="B465" s="7" t="s">
        <v>3661</v>
      </c>
      <c r="C465" s="7" t="s">
        <v>260</v>
      </c>
      <c r="D465" s="7">
        <v>19</v>
      </c>
      <c r="E465" s="7">
        <v>100</v>
      </c>
      <c r="F465" s="9">
        <v>107.56731964292614</v>
      </c>
      <c r="G465" s="9">
        <v>104.1222485119699</v>
      </c>
      <c r="H465" s="9">
        <v>118.67260002460966</v>
      </c>
      <c r="I465" s="9">
        <v>131.00931735317792</v>
      </c>
      <c r="J465" s="9">
        <v>145.97211976235926</v>
      </c>
      <c r="K465" s="9">
        <v>144.54553248133234</v>
      </c>
      <c r="L465" s="9">
        <v>142.63818137068779</v>
      </c>
      <c r="M465" s="9">
        <v>140.03323564007914</v>
      </c>
      <c r="N465" s="9">
        <v>141.71784588981592</v>
      </c>
      <c r="O465" s="9">
        <v>142.74121008777848</v>
      </c>
      <c r="P465" s="9">
        <v>136.54455796486346</v>
      </c>
      <c r="Q465" s="9">
        <v>131.15056549354767</v>
      </c>
      <c r="R465" s="9">
        <v>127.62322137146656</v>
      </c>
      <c r="S465" s="9">
        <v>127.36720789296099</v>
      </c>
      <c r="T465" s="9">
        <v>130.3614001041619</v>
      </c>
      <c r="U465" s="9">
        <v>133.75452871099392</v>
      </c>
      <c r="V465" s="9">
        <v>131.94051910663231</v>
      </c>
      <c r="W465" s="9">
        <v>133.16725252752119</v>
      </c>
      <c r="X465" s="9">
        <v>135.45131737483123</v>
      </c>
      <c r="Y465" s="9">
        <v>145.48732256022453</v>
      </c>
      <c r="Z465" s="9">
        <v>152.30425545866316</v>
      </c>
      <c r="AA465" s="9">
        <v>158.33155001972241</v>
      </c>
      <c r="AB465" s="9">
        <v>159.33339513454891</v>
      </c>
      <c r="AC465" s="9">
        <v>161.75252959834921</v>
      </c>
      <c r="AD465" s="9">
        <v>172.41289022727966</v>
      </c>
      <c r="AE465" s="9">
        <v>176.94589418278701</v>
      </c>
      <c r="AF465" s="9">
        <v>184.69153522802773</v>
      </c>
      <c r="AG465" s="9">
        <v>200.41958753467907</v>
      </c>
      <c r="AH465" s="9">
        <v>205.38903147049018</v>
      </c>
      <c r="AI465" s="9">
        <v>208.96720803996675</v>
      </c>
      <c r="AJ465" s="9">
        <v>210.05826284809243</v>
      </c>
      <c r="AK465" s="9">
        <v>204.10441951233818</v>
      </c>
      <c r="AL465" s="21">
        <v>206.2683185744329</v>
      </c>
      <c r="AM465" s="197">
        <v>213.23021837836907</v>
      </c>
      <c r="AN465" s="21"/>
      <c r="AO465" s="5"/>
      <c r="AP465" s="5"/>
      <c r="AQ465" s="21"/>
    </row>
    <row r="466" spans="1:43" x14ac:dyDescent="0.2">
      <c r="A466" s="8" t="str">
        <f t="shared" si="7"/>
        <v>EIG_Ja_20</v>
      </c>
      <c r="B466" s="7" t="s">
        <v>3661</v>
      </c>
      <c r="C466" s="7" t="s">
        <v>260</v>
      </c>
      <c r="D466" s="7">
        <v>20</v>
      </c>
      <c r="E466" s="7">
        <v>100</v>
      </c>
      <c r="F466" s="9">
        <v>112.32307099214354</v>
      </c>
      <c r="G466" s="9">
        <v>105.35942463731878</v>
      </c>
      <c r="H466" s="9">
        <v>112.45814465338827</v>
      </c>
      <c r="I466" s="9">
        <v>125.96329645441855</v>
      </c>
      <c r="J466" s="9">
        <v>142.17354450677968</v>
      </c>
      <c r="K466" s="9">
        <v>137.29613634724259</v>
      </c>
      <c r="L466" s="9">
        <v>134.45223685012959</v>
      </c>
      <c r="M466" s="9">
        <v>130.68990109144198</v>
      </c>
      <c r="N466" s="9">
        <v>137.05714603070038</v>
      </c>
      <c r="O466" s="9">
        <v>140.42459986445772</v>
      </c>
      <c r="P466" s="9">
        <v>133.75191564179602</v>
      </c>
      <c r="Q466" s="9">
        <v>127.64289156455146</v>
      </c>
      <c r="R466" s="9">
        <v>121.04649503830352</v>
      </c>
      <c r="S466" s="9">
        <v>118.29933858918477</v>
      </c>
      <c r="T466" s="9">
        <v>125.58995854685446</v>
      </c>
      <c r="U466" s="9">
        <v>128.10763998027318</v>
      </c>
      <c r="V466" s="9">
        <v>124.42727503284037</v>
      </c>
      <c r="W466" s="9">
        <v>127.14998489413263</v>
      </c>
      <c r="X466" s="9">
        <v>128.01671302515916</v>
      </c>
      <c r="Y466" s="9">
        <v>138.14880644641534</v>
      </c>
      <c r="Z466" s="9">
        <v>148.1353687557658</v>
      </c>
      <c r="AA466" s="9">
        <v>151.99708923591433</v>
      </c>
      <c r="AB466" s="9">
        <v>154.6566435538785</v>
      </c>
      <c r="AC466" s="9">
        <v>154.40314446208205</v>
      </c>
      <c r="AD466" s="9">
        <v>162.71804657005288</v>
      </c>
      <c r="AE466" s="9">
        <v>166.41296791174503</v>
      </c>
      <c r="AF466" s="9">
        <v>176.50093214596768</v>
      </c>
      <c r="AG466" s="9">
        <v>193.32826204017726</v>
      </c>
      <c r="AH466" s="9">
        <v>204.41436192105124</v>
      </c>
      <c r="AI466" s="9">
        <v>207.97656816608816</v>
      </c>
      <c r="AJ466" s="9">
        <v>210.82430205739678</v>
      </c>
      <c r="AK466" s="9">
        <v>207.12866676173601</v>
      </c>
      <c r="AL466" s="21">
        <v>207.40338574776618</v>
      </c>
      <c r="AM466" s="197">
        <v>219.93643721766705</v>
      </c>
      <c r="AN466" s="21"/>
      <c r="AO466" s="5"/>
      <c r="AP466" s="5"/>
      <c r="AQ466" s="21"/>
    </row>
    <row r="467" spans="1:43" x14ac:dyDescent="0.2">
      <c r="A467" s="8" t="str">
        <f t="shared" si="7"/>
        <v>EIG_Ja_21</v>
      </c>
      <c r="B467" s="7" t="s">
        <v>3661</v>
      </c>
      <c r="C467" s="7" t="s">
        <v>260</v>
      </c>
      <c r="D467" s="7">
        <v>21</v>
      </c>
      <c r="E467" s="7">
        <v>100</v>
      </c>
      <c r="F467" s="9">
        <v>110.10392706475962</v>
      </c>
      <c r="G467" s="9">
        <v>109.62291802635455</v>
      </c>
      <c r="H467" s="9">
        <v>109.2653962706223</v>
      </c>
      <c r="I467" s="9">
        <v>118.22000849958756</v>
      </c>
      <c r="J467" s="9">
        <v>127.57929649680544</v>
      </c>
      <c r="K467" s="9">
        <v>128.49267756205313</v>
      </c>
      <c r="L467" s="9">
        <v>133.03219755288413</v>
      </c>
      <c r="M467" s="9">
        <v>140.05515492406681</v>
      </c>
      <c r="N467" s="9">
        <v>146.52185376918919</v>
      </c>
      <c r="O467" s="9">
        <v>147.1192143904205</v>
      </c>
      <c r="P467" s="9">
        <v>133.8152685072692</v>
      </c>
      <c r="Q467" s="9">
        <v>128.96742456870086</v>
      </c>
      <c r="R467" s="9">
        <v>133.18632786882614</v>
      </c>
      <c r="S467" s="9">
        <v>132.74030256181712</v>
      </c>
      <c r="T467" s="9">
        <v>129.11332020981664</v>
      </c>
      <c r="U467" s="9">
        <v>130.20223210074397</v>
      </c>
      <c r="V467" s="9">
        <v>130.78616911021606</v>
      </c>
      <c r="W467" s="9">
        <v>134.93008736737517</v>
      </c>
      <c r="X467" s="9">
        <v>140.56853831716134</v>
      </c>
      <c r="Y467" s="9">
        <v>151.42003158991412</v>
      </c>
      <c r="Z467" s="9">
        <v>162.84912284908097</v>
      </c>
      <c r="AA467" s="9">
        <v>170.82361607417914</v>
      </c>
      <c r="AB467" s="9">
        <v>176.97974581479156</v>
      </c>
      <c r="AC467" s="9">
        <v>180.612697298858</v>
      </c>
      <c r="AD467" s="9">
        <v>197.28675667568129</v>
      </c>
      <c r="AE467" s="9">
        <v>205.97663739280145</v>
      </c>
      <c r="AF467" s="9">
        <v>213.63412607910246</v>
      </c>
      <c r="AG467" s="9">
        <v>236.92747914190372</v>
      </c>
      <c r="AH467" s="9">
        <v>238.9760534365723</v>
      </c>
      <c r="AI467" s="9">
        <v>239.5153199013229</v>
      </c>
      <c r="AJ467" s="9">
        <v>238.68806146061667</v>
      </c>
      <c r="AK467" s="9">
        <v>228.55564475021083</v>
      </c>
      <c r="AL467" s="21">
        <v>227.69358530951163</v>
      </c>
      <c r="AM467" s="197">
        <v>234.19676768385668</v>
      </c>
      <c r="AN467" s="21"/>
      <c r="AO467" s="5"/>
      <c r="AP467" s="5"/>
      <c r="AQ467" s="21"/>
    </row>
    <row r="468" spans="1:43" x14ac:dyDescent="0.2">
      <c r="A468" s="8" t="str">
        <f t="shared" si="7"/>
        <v>EIG_Ja_22</v>
      </c>
      <c r="B468" s="7" t="s">
        <v>3661</v>
      </c>
      <c r="C468" s="7" t="s">
        <v>260</v>
      </c>
      <c r="D468" s="7">
        <v>22</v>
      </c>
      <c r="E468" s="7">
        <v>100</v>
      </c>
      <c r="F468" s="9">
        <v>103.74496831820153</v>
      </c>
      <c r="G468" s="9">
        <v>106.28768561738806</v>
      </c>
      <c r="H468" s="9">
        <v>114.70145441127319</v>
      </c>
      <c r="I468" s="9">
        <v>125.44426083454763</v>
      </c>
      <c r="J468" s="9">
        <v>130.32387626803737</v>
      </c>
      <c r="K468" s="9">
        <v>128.53654145177512</v>
      </c>
      <c r="L468" s="9">
        <v>123.13255905328164</v>
      </c>
      <c r="M468" s="9">
        <v>118.97944572548178</v>
      </c>
      <c r="N468" s="9">
        <v>120.49494277674799</v>
      </c>
      <c r="O468" s="9">
        <v>124.07735532570359</v>
      </c>
      <c r="P468" s="9">
        <v>118.07979601153701</v>
      </c>
      <c r="Q468" s="9">
        <v>114.55850639035008</v>
      </c>
      <c r="R468" s="9">
        <v>107.73777376510458</v>
      </c>
      <c r="S468" s="9">
        <v>107.66450329914585</v>
      </c>
      <c r="T468" s="9">
        <v>115.9588678078689</v>
      </c>
      <c r="U468" s="9">
        <v>122.38366154172095</v>
      </c>
      <c r="V468" s="9">
        <v>122.52329746540308</v>
      </c>
      <c r="W468" s="9">
        <v>125.27716650615494</v>
      </c>
      <c r="X468" s="9">
        <v>130.37714724150734</v>
      </c>
      <c r="Y468" s="9">
        <v>150.06570383408132</v>
      </c>
      <c r="Z468" s="9">
        <v>164.40677193805811</v>
      </c>
      <c r="AA468" s="9">
        <v>178.55523847995937</v>
      </c>
      <c r="AB468" s="9">
        <v>192.66033937372598</v>
      </c>
      <c r="AC468" s="9">
        <v>199.27738926189164</v>
      </c>
      <c r="AD468" s="9">
        <v>219.14014624205902</v>
      </c>
      <c r="AE468" s="9">
        <v>236.26814727735925</v>
      </c>
      <c r="AF468" s="9">
        <v>251.27487419700984</v>
      </c>
      <c r="AG468" s="9">
        <v>269.62960532860916</v>
      </c>
      <c r="AH468" s="9">
        <v>270.22637559102856</v>
      </c>
      <c r="AI468" s="9">
        <v>265.84311410810903</v>
      </c>
      <c r="AJ468" s="9">
        <v>261.49121971650686</v>
      </c>
      <c r="AK468" s="9">
        <v>251.21548794407852</v>
      </c>
      <c r="AL468" s="21">
        <v>252.58694153886242</v>
      </c>
      <c r="AM468" s="197">
        <v>263.73646618082262</v>
      </c>
      <c r="AN468" s="21"/>
      <c r="AO468" s="5"/>
      <c r="AP468" s="5"/>
      <c r="AQ468" s="21"/>
    </row>
    <row r="469" spans="1:43" x14ac:dyDescent="0.2">
      <c r="A469" s="8" t="str">
        <f t="shared" si="7"/>
        <v>EIG_Ja_23</v>
      </c>
      <c r="B469" s="7" t="s">
        <v>3661</v>
      </c>
      <c r="C469" s="7" t="s">
        <v>260</v>
      </c>
      <c r="D469" s="7">
        <v>23</v>
      </c>
      <c r="E469" s="7">
        <v>100</v>
      </c>
      <c r="F469" s="9">
        <v>101.44078286779887</v>
      </c>
      <c r="G469" s="9">
        <v>93.903962329527118</v>
      </c>
      <c r="H469" s="9">
        <v>103.55488889370528</v>
      </c>
      <c r="I469" s="9">
        <v>116.30727290640537</v>
      </c>
      <c r="J469" s="9">
        <v>125.46619733784901</v>
      </c>
      <c r="K469" s="9">
        <v>124.38199461243387</v>
      </c>
      <c r="L469" s="9">
        <v>124.57569168504861</v>
      </c>
      <c r="M469" s="9">
        <v>122.23264972295782</v>
      </c>
      <c r="N469" s="9">
        <v>125.36198487162949</v>
      </c>
      <c r="O469" s="9">
        <v>124.67917142894875</v>
      </c>
      <c r="P469" s="9">
        <v>117.23571410763283</v>
      </c>
      <c r="Q469" s="9">
        <v>110.17515798774021</v>
      </c>
      <c r="R469" s="9">
        <v>110.31069116062307</v>
      </c>
      <c r="S469" s="9">
        <v>110.85735717366563</v>
      </c>
      <c r="T469" s="9">
        <v>108.66848092419355</v>
      </c>
      <c r="U469" s="9">
        <v>111.5430289091119</v>
      </c>
      <c r="V469" s="9">
        <v>111.43176738962966</v>
      </c>
      <c r="W469" s="9">
        <v>113.71864611217084</v>
      </c>
      <c r="X469" s="9">
        <v>119.70263791962465</v>
      </c>
      <c r="Y469" s="9">
        <v>130.02655078814428</v>
      </c>
      <c r="Z469" s="9">
        <v>144.62536277673098</v>
      </c>
      <c r="AA469" s="9">
        <v>153.01123539455034</v>
      </c>
      <c r="AB469" s="9">
        <v>161.05836895256823</v>
      </c>
      <c r="AC469" s="9">
        <v>162.89927785409282</v>
      </c>
      <c r="AD469" s="9">
        <v>180.90013978763199</v>
      </c>
      <c r="AE469" s="9">
        <v>192.39785482257926</v>
      </c>
      <c r="AF469" s="9">
        <v>202.46586301730062</v>
      </c>
      <c r="AG469" s="9">
        <v>221.39276368507609</v>
      </c>
      <c r="AH469" s="9">
        <v>223.71240858125364</v>
      </c>
      <c r="AI469" s="9">
        <v>219.17376670044945</v>
      </c>
      <c r="AJ469" s="9">
        <v>221.47455196035955</v>
      </c>
      <c r="AK469" s="9">
        <v>208.46667774091338</v>
      </c>
      <c r="AL469" s="21">
        <v>199.72134161945453</v>
      </c>
      <c r="AM469" s="197">
        <v>208.66671043828751</v>
      </c>
      <c r="AN469" s="21"/>
      <c r="AO469" s="5"/>
      <c r="AP469" s="5"/>
      <c r="AQ469" s="21"/>
    </row>
    <row r="470" spans="1:43" x14ac:dyDescent="0.2">
      <c r="A470" s="8" t="str">
        <f t="shared" si="7"/>
        <v>EIG_Ja_24</v>
      </c>
      <c r="B470" s="7" t="s">
        <v>3661</v>
      </c>
      <c r="C470" s="7" t="s">
        <v>260</v>
      </c>
      <c r="D470" s="7">
        <v>24</v>
      </c>
      <c r="E470" s="7">
        <v>100</v>
      </c>
      <c r="F470" s="9">
        <v>103.71269157285521</v>
      </c>
      <c r="G470" s="9">
        <v>98.196181346829903</v>
      </c>
      <c r="H470" s="9">
        <v>105.64072638789396</v>
      </c>
      <c r="I470" s="9">
        <v>112.96236090568405</v>
      </c>
      <c r="J470" s="9">
        <v>120.81857325673182</v>
      </c>
      <c r="K470" s="9">
        <v>126.27334795342176</v>
      </c>
      <c r="L470" s="9">
        <v>126.83962357679177</v>
      </c>
      <c r="M470" s="9">
        <v>119.93075542588683</v>
      </c>
      <c r="N470" s="9">
        <v>116.52644424492937</v>
      </c>
      <c r="O470" s="9">
        <v>123.92834956460537</v>
      </c>
      <c r="P470" s="9">
        <v>117.83757484873803</v>
      </c>
      <c r="Q470" s="9">
        <v>112.42400826467596</v>
      </c>
      <c r="R470" s="9">
        <v>103.06747248250441</v>
      </c>
      <c r="S470" s="9">
        <v>103.71762975890226</v>
      </c>
      <c r="T470" s="9">
        <v>109.1246911909697</v>
      </c>
      <c r="U470" s="9">
        <v>114.77770637088905</v>
      </c>
      <c r="V470" s="9">
        <v>113.71114923065981</v>
      </c>
      <c r="W470" s="9">
        <v>115.42597470377345</v>
      </c>
      <c r="X470" s="9">
        <v>121.63272380696077</v>
      </c>
      <c r="Y470" s="9">
        <v>136.00497800663814</v>
      </c>
      <c r="Z470" s="9">
        <v>145.35882380238371</v>
      </c>
      <c r="AA470" s="9">
        <v>149.14758535025442</v>
      </c>
      <c r="AB470" s="9">
        <v>156.03949296255709</v>
      </c>
      <c r="AC470" s="9">
        <v>155.56501048292611</v>
      </c>
      <c r="AD470" s="9">
        <v>167.28074389336456</v>
      </c>
      <c r="AE470" s="9">
        <v>175.33836813114988</v>
      </c>
      <c r="AF470" s="9">
        <v>184.80829711264462</v>
      </c>
      <c r="AG470" s="9">
        <v>197.60475765224729</v>
      </c>
      <c r="AH470" s="9">
        <v>204.49431768268576</v>
      </c>
      <c r="AI470" s="9">
        <v>212.30425334303379</v>
      </c>
      <c r="AJ470" s="9">
        <v>207.81736458808297</v>
      </c>
      <c r="AK470" s="9">
        <v>204.97079515804884</v>
      </c>
      <c r="AL470" s="21">
        <v>206.90043067079179</v>
      </c>
      <c r="AM470" s="197">
        <v>218.53306305777016</v>
      </c>
      <c r="AN470" s="21"/>
      <c r="AO470" s="5"/>
      <c r="AP470" s="5"/>
      <c r="AQ470" s="21"/>
    </row>
    <row r="471" spans="1:43" x14ac:dyDescent="0.2">
      <c r="A471" s="8" t="str">
        <f t="shared" si="7"/>
        <v>EIG_Ja_25</v>
      </c>
      <c r="B471" s="7" t="s">
        <v>3661</v>
      </c>
      <c r="C471" s="7" t="s">
        <v>260</v>
      </c>
      <c r="D471" s="7">
        <v>25</v>
      </c>
      <c r="E471" s="7">
        <v>100</v>
      </c>
      <c r="F471" s="9">
        <v>110.0468459734896</v>
      </c>
      <c r="G471" s="9">
        <v>113.07975315864383</v>
      </c>
      <c r="H471" s="9">
        <v>122.78507737625569</v>
      </c>
      <c r="I471" s="9">
        <v>135.64935913429932</v>
      </c>
      <c r="J471" s="9">
        <v>134.35338158407714</v>
      </c>
      <c r="K471" s="9">
        <v>119.74654664500733</v>
      </c>
      <c r="L471" s="9">
        <v>118.38614115739713</v>
      </c>
      <c r="M471" s="9">
        <v>114.49636990974948</v>
      </c>
      <c r="N471" s="9">
        <v>114.55931567378022</v>
      </c>
      <c r="O471" s="9">
        <v>113.42332119181329</v>
      </c>
      <c r="P471" s="9">
        <v>106.98549745730557</v>
      </c>
      <c r="Q471" s="9">
        <v>103.54108201630459</v>
      </c>
      <c r="R471" s="9">
        <v>101.45538424582543</v>
      </c>
      <c r="S471" s="9">
        <v>104.81849285730667</v>
      </c>
      <c r="T471" s="9">
        <v>115.31624699901839</v>
      </c>
      <c r="U471" s="9">
        <v>123.50973952882163</v>
      </c>
      <c r="V471" s="9">
        <v>129.94827207327774</v>
      </c>
      <c r="W471" s="9">
        <v>138.57554214459392</v>
      </c>
      <c r="X471" s="9">
        <v>147.89743798375724</v>
      </c>
      <c r="Y471" s="9">
        <v>169.29844472318527</v>
      </c>
      <c r="Z471" s="9">
        <v>190.8434464183515</v>
      </c>
      <c r="AA471" s="9">
        <v>213.28190864927953</v>
      </c>
      <c r="AB471" s="9">
        <v>235.96520166696172</v>
      </c>
      <c r="AC471" s="9">
        <v>240.18325511224475</v>
      </c>
      <c r="AD471" s="9">
        <v>274.94914530261519</v>
      </c>
      <c r="AE471" s="9">
        <v>299.22966781640667</v>
      </c>
      <c r="AF471" s="9">
        <v>313.05419592436243</v>
      </c>
      <c r="AG471" s="9">
        <v>331.39037095892871</v>
      </c>
      <c r="AH471" s="9">
        <v>319.30946907823403</v>
      </c>
      <c r="AI471" s="9">
        <v>304.94615569200681</v>
      </c>
      <c r="AJ471" s="9">
        <v>294.11082643774267</v>
      </c>
      <c r="AK471" s="9">
        <v>280.11588790971251</v>
      </c>
      <c r="AL471" s="21">
        <v>284.62535051443194</v>
      </c>
      <c r="AM471" s="197">
        <v>304.79131242514006</v>
      </c>
      <c r="AN471" s="21"/>
      <c r="AO471" s="5"/>
      <c r="AP471" s="5"/>
      <c r="AQ471" s="21"/>
    </row>
    <row r="472" spans="1:43" x14ac:dyDescent="0.2">
      <c r="A472" s="8" t="str">
        <f t="shared" si="7"/>
        <v>EIG_Ja_26</v>
      </c>
      <c r="B472" s="7" t="s">
        <v>3661</v>
      </c>
      <c r="C472" s="7" t="s">
        <v>260</v>
      </c>
      <c r="D472" s="7">
        <v>26</v>
      </c>
      <c r="E472" s="7">
        <v>100</v>
      </c>
      <c r="F472" s="9">
        <v>98.743077960101985</v>
      </c>
      <c r="G472" s="9">
        <v>93.335537102608214</v>
      </c>
      <c r="H472" s="9">
        <v>96.830003896876917</v>
      </c>
      <c r="I472" s="9">
        <v>104.53767814220443</v>
      </c>
      <c r="J472" s="9">
        <v>114.58280597029811</v>
      </c>
      <c r="K472" s="9">
        <v>122.10441494691493</v>
      </c>
      <c r="L472" s="9">
        <v>116.22541242534479</v>
      </c>
      <c r="M472" s="9">
        <v>115.07561271841848</v>
      </c>
      <c r="N472" s="9">
        <v>114.59050449589476</v>
      </c>
      <c r="O472" s="9">
        <v>122.68283722761019</v>
      </c>
      <c r="P472" s="9">
        <v>112.41753721546704</v>
      </c>
      <c r="Q472" s="9">
        <v>106.012056482617</v>
      </c>
      <c r="R472" s="9">
        <v>96.717205426838532</v>
      </c>
      <c r="S472" s="9">
        <v>97.163532282729534</v>
      </c>
      <c r="T472" s="9">
        <v>99.593366828517205</v>
      </c>
      <c r="U472" s="9">
        <v>102.45974496586972</v>
      </c>
      <c r="V472" s="9">
        <v>96.097676513714688</v>
      </c>
      <c r="W472" s="9">
        <v>97.043095507379789</v>
      </c>
      <c r="X472" s="9">
        <v>99.588102182406786</v>
      </c>
      <c r="Y472" s="9">
        <v>109.65913571631862</v>
      </c>
      <c r="Z472" s="9">
        <v>121.39221031707157</v>
      </c>
      <c r="AA472" s="9">
        <v>121.37184343030611</v>
      </c>
      <c r="AB472" s="9">
        <v>121.94775245480017</v>
      </c>
      <c r="AC472" s="9">
        <v>118.55673565192785</v>
      </c>
      <c r="AD472" s="9">
        <v>122.76712696788445</v>
      </c>
      <c r="AE472" s="9">
        <v>131.38612587494379</v>
      </c>
      <c r="AF472" s="9">
        <v>137.11315990427809</v>
      </c>
      <c r="AG472" s="9">
        <v>143.65047938317565</v>
      </c>
      <c r="AH472" s="9">
        <v>149.90632798491222</v>
      </c>
      <c r="AI472" s="9">
        <v>148.71782503785462</v>
      </c>
      <c r="AJ472" s="9">
        <v>146.86973528129002</v>
      </c>
      <c r="AK472" s="9">
        <v>141.00862760286773</v>
      </c>
      <c r="AL472" s="21">
        <v>132.41952691617632</v>
      </c>
      <c r="AM472" s="197">
        <v>138.33330483779534</v>
      </c>
      <c r="AN472" s="21"/>
      <c r="AO472" s="5"/>
      <c r="AP472" s="5"/>
      <c r="AQ472" s="21"/>
    </row>
    <row r="473" spans="1:43" x14ac:dyDescent="0.2">
      <c r="A473" s="8" t="str">
        <f t="shared" si="7"/>
        <v>EFHgL_Ja_1</v>
      </c>
      <c r="B473" s="7" t="s">
        <v>3736</v>
      </c>
      <c r="C473" s="7" t="s">
        <v>260</v>
      </c>
      <c r="D473" s="7">
        <v>1</v>
      </c>
      <c r="E473" s="7">
        <v>100</v>
      </c>
      <c r="F473" s="9">
        <v>112.96106516491196</v>
      </c>
      <c r="G473" s="9">
        <v>83.885038393382374</v>
      </c>
      <c r="H473" s="9">
        <v>129.44857897916134</v>
      </c>
      <c r="I473" s="9">
        <v>188.90640905501635</v>
      </c>
      <c r="J473" s="9">
        <v>239.08745540129371</v>
      </c>
      <c r="K473" s="9">
        <v>217.80787556206556</v>
      </c>
      <c r="L473" s="9">
        <v>135.28071683337001</v>
      </c>
      <c r="M473" s="9">
        <v>150.40456018815235</v>
      </c>
      <c r="N473" s="9">
        <v>186.45716254381867</v>
      </c>
      <c r="O473" s="9">
        <v>225.21262571994831</v>
      </c>
      <c r="P473" s="9">
        <v>185.66655784628938</v>
      </c>
      <c r="Q473" s="9">
        <v>162.40269673649416</v>
      </c>
      <c r="R473" s="9">
        <v>141.274699483413</v>
      </c>
      <c r="S473" s="9">
        <v>139.29054423206208</v>
      </c>
      <c r="T473" s="9">
        <v>164.34737475308182</v>
      </c>
      <c r="U473" s="9">
        <v>198.69484439047804</v>
      </c>
      <c r="V473" s="9">
        <v>185.05740987278429</v>
      </c>
      <c r="W473" s="9">
        <v>187.50969120497302</v>
      </c>
      <c r="X473" s="9">
        <v>199.22549164256367</v>
      </c>
      <c r="Y473" s="9">
        <v>277.95693978573962</v>
      </c>
      <c r="Z473" s="9">
        <v>333.41649603930222</v>
      </c>
      <c r="AA473" s="9">
        <v>362.92559962451583</v>
      </c>
      <c r="AB473" s="9">
        <v>379.45717972811195</v>
      </c>
      <c r="AC473" s="9">
        <v>363.04538601534841</v>
      </c>
      <c r="AD473" s="9">
        <v>427.95729069905093</v>
      </c>
      <c r="AE473" s="9">
        <v>466.11442549562207</v>
      </c>
      <c r="AF473" s="9">
        <v>519.4355243739675</v>
      </c>
      <c r="AG473" s="9">
        <v>573.42865865083081</v>
      </c>
      <c r="AH473" s="9">
        <v>558.48129034274098</v>
      </c>
      <c r="AI473" s="9">
        <v>556.04613076155795</v>
      </c>
      <c r="AJ473" s="9">
        <v>564.05771029319351</v>
      </c>
      <c r="AK473" s="9">
        <v>550.9163602477754</v>
      </c>
      <c r="AL473" s="21">
        <v>538.29950183537778</v>
      </c>
      <c r="AM473" s="197">
        <v>577.30522113784684</v>
      </c>
      <c r="AN473" s="21"/>
      <c r="AO473" s="5"/>
      <c r="AP473" s="5"/>
      <c r="AQ473" s="21"/>
    </row>
    <row r="474" spans="1:43" x14ac:dyDescent="0.2">
      <c r="A474" s="8" t="str">
        <f t="shared" si="7"/>
        <v>EFHgL_Ja_2</v>
      </c>
      <c r="B474" s="7" t="s">
        <v>3736</v>
      </c>
      <c r="C474" s="7" t="s">
        <v>260</v>
      </c>
      <c r="D474" s="7">
        <v>2</v>
      </c>
      <c r="E474" s="7">
        <v>100</v>
      </c>
      <c r="F474" s="9">
        <v>111.83152865114896</v>
      </c>
      <c r="G474" s="9">
        <v>98.484754217420559</v>
      </c>
      <c r="H474" s="9">
        <v>105.63619522675116</v>
      </c>
      <c r="I474" s="9">
        <v>122.24139105423491</v>
      </c>
      <c r="J474" s="9">
        <v>200.75535093663976</v>
      </c>
      <c r="K474" s="9">
        <v>172.56341409855028</v>
      </c>
      <c r="L474" s="9">
        <v>118.76776465400343</v>
      </c>
      <c r="M474" s="9">
        <v>118.22587287562949</v>
      </c>
      <c r="N474" s="9">
        <v>142.35357386554054</v>
      </c>
      <c r="O474" s="9">
        <v>201.87048480591355</v>
      </c>
      <c r="P474" s="9">
        <v>141.90401328330492</v>
      </c>
      <c r="Q474" s="9">
        <v>130.75446110469196</v>
      </c>
      <c r="R474" s="9">
        <v>115.80294521530475</v>
      </c>
      <c r="S474" s="9">
        <v>119.07630429954375</v>
      </c>
      <c r="T474" s="9">
        <v>127.42668639535719</v>
      </c>
      <c r="U474" s="9">
        <v>150.81221107181975</v>
      </c>
      <c r="V474" s="9">
        <v>135.59372380535274</v>
      </c>
      <c r="W474" s="9">
        <v>136.19785396338685</v>
      </c>
      <c r="X474" s="9">
        <v>141.18687579289087</v>
      </c>
      <c r="Y474" s="9">
        <v>197.1489105460202</v>
      </c>
      <c r="Z474" s="9">
        <v>238.7703718077467</v>
      </c>
      <c r="AA474" s="9">
        <v>245.2996995918534</v>
      </c>
      <c r="AB474" s="9">
        <v>225.82261275271645</v>
      </c>
      <c r="AC474" s="9">
        <v>224.45930933022149</v>
      </c>
      <c r="AD474" s="9">
        <v>280.51738756837932</v>
      </c>
      <c r="AE474" s="9">
        <v>299.56028628738903</v>
      </c>
      <c r="AF474" s="9">
        <v>338.38767082390473</v>
      </c>
      <c r="AG474" s="9">
        <v>403.32496229667578</v>
      </c>
      <c r="AH474" s="9">
        <v>386.61114001015147</v>
      </c>
      <c r="AI474" s="9">
        <v>402.29895985858377</v>
      </c>
      <c r="AJ474" s="9">
        <v>426.87346970171774</v>
      </c>
      <c r="AK474" s="9">
        <v>397.46794475872935</v>
      </c>
      <c r="AL474" s="21">
        <v>382.58789764467275</v>
      </c>
      <c r="AM474" s="197">
        <v>421.82591588577975</v>
      </c>
      <c r="AN474" s="21"/>
      <c r="AO474" s="5"/>
      <c r="AP474" s="5"/>
      <c r="AQ474" s="21"/>
    </row>
    <row r="475" spans="1:43" x14ac:dyDescent="0.2">
      <c r="A475" s="8" t="str">
        <f t="shared" si="7"/>
        <v>EFHgL_Ja_3</v>
      </c>
      <c r="B475" s="7" t="s">
        <v>3736</v>
      </c>
      <c r="C475" s="7" t="s">
        <v>260</v>
      </c>
      <c r="D475" s="7">
        <v>3</v>
      </c>
      <c r="E475" s="7">
        <v>100</v>
      </c>
      <c r="F475" s="9">
        <v>109.24779503541282</v>
      </c>
      <c r="G475" s="9">
        <v>99.491181155856253</v>
      </c>
      <c r="H475" s="9">
        <v>117.56756415085572</v>
      </c>
      <c r="I475" s="9">
        <v>151.24190742873591</v>
      </c>
      <c r="J475" s="9">
        <v>253.55237910673657</v>
      </c>
      <c r="K475" s="9">
        <v>195.59271800879938</v>
      </c>
      <c r="L475" s="9">
        <v>110.46439036649305</v>
      </c>
      <c r="M475" s="9">
        <v>119.23448539605263</v>
      </c>
      <c r="N475" s="9">
        <v>172.26512321422791</v>
      </c>
      <c r="O475" s="9">
        <v>248.24489994231155</v>
      </c>
      <c r="P475" s="9">
        <v>170.26666981520677</v>
      </c>
      <c r="Q475" s="9">
        <v>147.98750126621741</v>
      </c>
      <c r="R475" s="9">
        <v>127.90980319019761</v>
      </c>
      <c r="S475" s="9">
        <v>134.1977588315743</v>
      </c>
      <c r="T475" s="9">
        <v>144.9273481012319</v>
      </c>
      <c r="U475" s="9">
        <v>159.82960657750047</v>
      </c>
      <c r="V475" s="9">
        <v>151.5253562678763</v>
      </c>
      <c r="W475" s="9">
        <v>148.70940844351989</v>
      </c>
      <c r="X475" s="9">
        <v>157.97622433483815</v>
      </c>
      <c r="Y475" s="9">
        <v>226.69652511576692</v>
      </c>
      <c r="Z475" s="9">
        <v>265.25939922378205</v>
      </c>
      <c r="AA475" s="9">
        <v>284.02165514690597</v>
      </c>
      <c r="AB475" s="9">
        <v>256.67895646288264</v>
      </c>
      <c r="AC475" s="9">
        <v>245.41143570034615</v>
      </c>
      <c r="AD475" s="9">
        <v>332.34565505455197</v>
      </c>
      <c r="AE475" s="9">
        <v>373.80650682431218</v>
      </c>
      <c r="AF475" s="9">
        <v>464.30195496484805</v>
      </c>
      <c r="AG475" s="9">
        <v>579.26244823193053</v>
      </c>
      <c r="AH475" s="9">
        <v>585.07172156323168</v>
      </c>
      <c r="AI475" s="9">
        <v>590.99652584398268</v>
      </c>
      <c r="AJ475" s="9">
        <v>581.76784059655108</v>
      </c>
      <c r="AK475" s="9">
        <v>570.78007023804662</v>
      </c>
      <c r="AL475" s="21">
        <v>546.59239054484135</v>
      </c>
      <c r="AM475" s="197">
        <v>557.39016809021984</v>
      </c>
      <c r="AN475" s="21"/>
      <c r="AO475" s="5"/>
      <c r="AP475" s="5"/>
      <c r="AQ475" s="21"/>
    </row>
    <row r="476" spans="1:43" x14ac:dyDescent="0.2">
      <c r="A476" s="8" t="str">
        <f t="shared" si="7"/>
        <v>EFHgL_Ja_4</v>
      </c>
      <c r="B476" s="7" t="s">
        <v>3736</v>
      </c>
      <c r="C476" s="7" t="s">
        <v>260</v>
      </c>
      <c r="D476" s="7">
        <v>4</v>
      </c>
      <c r="E476" s="7">
        <v>100</v>
      </c>
      <c r="F476" s="9">
        <v>102.7199870476134</v>
      </c>
      <c r="G476" s="9">
        <v>97.30429855102625</v>
      </c>
      <c r="H476" s="9">
        <v>101.27782724841377</v>
      </c>
      <c r="I476" s="9">
        <v>114.00590949548206</v>
      </c>
      <c r="J476" s="9">
        <v>154.20343236492332</v>
      </c>
      <c r="K476" s="9">
        <v>131.59799239081522</v>
      </c>
      <c r="L476" s="9">
        <v>99.405812353336358</v>
      </c>
      <c r="M476" s="9">
        <v>100.30033190320566</v>
      </c>
      <c r="N476" s="9">
        <v>119.1564802073265</v>
      </c>
      <c r="O476" s="9">
        <v>175.60430664632722</v>
      </c>
      <c r="P476" s="9">
        <v>114.3973123937192</v>
      </c>
      <c r="Q476" s="9">
        <v>101.61903990932042</v>
      </c>
      <c r="R476" s="9">
        <v>98.486197684810648</v>
      </c>
      <c r="S476" s="9">
        <v>106.19404193298973</v>
      </c>
      <c r="T476" s="9">
        <v>108.14255646385446</v>
      </c>
      <c r="U476" s="9">
        <v>108.75657734950191</v>
      </c>
      <c r="V476" s="9">
        <v>104.82109608994581</v>
      </c>
      <c r="W476" s="9">
        <v>104.91540516468724</v>
      </c>
      <c r="X476" s="9">
        <v>112.98834291262965</v>
      </c>
      <c r="Y476" s="9">
        <v>166.61175422994802</v>
      </c>
      <c r="Z476" s="9">
        <v>170.64883024372583</v>
      </c>
      <c r="AA476" s="9">
        <v>188.73795839004964</v>
      </c>
      <c r="AB476" s="9">
        <v>176.05237594023387</v>
      </c>
      <c r="AC476" s="9">
        <v>171.33327936502789</v>
      </c>
      <c r="AD476" s="9">
        <v>220.7504249971619</v>
      </c>
      <c r="AE476" s="9">
        <v>220.39706953717285</v>
      </c>
      <c r="AF476" s="9">
        <v>229.28883671919232</v>
      </c>
      <c r="AG476" s="9">
        <v>309.45279308050237</v>
      </c>
      <c r="AH476" s="9">
        <v>348.39234098641089</v>
      </c>
      <c r="AI476" s="9">
        <v>358.88789100746908</v>
      </c>
      <c r="AJ476" s="9">
        <v>389.77854390901706</v>
      </c>
      <c r="AK476" s="9">
        <v>341.09157575157042</v>
      </c>
      <c r="AL476" s="21">
        <v>308.06973299887636</v>
      </c>
      <c r="AM476" s="197">
        <v>354.85071023259394</v>
      </c>
      <c r="AN476" s="21"/>
      <c r="AO476" s="5"/>
      <c r="AP476" s="5"/>
      <c r="AQ476" s="21"/>
    </row>
    <row r="477" spans="1:43" x14ac:dyDescent="0.2">
      <c r="A477" s="8" t="str">
        <f t="shared" si="7"/>
        <v>EFHgL_Ja_5</v>
      </c>
      <c r="B477" s="7" t="s">
        <v>3736</v>
      </c>
      <c r="C477" s="7" t="s">
        <v>260</v>
      </c>
      <c r="D477" s="7">
        <v>5</v>
      </c>
      <c r="E477" s="7">
        <v>100</v>
      </c>
      <c r="F477" s="9">
        <v>110.13570764239915</v>
      </c>
      <c r="G477" s="9">
        <v>81.734331881164906</v>
      </c>
      <c r="H477" s="9">
        <v>127.59327453705652</v>
      </c>
      <c r="I477" s="9">
        <v>194.27850222410396</v>
      </c>
      <c r="J477" s="9">
        <v>296.83401256930665</v>
      </c>
      <c r="K477" s="9">
        <v>291.79685355492626</v>
      </c>
      <c r="L477" s="9">
        <v>126.27478550554387</v>
      </c>
      <c r="M477" s="9">
        <v>153.76826382995938</v>
      </c>
      <c r="N477" s="9">
        <v>211.94696434275107</v>
      </c>
      <c r="O477" s="9">
        <v>290.19467774168277</v>
      </c>
      <c r="P477" s="9">
        <v>223.37410380192389</v>
      </c>
      <c r="Q477" s="9">
        <v>194.17445948110492</v>
      </c>
      <c r="R477" s="9">
        <v>145.86688582183675</v>
      </c>
      <c r="S477" s="9">
        <v>161.23766254291439</v>
      </c>
      <c r="T477" s="9">
        <v>203.9537812474311</v>
      </c>
      <c r="U477" s="9">
        <v>244.32673661895947</v>
      </c>
      <c r="V477" s="9">
        <v>231.81570771495942</v>
      </c>
      <c r="W477" s="9">
        <v>226.22013351317048</v>
      </c>
      <c r="X477" s="9">
        <v>249.00224124530729</v>
      </c>
      <c r="Y477" s="9">
        <v>357.16342659203582</v>
      </c>
      <c r="Z477" s="9">
        <v>432.98451635504495</v>
      </c>
      <c r="AA477" s="9">
        <v>450.76524435328878</v>
      </c>
      <c r="AB477" s="9">
        <v>443.53668853506576</v>
      </c>
      <c r="AC477" s="9">
        <v>447.04704922749005</v>
      </c>
      <c r="AD477" s="9">
        <v>585.0109253732121</v>
      </c>
      <c r="AE477" s="9">
        <v>651.2185447617278</v>
      </c>
      <c r="AF477" s="9">
        <v>768.79498231220907</v>
      </c>
      <c r="AG477" s="9">
        <v>922.62468415078922</v>
      </c>
      <c r="AH477" s="9">
        <v>864.46276338486609</v>
      </c>
      <c r="AI477" s="9">
        <v>837.21217395732242</v>
      </c>
      <c r="AJ477" s="9">
        <v>804.91840367409327</v>
      </c>
      <c r="AK477" s="9">
        <v>732.87815621195796</v>
      </c>
      <c r="AL477" s="21">
        <v>736.29707965656212</v>
      </c>
      <c r="AM477" s="197">
        <v>800.85097990509416</v>
      </c>
      <c r="AN477" s="21"/>
      <c r="AO477" s="5"/>
      <c r="AP477" s="5"/>
      <c r="AQ477" s="21"/>
    </row>
    <row r="478" spans="1:43" x14ac:dyDescent="0.2">
      <c r="A478" s="8" t="str">
        <f t="shared" si="7"/>
        <v>EFHgL_Ja_6</v>
      </c>
      <c r="B478" s="7" t="s">
        <v>3736</v>
      </c>
      <c r="C478" s="7" t="s">
        <v>260</v>
      </c>
      <c r="D478" s="7">
        <v>6</v>
      </c>
      <c r="E478" s="7">
        <v>100</v>
      </c>
      <c r="F478" s="9">
        <v>108.58043997205715</v>
      </c>
      <c r="G478" s="9">
        <v>96.552923350252556</v>
      </c>
      <c r="H478" s="9">
        <v>108.42446160580815</v>
      </c>
      <c r="I478" s="9">
        <v>141.28126977954659</v>
      </c>
      <c r="J478" s="9">
        <v>225.86128975887925</v>
      </c>
      <c r="K478" s="9">
        <v>178.8377354443686</v>
      </c>
      <c r="L478" s="9">
        <v>93.506561552507307</v>
      </c>
      <c r="M478" s="9">
        <v>98.534100546573583</v>
      </c>
      <c r="N478" s="9">
        <v>151.33427934668649</v>
      </c>
      <c r="O478" s="9">
        <v>214.84763044155898</v>
      </c>
      <c r="P478" s="9">
        <v>139.09847611792122</v>
      </c>
      <c r="Q478" s="9">
        <v>105.56598721081568</v>
      </c>
      <c r="R478" s="9">
        <v>91.063582577464175</v>
      </c>
      <c r="S478" s="9">
        <v>124.47093819715415</v>
      </c>
      <c r="T478" s="9">
        <v>133.99855066512137</v>
      </c>
      <c r="U478" s="9">
        <v>132.79133121215543</v>
      </c>
      <c r="V478" s="9">
        <v>132.30932946240364</v>
      </c>
      <c r="W478" s="9">
        <v>130.78358690290818</v>
      </c>
      <c r="X478" s="9">
        <v>140.03797124096434</v>
      </c>
      <c r="Y478" s="9">
        <v>221.5041435322461</v>
      </c>
      <c r="Z478" s="9">
        <v>280.34945977712056</v>
      </c>
      <c r="AA478" s="9">
        <v>267.15971291150413</v>
      </c>
      <c r="AB478" s="9">
        <v>244.41407223409942</v>
      </c>
      <c r="AC478" s="9">
        <v>241.66341864397469</v>
      </c>
      <c r="AD478" s="9">
        <v>345.26837743761342</v>
      </c>
      <c r="AE478" s="9">
        <v>395.67712454528169</v>
      </c>
      <c r="AF478" s="9">
        <v>468.15128245274229</v>
      </c>
      <c r="AG478" s="9">
        <v>523.22239873433307</v>
      </c>
      <c r="AH478" s="9">
        <v>492.39765646537836</v>
      </c>
      <c r="AI478" s="9">
        <v>536.2501653523575</v>
      </c>
      <c r="AJ478" s="9">
        <v>567.1435764550107</v>
      </c>
      <c r="AK478" s="9">
        <v>548.37804539278704</v>
      </c>
      <c r="AL478" s="21">
        <v>563.070800165175</v>
      </c>
      <c r="AM478" s="197">
        <v>625.3638959055678</v>
      </c>
      <c r="AN478" s="21"/>
      <c r="AO478" s="5"/>
      <c r="AP478" s="5"/>
      <c r="AQ478" s="21"/>
    </row>
    <row r="479" spans="1:43" x14ac:dyDescent="0.2">
      <c r="A479" s="8" t="str">
        <f t="shared" si="7"/>
        <v>EFHgL_Ja_7</v>
      </c>
      <c r="B479" s="7" t="s">
        <v>3736</v>
      </c>
      <c r="C479" s="7" t="s">
        <v>260</v>
      </c>
      <c r="D479" s="7">
        <v>7</v>
      </c>
      <c r="E479" s="7">
        <v>100</v>
      </c>
      <c r="F479" s="9">
        <v>136.57999946264391</v>
      </c>
      <c r="G479" s="9">
        <v>109.61455901644158</v>
      </c>
      <c r="H479" s="9">
        <v>148.36392175721204</v>
      </c>
      <c r="I479" s="9">
        <v>215.94287477416384</v>
      </c>
      <c r="J479" s="9">
        <v>319.05001475648703</v>
      </c>
      <c r="K479" s="9">
        <v>337.94105020046896</v>
      </c>
      <c r="L479" s="9">
        <v>132.78663232116651</v>
      </c>
      <c r="M479" s="9">
        <v>159.32209074476143</v>
      </c>
      <c r="N479" s="9">
        <v>212.12401727908517</v>
      </c>
      <c r="O479" s="9">
        <v>326.72529447940713</v>
      </c>
      <c r="P479" s="9">
        <v>250.85124365963213</v>
      </c>
      <c r="Q479" s="9">
        <v>231.43899755673635</v>
      </c>
      <c r="R479" s="9">
        <v>160.37658643824486</v>
      </c>
      <c r="S479" s="9">
        <v>178.4002790512636</v>
      </c>
      <c r="T479" s="9">
        <v>230.50524564490158</v>
      </c>
      <c r="U479" s="9">
        <v>268.65021867842245</v>
      </c>
      <c r="V479" s="9">
        <v>275.68622715707522</v>
      </c>
      <c r="W479" s="9">
        <v>235.76833292946415</v>
      </c>
      <c r="X479" s="9">
        <v>255.45828972954899</v>
      </c>
      <c r="Y479" s="9">
        <v>360.08545976317436</v>
      </c>
      <c r="Z479" s="9">
        <v>487.92897582200146</v>
      </c>
      <c r="AA479" s="9">
        <v>555.0410528828387</v>
      </c>
      <c r="AB479" s="9">
        <v>498.47393275625188</v>
      </c>
      <c r="AC479" s="9">
        <v>496.42263006404426</v>
      </c>
      <c r="AD479" s="9">
        <v>607.05412004241782</v>
      </c>
      <c r="AE479" s="9">
        <v>668.63277790851305</v>
      </c>
      <c r="AF479" s="9">
        <v>811.83221980394933</v>
      </c>
      <c r="AG479" s="9">
        <v>928.11451876542219</v>
      </c>
      <c r="AH479" s="9">
        <v>840.15066140275906</v>
      </c>
      <c r="AI479" s="9">
        <v>854.54533257722539</v>
      </c>
      <c r="AJ479" s="9">
        <v>827.17875445518484</v>
      </c>
      <c r="AK479" s="9">
        <v>838.38914378659433</v>
      </c>
      <c r="AL479" s="21">
        <v>866.87729747822766</v>
      </c>
      <c r="AM479" s="197">
        <v>960.13442806825321</v>
      </c>
      <c r="AN479" s="21"/>
      <c r="AO479" s="5"/>
      <c r="AP479" s="5"/>
      <c r="AQ479" s="21"/>
    </row>
    <row r="480" spans="1:43" x14ac:dyDescent="0.2">
      <c r="A480" s="8" t="str">
        <f t="shared" si="7"/>
        <v>EFHgL_Ja_8</v>
      </c>
      <c r="B480" s="7" t="s">
        <v>3736</v>
      </c>
      <c r="C480" s="7" t="s">
        <v>260</v>
      </c>
      <c r="D480" s="7">
        <v>8</v>
      </c>
      <c r="E480" s="7">
        <v>100</v>
      </c>
      <c r="F480" s="9">
        <v>103.69454082556054</v>
      </c>
      <c r="G480" s="9">
        <v>100</v>
      </c>
      <c r="H480" s="9">
        <v>100</v>
      </c>
      <c r="I480" s="9">
        <v>100</v>
      </c>
      <c r="J480" s="9">
        <v>156.30424696184647</v>
      </c>
      <c r="K480" s="9">
        <v>128.72907449823518</v>
      </c>
      <c r="L480" s="9">
        <v>100</v>
      </c>
      <c r="M480" s="9">
        <v>100</v>
      </c>
      <c r="N480" s="9">
        <v>105.11123386532233</v>
      </c>
      <c r="O480" s="9">
        <v>187.18970806594569</v>
      </c>
      <c r="P480" s="9">
        <v>118.58331845425054</v>
      </c>
      <c r="Q480" s="9">
        <v>102.52631068991856</v>
      </c>
      <c r="R480" s="9">
        <v>100</v>
      </c>
      <c r="S480" s="9">
        <v>100</v>
      </c>
      <c r="T480" s="9">
        <v>103.19933821162411</v>
      </c>
      <c r="U480" s="9">
        <v>110.30714164259356</v>
      </c>
      <c r="V480" s="9">
        <v>103.22978904184501</v>
      </c>
      <c r="W480" s="9">
        <v>101.40840054470752</v>
      </c>
      <c r="X480" s="9">
        <v>102.52405314895232</v>
      </c>
      <c r="Y480" s="9">
        <v>132.10447414324517</v>
      </c>
      <c r="Z480" s="9">
        <v>179.77256384768964</v>
      </c>
      <c r="AA480" s="9">
        <v>156.57437207628428</v>
      </c>
      <c r="AB480" s="9">
        <v>131.89465575114627</v>
      </c>
      <c r="AC480" s="9">
        <v>125.4731551007807</v>
      </c>
      <c r="AD480" s="9">
        <v>155.81558849955786</v>
      </c>
      <c r="AE480" s="9">
        <v>175.20130706732999</v>
      </c>
      <c r="AF480" s="9">
        <v>216.53577089877464</v>
      </c>
      <c r="AG480" s="9">
        <v>244.19471254975505</v>
      </c>
      <c r="AH480" s="9">
        <v>214.40305409457014</v>
      </c>
      <c r="AI480" s="9">
        <v>238.83347048464483</v>
      </c>
      <c r="AJ480" s="9">
        <v>243.64025821784466</v>
      </c>
      <c r="AK480" s="9">
        <v>228.25570026020694</v>
      </c>
      <c r="AL480" s="21">
        <v>215.59340928416856</v>
      </c>
      <c r="AM480" s="197">
        <v>251.48481462645665</v>
      </c>
      <c r="AN480" s="21"/>
      <c r="AO480" s="5"/>
      <c r="AP480" s="5"/>
      <c r="AQ480" s="21"/>
    </row>
    <row r="481" spans="1:43" x14ac:dyDescent="0.2">
      <c r="A481" s="8" t="str">
        <f t="shared" si="7"/>
        <v>EFHgL_Ja_9</v>
      </c>
      <c r="B481" s="7" t="s">
        <v>3736</v>
      </c>
      <c r="C481" s="7" t="s">
        <v>260</v>
      </c>
      <c r="D481" s="7">
        <v>9</v>
      </c>
      <c r="E481" s="7">
        <v>100</v>
      </c>
      <c r="F481" s="9">
        <v>197.25514587869679</v>
      </c>
      <c r="G481" s="9">
        <v>197.65678109096493</v>
      </c>
      <c r="H481" s="9">
        <v>246.07775583712385</v>
      </c>
      <c r="I481" s="9">
        <v>276.88759300970185</v>
      </c>
      <c r="J481" s="9">
        <v>365.46838943636919</v>
      </c>
      <c r="K481" s="9">
        <v>291.95388478663483</v>
      </c>
      <c r="L481" s="9">
        <v>271.96738823783863</v>
      </c>
      <c r="M481" s="9">
        <v>234.23818794776369</v>
      </c>
      <c r="N481" s="9">
        <v>277.61964659835797</v>
      </c>
      <c r="O481" s="9">
        <v>300.75586960923289</v>
      </c>
      <c r="P481" s="9">
        <v>242.8373897649335</v>
      </c>
      <c r="Q481" s="9">
        <v>195.03794377646187</v>
      </c>
      <c r="R481" s="9">
        <v>192.53957390186883</v>
      </c>
      <c r="S481" s="9">
        <v>207.40470123670312</v>
      </c>
      <c r="T481" s="9">
        <v>238.70103264489336</v>
      </c>
      <c r="U481" s="9">
        <v>309.14604538507604</v>
      </c>
      <c r="V481" s="9">
        <v>299.25522911936912</v>
      </c>
      <c r="W481" s="9">
        <v>304.42700505434124</v>
      </c>
      <c r="X481" s="9">
        <v>316.88671436042807</v>
      </c>
      <c r="Y481" s="9">
        <v>402.08979795744392</v>
      </c>
      <c r="Z481" s="9">
        <v>498.2986575164162</v>
      </c>
      <c r="AA481" s="9">
        <v>555.53271581183765</v>
      </c>
      <c r="AB481" s="9">
        <v>597.64013299807596</v>
      </c>
      <c r="AC481" s="9">
        <v>608.19664170883345</v>
      </c>
      <c r="AD481" s="9">
        <v>722.52394319391817</v>
      </c>
      <c r="AE481" s="9">
        <v>782.18307351585054</v>
      </c>
      <c r="AF481" s="9">
        <v>884.3741473631859</v>
      </c>
      <c r="AG481" s="9">
        <v>990.80291258941918</v>
      </c>
      <c r="AH481" s="9">
        <v>888.11861433109163</v>
      </c>
      <c r="AI481" s="9">
        <v>902.99579896068337</v>
      </c>
      <c r="AJ481" s="9">
        <v>955.92314005395508</v>
      </c>
      <c r="AK481" s="9">
        <v>937.49139927167096</v>
      </c>
      <c r="AL481" s="21">
        <v>908.39963573432317</v>
      </c>
      <c r="AM481" s="197">
        <v>971.97993603983832</v>
      </c>
      <c r="AN481" s="21"/>
      <c r="AO481" s="5"/>
      <c r="AP481" s="5"/>
      <c r="AQ481" s="21"/>
    </row>
    <row r="482" spans="1:43" x14ac:dyDescent="0.2">
      <c r="A482" s="8" t="str">
        <f t="shared" si="7"/>
        <v>EFHgL_Ja_10</v>
      </c>
      <c r="B482" s="7" t="s">
        <v>3736</v>
      </c>
      <c r="C482" s="7" t="s">
        <v>260</v>
      </c>
      <c r="D482" s="7">
        <v>10</v>
      </c>
      <c r="E482" s="7">
        <v>100</v>
      </c>
      <c r="F482" s="9">
        <v>102.87476484056025</v>
      </c>
      <c r="G482" s="9">
        <v>99.872580091744439</v>
      </c>
      <c r="H482" s="9">
        <v>103.19865366741703</v>
      </c>
      <c r="I482" s="9">
        <v>114.13699983344414</v>
      </c>
      <c r="J482" s="9">
        <v>134.51283975234352</v>
      </c>
      <c r="K482" s="9">
        <v>109.6360069075571</v>
      </c>
      <c r="L482" s="9">
        <v>100.15145471916034</v>
      </c>
      <c r="M482" s="9">
        <v>100.22135885306862</v>
      </c>
      <c r="N482" s="9">
        <v>102.46375944979759</v>
      </c>
      <c r="O482" s="9">
        <v>111.70183058524434</v>
      </c>
      <c r="P482" s="9">
        <v>102.96990903432534</v>
      </c>
      <c r="Q482" s="9">
        <v>101.43298543588402</v>
      </c>
      <c r="R482" s="9">
        <v>100.2285327585199</v>
      </c>
      <c r="S482" s="9">
        <v>100.19182903236015</v>
      </c>
      <c r="T482" s="9">
        <v>101.01996192421943</v>
      </c>
      <c r="U482" s="9">
        <v>104.06648943258232</v>
      </c>
      <c r="V482" s="9">
        <v>102.05231595812792</v>
      </c>
      <c r="W482" s="9">
        <v>102.02061975752213</v>
      </c>
      <c r="X482" s="9">
        <v>104.11177522456249</v>
      </c>
      <c r="Y482" s="9">
        <v>120.83593655347835</v>
      </c>
      <c r="Z482" s="9">
        <v>136.87955490379332</v>
      </c>
      <c r="AA482" s="9">
        <v>136.28094716899452</v>
      </c>
      <c r="AB482" s="9">
        <v>130.434936832403</v>
      </c>
      <c r="AC482" s="9">
        <v>133.09381050229521</v>
      </c>
      <c r="AD482" s="9">
        <v>148.8092117214523</v>
      </c>
      <c r="AE482" s="9">
        <v>172.12204032436605</v>
      </c>
      <c r="AF482" s="9">
        <v>238.58034833733419</v>
      </c>
      <c r="AG482" s="9">
        <v>329.92585549317226</v>
      </c>
      <c r="AH482" s="9">
        <v>310.58530024268606</v>
      </c>
      <c r="AI482" s="9">
        <v>303.55307233087603</v>
      </c>
      <c r="AJ482" s="9">
        <v>306.19790036890902</v>
      </c>
      <c r="AK482" s="9">
        <v>281.10497361060862</v>
      </c>
      <c r="AL482" s="21">
        <v>239.09071167843067</v>
      </c>
      <c r="AM482" s="197">
        <v>276.25223230957988</v>
      </c>
      <c r="AN482" s="21"/>
      <c r="AO482" s="5"/>
      <c r="AP482" s="5"/>
      <c r="AQ482" s="21"/>
    </row>
    <row r="483" spans="1:43" x14ac:dyDescent="0.2">
      <c r="A483" s="8" t="str">
        <f t="shared" si="7"/>
        <v>EFHgL_Ja_11</v>
      </c>
      <c r="B483" s="7" t="s">
        <v>3736</v>
      </c>
      <c r="C483" s="7" t="s">
        <v>260</v>
      </c>
      <c r="D483" s="7">
        <v>11</v>
      </c>
      <c r="E483" s="7">
        <v>100</v>
      </c>
      <c r="F483" s="9">
        <v>104.57295473041206</v>
      </c>
      <c r="G483" s="9">
        <v>99.23263046029021</v>
      </c>
      <c r="H483" s="9">
        <v>103.18466702964982</v>
      </c>
      <c r="I483" s="9">
        <v>117.09935216457812</v>
      </c>
      <c r="J483" s="9">
        <v>177.48519941336701</v>
      </c>
      <c r="K483" s="9">
        <v>164.92424912037751</v>
      </c>
      <c r="L483" s="9">
        <v>109.02723956990366</v>
      </c>
      <c r="M483" s="9">
        <v>117.55836192628229</v>
      </c>
      <c r="N483" s="9">
        <v>152.21983174981</v>
      </c>
      <c r="O483" s="9">
        <v>210.87306936358425</v>
      </c>
      <c r="P483" s="9">
        <v>133.40235077386083</v>
      </c>
      <c r="Q483" s="9">
        <v>115.0041757939436</v>
      </c>
      <c r="R483" s="9">
        <v>106.99103019844772</v>
      </c>
      <c r="S483" s="9">
        <v>111.83411584768844</v>
      </c>
      <c r="T483" s="9">
        <v>121.92469340513401</v>
      </c>
      <c r="U483" s="9">
        <v>132.53851138144398</v>
      </c>
      <c r="V483" s="9">
        <v>121.5328409959947</v>
      </c>
      <c r="W483" s="9">
        <v>118.66928238545282</v>
      </c>
      <c r="X483" s="9">
        <v>119.16280347422905</v>
      </c>
      <c r="Y483" s="9">
        <v>165.81748764051505</v>
      </c>
      <c r="Z483" s="9">
        <v>200.92859222591755</v>
      </c>
      <c r="AA483" s="9">
        <v>181.27793365857042</v>
      </c>
      <c r="AB483" s="9">
        <v>155.25620099403787</v>
      </c>
      <c r="AC483" s="9">
        <v>152.865451799239</v>
      </c>
      <c r="AD483" s="9">
        <v>182.44302312667762</v>
      </c>
      <c r="AE483" s="9">
        <v>207.60212632590969</v>
      </c>
      <c r="AF483" s="9">
        <v>257.93975559858023</v>
      </c>
      <c r="AG483" s="9">
        <v>346.56163217840555</v>
      </c>
      <c r="AH483" s="9">
        <v>303.23795632486036</v>
      </c>
      <c r="AI483" s="9">
        <v>285.62572774139494</v>
      </c>
      <c r="AJ483" s="9">
        <v>315.0748715048212</v>
      </c>
      <c r="AK483" s="9">
        <v>283.36110448959607</v>
      </c>
      <c r="AL483" s="21">
        <v>245.51837415355143</v>
      </c>
      <c r="AM483" s="197">
        <v>275.40086120833723</v>
      </c>
      <c r="AN483" s="21"/>
      <c r="AO483" s="5"/>
      <c r="AP483" s="5"/>
      <c r="AQ483" s="21"/>
    </row>
    <row r="484" spans="1:43" x14ac:dyDescent="0.2">
      <c r="A484" s="8" t="str">
        <f t="shared" si="7"/>
        <v>EFHgL_Ja_12</v>
      </c>
      <c r="B484" s="7" t="s">
        <v>3736</v>
      </c>
      <c r="C484" s="7" t="s">
        <v>260</v>
      </c>
      <c r="D484" s="7">
        <v>12</v>
      </c>
      <c r="E484" s="7">
        <v>100</v>
      </c>
      <c r="F484" s="9">
        <v>112.18789131977738</v>
      </c>
      <c r="G484" s="9">
        <v>81.218439674908566</v>
      </c>
      <c r="H484" s="9">
        <v>175.86883718242811</v>
      </c>
      <c r="I484" s="9">
        <v>349.8022656442601</v>
      </c>
      <c r="J484" s="9">
        <v>540.27898307825387</v>
      </c>
      <c r="K484" s="9">
        <v>516.1274352755571</v>
      </c>
      <c r="L484" s="9">
        <v>293.83674539066254</v>
      </c>
      <c r="M484" s="9">
        <v>318.5084015252778</v>
      </c>
      <c r="N484" s="9">
        <v>377.10300241662679</v>
      </c>
      <c r="O484" s="9">
        <v>506.18946387356505</v>
      </c>
      <c r="P484" s="9">
        <v>414.99694225101376</v>
      </c>
      <c r="Q484" s="9">
        <v>357.88869798082408</v>
      </c>
      <c r="R484" s="9">
        <v>322.32738285812525</v>
      </c>
      <c r="S484" s="9">
        <v>338.2503858578869</v>
      </c>
      <c r="T484" s="9">
        <v>393.64221439126362</v>
      </c>
      <c r="U484" s="9">
        <v>455.11866973294099</v>
      </c>
      <c r="V484" s="9">
        <v>436.18975508820216</v>
      </c>
      <c r="W484" s="9">
        <v>452.57520603404487</v>
      </c>
      <c r="X484" s="9">
        <v>507.99324383485089</v>
      </c>
      <c r="Y484" s="9">
        <v>666.06890125168854</v>
      </c>
      <c r="Z484" s="9">
        <v>821.75427356489695</v>
      </c>
      <c r="AA484" s="9">
        <v>821.33841986875063</v>
      </c>
      <c r="AB484" s="9">
        <v>846.58784472165621</v>
      </c>
      <c r="AC484" s="9">
        <v>835.83563877744018</v>
      </c>
      <c r="AD484" s="9">
        <v>988.54655056979084</v>
      </c>
      <c r="AE484" s="9">
        <v>1018.2131104587676</v>
      </c>
      <c r="AF484" s="9">
        <v>1135.4896764616544</v>
      </c>
      <c r="AG484" s="9">
        <v>1128.1405981533824</v>
      </c>
      <c r="AH484" s="9">
        <v>1219.6930603677838</v>
      </c>
      <c r="AI484" s="9">
        <v>1337.0377704655875</v>
      </c>
      <c r="AJ484" s="9">
        <v>1179.5992894358778</v>
      </c>
      <c r="AK484" s="9">
        <v>1114.4220856707648</v>
      </c>
      <c r="AL484" s="21">
        <v>1110.2192841949591</v>
      </c>
      <c r="AM484" s="197">
        <v>1302.0594659172471</v>
      </c>
      <c r="AN484" s="21"/>
      <c r="AO484" s="5"/>
      <c r="AP484" s="5"/>
      <c r="AQ484" s="21"/>
    </row>
    <row r="485" spans="1:43" x14ac:dyDescent="0.2">
      <c r="A485" s="8" t="str">
        <f t="shared" si="7"/>
        <v>EFHgL_Ja_13</v>
      </c>
      <c r="B485" s="7" t="s">
        <v>3736</v>
      </c>
      <c r="C485" s="7" t="s">
        <v>260</v>
      </c>
      <c r="D485" s="7">
        <v>13</v>
      </c>
      <c r="E485" s="7">
        <v>100</v>
      </c>
      <c r="F485" s="9">
        <v>133.34000655886214</v>
      </c>
      <c r="G485" s="9">
        <v>96.738940836948956</v>
      </c>
      <c r="H485" s="9">
        <v>139.13857234912786</v>
      </c>
      <c r="I485" s="9">
        <v>224.75106482397237</v>
      </c>
      <c r="J485" s="9">
        <v>371.03716806528911</v>
      </c>
      <c r="K485" s="9">
        <v>349.77284268601545</v>
      </c>
      <c r="L485" s="9">
        <v>183.29753350715313</v>
      </c>
      <c r="M485" s="9">
        <v>220.93158889189647</v>
      </c>
      <c r="N485" s="9">
        <v>302.47522564927107</v>
      </c>
      <c r="O485" s="9">
        <v>388.80761129228921</v>
      </c>
      <c r="P485" s="9">
        <v>269.99825532345534</v>
      </c>
      <c r="Q485" s="9">
        <v>212.68803875760702</v>
      </c>
      <c r="R485" s="9">
        <v>182.67556187424057</v>
      </c>
      <c r="S485" s="9">
        <v>207.1653556023148</v>
      </c>
      <c r="T485" s="9">
        <v>254.40911575354855</v>
      </c>
      <c r="U485" s="9">
        <v>297.51693709233859</v>
      </c>
      <c r="V485" s="9">
        <v>258.02870884676094</v>
      </c>
      <c r="W485" s="9">
        <v>255.81256337388697</v>
      </c>
      <c r="X485" s="9">
        <v>280.77100409023132</v>
      </c>
      <c r="Y485" s="9">
        <v>399.08673441678155</v>
      </c>
      <c r="Z485" s="9">
        <v>471.79991555253434</v>
      </c>
      <c r="AA485" s="9">
        <v>506.10942581963485</v>
      </c>
      <c r="AB485" s="9">
        <v>468.86524353125958</v>
      </c>
      <c r="AC485" s="9">
        <v>439.71405058715652</v>
      </c>
      <c r="AD485" s="9">
        <v>498.70261638221143</v>
      </c>
      <c r="AE485" s="9">
        <v>543.8633615531611</v>
      </c>
      <c r="AF485" s="9">
        <v>616.97861773576801</v>
      </c>
      <c r="AG485" s="9">
        <v>674.49255739515752</v>
      </c>
      <c r="AH485" s="9">
        <v>655.69436486903805</v>
      </c>
      <c r="AI485" s="9">
        <v>656.67769755185384</v>
      </c>
      <c r="AJ485" s="9">
        <v>669.18850762645627</v>
      </c>
      <c r="AK485" s="9">
        <v>641.34538484805694</v>
      </c>
      <c r="AL485" s="21">
        <v>622.17403180294252</v>
      </c>
      <c r="AM485" s="197">
        <v>668.19639132363272</v>
      </c>
      <c r="AN485" s="21"/>
      <c r="AO485" s="5"/>
      <c r="AP485" s="5"/>
      <c r="AQ485" s="21"/>
    </row>
    <row r="486" spans="1:43" x14ac:dyDescent="0.2">
      <c r="A486" s="8" t="str">
        <f t="shared" si="7"/>
        <v>EFHgL_Ja_14</v>
      </c>
      <c r="B486" s="7" t="s">
        <v>3736</v>
      </c>
      <c r="C486" s="7" t="s">
        <v>260</v>
      </c>
      <c r="D486" s="7">
        <v>14</v>
      </c>
      <c r="E486" s="7">
        <v>100</v>
      </c>
      <c r="F486" s="9">
        <v>105.11865755476499</v>
      </c>
      <c r="G486" s="9">
        <v>100</v>
      </c>
      <c r="H486" s="9">
        <v>100</v>
      </c>
      <c r="I486" s="9">
        <v>116.13859764089125</v>
      </c>
      <c r="J486" s="9">
        <v>176.22402171877931</v>
      </c>
      <c r="K486" s="9">
        <v>156.79952256131821</v>
      </c>
      <c r="L486" s="9">
        <v>106.28674405542036</v>
      </c>
      <c r="M486" s="9">
        <v>111.20225613181051</v>
      </c>
      <c r="N486" s="9">
        <v>122.10658116457591</v>
      </c>
      <c r="O486" s="9">
        <v>164.69317543531162</v>
      </c>
      <c r="P486" s="9">
        <v>125.09946639206125</v>
      </c>
      <c r="Q486" s="9">
        <v>127.87305747987286</v>
      </c>
      <c r="R486" s="9">
        <v>102.59946639206143</v>
      </c>
      <c r="S486" s="9">
        <v>102.16579292267356</v>
      </c>
      <c r="T486" s="9">
        <v>113.75374461711286</v>
      </c>
      <c r="U486" s="9">
        <v>120.19495412844034</v>
      </c>
      <c r="V486" s="9">
        <v>110.81117768208195</v>
      </c>
      <c r="W486" s="9">
        <v>111.48076202958251</v>
      </c>
      <c r="X486" s="9">
        <v>121.97645571990286</v>
      </c>
      <c r="Y486" s="9">
        <v>148.08977719528198</v>
      </c>
      <c r="Z486" s="9">
        <v>173.70623478749286</v>
      </c>
      <c r="AA486" s="9">
        <v>184.59230481183303</v>
      </c>
      <c r="AB486" s="9">
        <v>158.8295731136491</v>
      </c>
      <c r="AC486" s="9">
        <v>152.20674967234606</v>
      </c>
      <c r="AD486" s="9">
        <v>189.79779067590337</v>
      </c>
      <c r="AE486" s="9">
        <v>176.07096049428947</v>
      </c>
      <c r="AF486" s="9">
        <v>249.87970417524804</v>
      </c>
      <c r="AG486" s="9">
        <v>320.86360140266288</v>
      </c>
      <c r="AH486" s="9">
        <v>312.2421933433061</v>
      </c>
      <c r="AI486" s="9">
        <v>316.48677075542253</v>
      </c>
      <c r="AJ486" s="9">
        <v>358.89701757666427</v>
      </c>
      <c r="AK486" s="9">
        <v>331.52136312640226</v>
      </c>
      <c r="AL486" s="21">
        <v>283.08199326851178</v>
      </c>
      <c r="AM486" s="197">
        <v>337.08395661929694</v>
      </c>
      <c r="AN486" s="21"/>
      <c r="AO486" s="5"/>
      <c r="AP486" s="5"/>
      <c r="AQ486" s="21"/>
    </row>
    <row r="487" spans="1:43" x14ac:dyDescent="0.2">
      <c r="A487" s="8" t="str">
        <f t="shared" si="7"/>
        <v>EFHgL_Ja_15</v>
      </c>
      <c r="B487" s="7" t="s">
        <v>3736</v>
      </c>
      <c r="C487" s="7" t="s">
        <v>260</v>
      </c>
      <c r="D487" s="7">
        <v>15</v>
      </c>
      <c r="E487" s="7">
        <v>100</v>
      </c>
      <c r="F487" s="9">
        <v>107.82188982576824</v>
      </c>
      <c r="G487" s="9">
        <v>100</v>
      </c>
      <c r="H487" s="9">
        <v>100</v>
      </c>
      <c r="I487" s="9">
        <v>134.34732471947481</v>
      </c>
      <c r="J487" s="9">
        <v>202.84264627846156</v>
      </c>
      <c r="K487" s="9">
        <v>177.13824459178878</v>
      </c>
      <c r="L487" s="9">
        <v>120.89186873778</v>
      </c>
      <c r="M487" s="9">
        <v>130.00395360767641</v>
      </c>
      <c r="N487" s="9">
        <v>139.90115972242302</v>
      </c>
      <c r="O487" s="9">
        <v>205.24215866969323</v>
      </c>
      <c r="P487" s="9">
        <v>146.83809962852573</v>
      </c>
      <c r="Q487" s="9">
        <v>147.13989192994413</v>
      </c>
      <c r="R487" s="9">
        <v>122.75204269646839</v>
      </c>
      <c r="S487" s="9">
        <v>113.28050869634893</v>
      </c>
      <c r="T487" s="9">
        <v>122.65484976083714</v>
      </c>
      <c r="U487" s="9">
        <v>134.46889825731768</v>
      </c>
      <c r="V487" s="9">
        <v>110.08500263472784</v>
      </c>
      <c r="W487" s="9">
        <v>105.66387717435697</v>
      </c>
      <c r="X487" s="9">
        <v>106.35740643094624</v>
      </c>
      <c r="Y487" s="9">
        <v>141.98010015690679</v>
      </c>
      <c r="Z487" s="9">
        <v>165.33309172333767</v>
      </c>
      <c r="AA487" s="9">
        <v>182.55831576088715</v>
      </c>
      <c r="AB487" s="9">
        <v>137.42619926119144</v>
      </c>
      <c r="AC487" s="9">
        <v>157.28057459092801</v>
      </c>
      <c r="AD487" s="9">
        <v>202.37480231821752</v>
      </c>
      <c r="AE487" s="9">
        <v>244.02938850697075</v>
      </c>
      <c r="AF487" s="9">
        <v>308.59416183178172</v>
      </c>
      <c r="AG487" s="9">
        <v>349.96199045950499</v>
      </c>
      <c r="AH487" s="9">
        <v>385.47534316103753</v>
      </c>
      <c r="AI487" s="9">
        <v>420.79562785838692</v>
      </c>
      <c r="AJ487" s="9">
        <v>435.13694712615091</v>
      </c>
      <c r="AK487" s="9">
        <v>410.99580579617088</v>
      </c>
      <c r="AL487" s="21">
        <v>336.43746822303109</v>
      </c>
      <c r="AM487" s="197">
        <v>397.14571682322247</v>
      </c>
      <c r="AN487" s="21"/>
      <c r="AO487" s="5"/>
      <c r="AP487" s="5"/>
      <c r="AQ487" s="21"/>
    </row>
    <row r="488" spans="1:43" x14ac:dyDescent="0.2">
      <c r="A488" s="8" t="str">
        <f t="shared" si="7"/>
        <v>EFHgL_Ja_16</v>
      </c>
      <c r="B488" s="7" t="s">
        <v>3736</v>
      </c>
      <c r="C488" s="7" t="s">
        <v>260</v>
      </c>
      <c r="D488" s="7">
        <v>16</v>
      </c>
      <c r="E488" s="7">
        <v>100</v>
      </c>
      <c r="F488" s="9">
        <v>101.65949938840377</v>
      </c>
      <c r="G488" s="9">
        <v>100</v>
      </c>
      <c r="H488" s="9">
        <v>100</v>
      </c>
      <c r="I488" s="9">
        <v>100</v>
      </c>
      <c r="J488" s="9">
        <v>150.84993036036536</v>
      </c>
      <c r="K488" s="9">
        <v>123.01197092455392</v>
      </c>
      <c r="L488" s="9">
        <v>100</v>
      </c>
      <c r="M488" s="9">
        <v>100</v>
      </c>
      <c r="N488" s="9">
        <v>102.00872748256427</v>
      </c>
      <c r="O488" s="9">
        <v>183.08270193772574</v>
      </c>
      <c r="P488" s="9">
        <v>113.23375315096018</v>
      </c>
      <c r="Q488" s="9">
        <v>100.21971033624482</v>
      </c>
      <c r="R488" s="9">
        <v>100</v>
      </c>
      <c r="S488" s="9">
        <v>100</v>
      </c>
      <c r="T488" s="9">
        <v>100.23397724120053</v>
      </c>
      <c r="U488" s="9">
        <v>102.10389291684731</v>
      </c>
      <c r="V488" s="9">
        <v>100.01141352395607</v>
      </c>
      <c r="W488" s="9">
        <v>100.00380450798534</v>
      </c>
      <c r="X488" s="9">
        <v>100.86742782094178</v>
      </c>
      <c r="Y488" s="9">
        <v>160.92095383342823</v>
      </c>
      <c r="Z488" s="9">
        <v>210.59929127315212</v>
      </c>
      <c r="AA488" s="9">
        <v>209.58058626285623</v>
      </c>
      <c r="AB488" s="9">
        <v>161.78536239508233</v>
      </c>
      <c r="AC488" s="9">
        <v>132.40584790323661</v>
      </c>
      <c r="AD488" s="9">
        <v>208.75800391234716</v>
      </c>
      <c r="AE488" s="9">
        <v>245.85445688400696</v>
      </c>
      <c r="AF488" s="9">
        <v>318.0538358649834</v>
      </c>
      <c r="AG488" s="9">
        <v>399.34161216723265</v>
      </c>
      <c r="AH488" s="9">
        <v>460.13203035430433</v>
      </c>
      <c r="AI488" s="9">
        <v>531.28190157866925</v>
      </c>
      <c r="AJ488" s="9">
        <v>553.25758181529261</v>
      </c>
      <c r="AK488" s="9">
        <v>530.52462468477017</v>
      </c>
      <c r="AL488" s="21">
        <v>388.18335353857083</v>
      </c>
      <c r="AM488" s="197">
        <v>439.23966970500555</v>
      </c>
      <c r="AN488" s="21"/>
      <c r="AO488" s="5"/>
      <c r="AP488" s="5"/>
      <c r="AQ488" s="21"/>
    </row>
    <row r="489" spans="1:43" x14ac:dyDescent="0.2">
      <c r="A489" s="8" t="str">
        <f t="shared" si="7"/>
        <v>EFHgL_Ja_17</v>
      </c>
      <c r="B489" s="7" t="s">
        <v>3736</v>
      </c>
      <c r="C489" s="7" t="s">
        <v>260</v>
      </c>
      <c r="D489" s="7">
        <v>17</v>
      </c>
      <c r="E489" s="7">
        <v>100</v>
      </c>
      <c r="F489" s="9">
        <v>111.63162302376544</v>
      </c>
      <c r="G489" s="9">
        <v>103.13959723532507</v>
      </c>
      <c r="H489" s="9">
        <v>106.43855771862016</v>
      </c>
      <c r="I489" s="9">
        <v>141.89068996520598</v>
      </c>
      <c r="J489" s="9">
        <v>221.04182083607918</v>
      </c>
      <c r="K489" s="9">
        <v>176.58940103731925</v>
      </c>
      <c r="L489" s="9">
        <v>125.54342345052345</v>
      </c>
      <c r="M489" s="9">
        <v>128.43851242080612</v>
      </c>
      <c r="N489" s="9">
        <v>159.19973528655646</v>
      </c>
      <c r="O489" s="9">
        <v>232.92273787799141</v>
      </c>
      <c r="P489" s="9">
        <v>166.40042101486097</v>
      </c>
      <c r="Q489" s="9">
        <v>145.73602316155237</v>
      </c>
      <c r="R489" s="9">
        <v>119.87816805557188</v>
      </c>
      <c r="S489" s="9">
        <v>114.01039007103118</v>
      </c>
      <c r="T489" s="9">
        <v>128.38486619252768</v>
      </c>
      <c r="U489" s="9">
        <v>149.97020316542813</v>
      </c>
      <c r="V489" s="9">
        <v>133.06717557384863</v>
      </c>
      <c r="W489" s="9">
        <v>126.20800015852561</v>
      </c>
      <c r="X489" s="9">
        <v>136.94014649477398</v>
      </c>
      <c r="Y489" s="9">
        <v>190.10143830266173</v>
      </c>
      <c r="Z489" s="9">
        <v>234.91479733681544</v>
      </c>
      <c r="AA489" s="9">
        <v>248.69147298290915</v>
      </c>
      <c r="AB489" s="9">
        <v>212.2546990092236</v>
      </c>
      <c r="AC489" s="9">
        <v>206.53775436576248</v>
      </c>
      <c r="AD489" s="9">
        <v>252.10343289914042</v>
      </c>
      <c r="AE489" s="9">
        <v>293.92614716685983</v>
      </c>
      <c r="AF489" s="9">
        <v>378.947731653586</v>
      </c>
      <c r="AG489" s="9">
        <v>457.18895018600278</v>
      </c>
      <c r="AH489" s="9">
        <v>471.69574520348749</v>
      </c>
      <c r="AI489" s="9">
        <v>499.58794700644489</v>
      </c>
      <c r="AJ489" s="9">
        <v>521.90081268669041</v>
      </c>
      <c r="AK489" s="9">
        <v>532.62578045774649</v>
      </c>
      <c r="AL489" s="21">
        <v>478.16575768763767</v>
      </c>
      <c r="AM489" s="197">
        <v>514.88737589152322</v>
      </c>
      <c r="AN489" s="21"/>
      <c r="AO489" s="5"/>
      <c r="AP489" s="5"/>
      <c r="AQ489" s="21"/>
    </row>
    <row r="490" spans="1:43" x14ac:dyDescent="0.2">
      <c r="A490" s="8" t="str">
        <f t="shared" si="7"/>
        <v>EFHgL_Ja_18</v>
      </c>
      <c r="B490" s="7" t="s">
        <v>3736</v>
      </c>
      <c r="C490" s="7" t="s">
        <v>260</v>
      </c>
      <c r="D490" s="7">
        <v>18</v>
      </c>
      <c r="E490" s="7">
        <v>100</v>
      </c>
      <c r="F490" s="9">
        <v>114.72039142260995</v>
      </c>
      <c r="G490" s="9">
        <v>99.287999929694465</v>
      </c>
      <c r="H490" s="9">
        <v>107.98361712718827</v>
      </c>
      <c r="I490" s="9">
        <v>130.89171701308223</v>
      </c>
      <c r="J490" s="9">
        <v>161.4897196931008</v>
      </c>
      <c r="K490" s="9">
        <v>105.73479544318785</v>
      </c>
      <c r="L490" s="9">
        <v>95.91634729007248</v>
      </c>
      <c r="M490" s="9">
        <v>92.57980236347467</v>
      </c>
      <c r="N490" s="9">
        <v>119.4949597023361</v>
      </c>
      <c r="O490" s="9">
        <v>184.32345893572236</v>
      </c>
      <c r="P490" s="9">
        <v>118.61132180522718</v>
      </c>
      <c r="Q490" s="9">
        <v>100.84997381348538</v>
      </c>
      <c r="R490" s="9">
        <v>89.019545666749949</v>
      </c>
      <c r="S490" s="9">
        <v>119.03519392564024</v>
      </c>
      <c r="T490" s="9">
        <v>126.16359190428285</v>
      </c>
      <c r="U490" s="9">
        <v>121.31021351952147</v>
      </c>
      <c r="V490" s="9">
        <v>122.75592697786979</v>
      </c>
      <c r="W490" s="9">
        <v>141.16896849857119</v>
      </c>
      <c r="X490" s="9">
        <v>148.48538955185359</v>
      </c>
      <c r="Y490" s="9">
        <v>224.71992525585006</v>
      </c>
      <c r="Z490" s="9">
        <v>314.67008290696873</v>
      </c>
      <c r="AA490" s="9">
        <v>333.52968308861961</v>
      </c>
      <c r="AB490" s="9">
        <v>295.95385842048137</v>
      </c>
      <c r="AC490" s="9">
        <v>250.5091351104557</v>
      </c>
      <c r="AD490" s="9">
        <v>314.0949692042833</v>
      </c>
      <c r="AE490" s="9">
        <v>327.43738516824305</v>
      </c>
      <c r="AF490" s="9">
        <v>361.14314986526449</v>
      </c>
      <c r="AG490" s="9">
        <v>412.15962128778142</v>
      </c>
      <c r="AH490" s="9">
        <v>459.27973696420696</v>
      </c>
      <c r="AI490" s="9">
        <v>454.44748921964464</v>
      </c>
      <c r="AJ490" s="9">
        <v>465.56843484964128</v>
      </c>
      <c r="AK490" s="9">
        <v>381.29502266816161</v>
      </c>
      <c r="AL490" s="21">
        <v>345.08550033469703</v>
      </c>
      <c r="AM490" s="197">
        <v>359.39564023169936</v>
      </c>
      <c r="AN490" s="21"/>
      <c r="AO490" s="5"/>
      <c r="AP490" s="5"/>
      <c r="AQ490" s="21"/>
    </row>
    <row r="491" spans="1:43" x14ac:dyDescent="0.2">
      <c r="A491" s="8" t="str">
        <f t="shared" si="7"/>
        <v>EFHgL_Ja_19</v>
      </c>
      <c r="B491" s="7" t="s">
        <v>3736</v>
      </c>
      <c r="C491" s="7" t="s">
        <v>260</v>
      </c>
      <c r="D491" s="7">
        <v>19</v>
      </c>
      <c r="E491" s="7">
        <v>100</v>
      </c>
      <c r="F491" s="9">
        <v>112.33559695190327</v>
      </c>
      <c r="G491" s="9">
        <v>94.068733783115349</v>
      </c>
      <c r="H491" s="9">
        <v>116.58107377593829</v>
      </c>
      <c r="I491" s="9">
        <v>151.6374020963097</v>
      </c>
      <c r="J491" s="9">
        <v>243.76556637746125</v>
      </c>
      <c r="K491" s="9">
        <v>199.34985248643818</v>
      </c>
      <c r="L491" s="9">
        <v>105.48400572376357</v>
      </c>
      <c r="M491" s="9">
        <v>118.00655999183024</v>
      </c>
      <c r="N491" s="9">
        <v>181.10771301313059</v>
      </c>
      <c r="O491" s="9">
        <v>245.05160942218254</v>
      </c>
      <c r="P491" s="9">
        <v>171.63697462939652</v>
      </c>
      <c r="Q491" s="9">
        <v>131.3849441296673</v>
      </c>
      <c r="R491" s="9">
        <v>110.43376220755042</v>
      </c>
      <c r="S491" s="9">
        <v>114.98229895170611</v>
      </c>
      <c r="T491" s="9">
        <v>133.53462657024727</v>
      </c>
      <c r="U491" s="9">
        <v>158.14083192496383</v>
      </c>
      <c r="V491" s="9">
        <v>136.93298356521754</v>
      </c>
      <c r="W491" s="9">
        <v>129.07132597050159</v>
      </c>
      <c r="X491" s="9">
        <v>137.88311805018122</v>
      </c>
      <c r="Y491" s="9">
        <v>220.68525235016367</v>
      </c>
      <c r="Z491" s="9">
        <v>265.07458932597126</v>
      </c>
      <c r="AA491" s="9">
        <v>275.57579872154821</v>
      </c>
      <c r="AB491" s="9">
        <v>231.3862884881126</v>
      </c>
      <c r="AC491" s="9">
        <v>219.64646883125542</v>
      </c>
      <c r="AD491" s="9">
        <v>275.66497526634777</v>
      </c>
      <c r="AE491" s="9">
        <v>302.89828661496654</v>
      </c>
      <c r="AF491" s="9">
        <v>359.23397999298294</v>
      </c>
      <c r="AG491" s="9">
        <v>439.53499736590675</v>
      </c>
      <c r="AH491" s="9">
        <v>421.27057984188525</v>
      </c>
      <c r="AI491" s="9">
        <v>444.02468623989222</v>
      </c>
      <c r="AJ491" s="9">
        <v>444.34768419100561</v>
      </c>
      <c r="AK491" s="9">
        <v>414.94569271285553</v>
      </c>
      <c r="AL491" s="21">
        <v>373.16955564516212</v>
      </c>
      <c r="AM491" s="197">
        <v>397.70047467511176</v>
      </c>
      <c r="AN491" s="21"/>
      <c r="AO491" s="5"/>
      <c r="AP491" s="5"/>
      <c r="AQ491" s="21"/>
    </row>
    <row r="492" spans="1:43" x14ac:dyDescent="0.2">
      <c r="A492" s="8" t="str">
        <f t="shared" si="7"/>
        <v>EFHgL_Ja_20</v>
      </c>
      <c r="B492" s="7" t="s">
        <v>3736</v>
      </c>
      <c r="C492" s="7" t="s">
        <v>260</v>
      </c>
      <c r="D492" s="7">
        <v>20</v>
      </c>
      <c r="E492" s="7">
        <v>100</v>
      </c>
      <c r="F492" s="9">
        <v>102.61492662702642</v>
      </c>
      <c r="G492" s="9">
        <v>100.21918410975803</v>
      </c>
      <c r="H492" s="9">
        <v>100.67892289876661</v>
      </c>
      <c r="I492" s="9">
        <v>107.17228817382447</v>
      </c>
      <c r="J492" s="9">
        <v>159.53670774307571</v>
      </c>
      <c r="K492" s="9">
        <v>123.81683364650715</v>
      </c>
      <c r="L492" s="9">
        <v>101.96520791982499</v>
      </c>
      <c r="M492" s="9">
        <v>100.48144982324231</v>
      </c>
      <c r="N492" s="9">
        <v>117.29298315973678</v>
      </c>
      <c r="O492" s="9">
        <v>192.89598942201556</v>
      </c>
      <c r="P492" s="9">
        <v>125.04504078705713</v>
      </c>
      <c r="Q492" s="9">
        <v>105.58816688835768</v>
      </c>
      <c r="R492" s="9">
        <v>100.48840052845374</v>
      </c>
      <c r="S492" s="9">
        <v>100.39556778852838</v>
      </c>
      <c r="T492" s="9">
        <v>105.14971867281733</v>
      </c>
      <c r="U492" s="9">
        <v>110.66208510094535</v>
      </c>
      <c r="V492" s="9">
        <v>103.52587330387715</v>
      </c>
      <c r="W492" s="9">
        <v>103.27437500193301</v>
      </c>
      <c r="X492" s="9">
        <v>104.35646768764697</v>
      </c>
      <c r="Y492" s="9">
        <v>135.75886399135518</v>
      </c>
      <c r="Z492" s="9">
        <v>192.16833220111232</v>
      </c>
      <c r="AA492" s="9">
        <v>192.85886925419823</v>
      </c>
      <c r="AB492" s="9">
        <v>154.79161289802875</v>
      </c>
      <c r="AC492" s="9">
        <v>139.24471808142195</v>
      </c>
      <c r="AD492" s="9">
        <v>171.57775408084393</v>
      </c>
      <c r="AE492" s="9">
        <v>190.29717245017429</v>
      </c>
      <c r="AF492" s="9">
        <v>260.70782715600984</v>
      </c>
      <c r="AG492" s="9">
        <v>357.69992254787354</v>
      </c>
      <c r="AH492" s="9">
        <v>371.72991927915928</v>
      </c>
      <c r="AI492" s="9">
        <v>385.61938013238898</v>
      </c>
      <c r="AJ492" s="9">
        <v>408.96178849320057</v>
      </c>
      <c r="AK492" s="9">
        <v>401.69855968361173</v>
      </c>
      <c r="AL492" s="21">
        <v>362.56022521192961</v>
      </c>
      <c r="AM492" s="197">
        <v>417.33340317227226</v>
      </c>
      <c r="AN492" s="21"/>
      <c r="AO492" s="5"/>
      <c r="AP492" s="5"/>
      <c r="AQ492" s="21"/>
    </row>
    <row r="493" spans="1:43" x14ac:dyDescent="0.2">
      <c r="A493" s="8" t="str">
        <f t="shared" si="7"/>
        <v>EFHgL_Ja_21</v>
      </c>
      <c r="B493" s="7" t="s">
        <v>3736</v>
      </c>
      <c r="C493" s="7" t="s">
        <v>260</v>
      </c>
      <c r="D493" s="7">
        <v>21</v>
      </c>
      <c r="E493" s="7">
        <v>100</v>
      </c>
      <c r="F493" s="9">
        <v>120.29594847678018</v>
      </c>
      <c r="G493" s="9">
        <v>98.210885730323056</v>
      </c>
      <c r="H493" s="9">
        <v>97.079299255304022</v>
      </c>
      <c r="I493" s="9">
        <v>102.65145795223228</v>
      </c>
      <c r="J493" s="9">
        <v>125.25176808684284</v>
      </c>
      <c r="K493" s="9">
        <v>105.20193214734654</v>
      </c>
      <c r="L493" s="9">
        <v>100.90606326556019</v>
      </c>
      <c r="M493" s="9">
        <v>108.49413963575</v>
      </c>
      <c r="N493" s="9">
        <v>195.09853602870589</v>
      </c>
      <c r="O493" s="9">
        <v>281.06120075325055</v>
      </c>
      <c r="P493" s="9">
        <v>186.97641398369726</v>
      </c>
      <c r="Q493" s="9">
        <v>164.5840699864429</v>
      </c>
      <c r="R493" s="9">
        <v>183.24216884245436</v>
      </c>
      <c r="S493" s="9">
        <v>196.5991234336914</v>
      </c>
      <c r="T493" s="9">
        <v>160.25872144917378</v>
      </c>
      <c r="U493" s="9">
        <v>168.42045555325021</v>
      </c>
      <c r="V493" s="9">
        <v>160.90952548177583</v>
      </c>
      <c r="W493" s="9">
        <v>168.72302670205909</v>
      </c>
      <c r="X493" s="9">
        <v>183.88455375627552</v>
      </c>
      <c r="Y493" s="9">
        <v>264.3196821139789</v>
      </c>
      <c r="Z493" s="9">
        <v>331.29752997066345</v>
      </c>
      <c r="AA493" s="9">
        <v>351.70649110624203</v>
      </c>
      <c r="AB493" s="9">
        <v>344.73439762595848</v>
      </c>
      <c r="AC493" s="9">
        <v>331.21783714436765</v>
      </c>
      <c r="AD493" s="9">
        <v>420.52751600972897</v>
      </c>
      <c r="AE493" s="9">
        <v>458.99760448932574</v>
      </c>
      <c r="AF493" s="9">
        <v>508.07798515373452</v>
      </c>
      <c r="AG493" s="9">
        <v>638.2094579703512</v>
      </c>
      <c r="AH493" s="9">
        <v>574.51958530117042</v>
      </c>
      <c r="AI493" s="9">
        <v>605.42845791932371</v>
      </c>
      <c r="AJ493" s="9">
        <v>577.19019462618087</v>
      </c>
      <c r="AK493" s="9">
        <v>540.43351357904066</v>
      </c>
      <c r="AL493" s="21">
        <v>500.88341137343565</v>
      </c>
      <c r="AM493" s="197">
        <v>512.56404356127064</v>
      </c>
      <c r="AN493" s="21"/>
      <c r="AO493" s="5"/>
      <c r="AP493" s="5"/>
      <c r="AQ493" s="21"/>
    </row>
    <row r="494" spans="1:43" x14ac:dyDescent="0.2">
      <c r="A494" s="8" t="str">
        <f t="shared" si="7"/>
        <v>EFHgL_Ja_22</v>
      </c>
      <c r="B494" s="7" t="s">
        <v>3736</v>
      </c>
      <c r="C494" s="7" t="s">
        <v>260</v>
      </c>
      <c r="D494" s="7">
        <v>22</v>
      </c>
      <c r="E494" s="7">
        <v>100</v>
      </c>
      <c r="F494" s="9">
        <v>109.20821033213102</v>
      </c>
      <c r="G494" s="9">
        <v>99.042339778736391</v>
      </c>
      <c r="H494" s="9">
        <v>113.62775233737206</v>
      </c>
      <c r="I494" s="9">
        <v>145.01660163073936</v>
      </c>
      <c r="J494" s="9">
        <v>175.44208898854077</v>
      </c>
      <c r="K494" s="9">
        <v>160.9295088727942</v>
      </c>
      <c r="L494" s="9">
        <v>89.267742855048454</v>
      </c>
      <c r="M494" s="9">
        <v>88.000881950582993</v>
      </c>
      <c r="N494" s="9">
        <v>103.48978045893161</v>
      </c>
      <c r="O494" s="9">
        <v>152.28592930098154</v>
      </c>
      <c r="P494" s="9">
        <v>108.83032367964469</v>
      </c>
      <c r="Q494" s="9">
        <v>107.83082334270627</v>
      </c>
      <c r="R494" s="9">
        <v>92.311087903191975</v>
      </c>
      <c r="S494" s="9">
        <v>92.345052061268547</v>
      </c>
      <c r="T494" s="9">
        <v>121.058742956652</v>
      </c>
      <c r="U494" s="9">
        <v>154.68167792125527</v>
      </c>
      <c r="V494" s="9">
        <v>148.37100176534508</v>
      </c>
      <c r="W494" s="9">
        <v>149.41496228571938</v>
      </c>
      <c r="X494" s="9">
        <v>173.63641615066697</v>
      </c>
      <c r="Y494" s="9">
        <v>289.34681278715368</v>
      </c>
      <c r="Z494" s="9">
        <v>367.54456497078479</v>
      </c>
      <c r="AA494" s="9">
        <v>405.37562171478123</v>
      </c>
      <c r="AB494" s="9">
        <v>457.3739318587796</v>
      </c>
      <c r="AC494" s="9">
        <v>459.15331056613542</v>
      </c>
      <c r="AD494" s="9">
        <v>541.16453764788434</v>
      </c>
      <c r="AE494" s="9">
        <v>633.64467188393962</v>
      </c>
      <c r="AF494" s="9">
        <v>730.90203671417248</v>
      </c>
      <c r="AG494" s="9">
        <v>814.41062974541069</v>
      </c>
      <c r="AH494" s="9">
        <v>746.97600318080367</v>
      </c>
      <c r="AI494" s="9">
        <v>723.94002624416726</v>
      </c>
      <c r="AJ494" s="9">
        <v>676.91262375936105</v>
      </c>
      <c r="AK494" s="9">
        <v>628.2884646041316</v>
      </c>
      <c r="AL494" s="21">
        <v>573.43777674003877</v>
      </c>
      <c r="AM494" s="197">
        <v>613.66770604418002</v>
      </c>
      <c r="AN494" s="21"/>
      <c r="AO494" s="5"/>
      <c r="AP494" s="5"/>
      <c r="AQ494" s="21"/>
    </row>
    <row r="495" spans="1:43" x14ac:dyDescent="0.2">
      <c r="A495" s="8" t="str">
        <f t="shared" ref="A495:A558" si="8">CONCATENATE(B495,"_",C495,"_",D495)</f>
        <v>EFHgL_Ja_23</v>
      </c>
      <c r="B495" s="7" t="s">
        <v>3736</v>
      </c>
      <c r="C495" s="7" t="s">
        <v>260</v>
      </c>
      <c r="D495" s="7">
        <v>23</v>
      </c>
      <c r="E495" s="7">
        <v>100</v>
      </c>
      <c r="F495" s="9">
        <v>101.4241987342525</v>
      </c>
      <c r="G495" s="9">
        <v>99.275949114264947</v>
      </c>
      <c r="H495" s="9">
        <v>99.340947872028735</v>
      </c>
      <c r="I495" s="9">
        <v>101.67872530503479</v>
      </c>
      <c r="J495" s="9">
        <v>110.01184148479362</v>
      </c>
      <c r="K495" s="9">
        <v>109.57900525867208</v>
      </c>
      <c r="L495" s="9">
        <v>100.49514443957477</v>
      </c>
      <c r="M495" s="9">
        <v>100.48515510395639</v>
      </c>
      <c r="N495" s="9">
        <v>103.01243855620163</v>
      </c>
      <c r="O495" s="9">
        <v>115.74773211973559</v>
      </c>
      <c r="P495" s="9">
        <v>104.80121141279758</v>
      </c>
      <c r="Q495" s="9">
        <v>101.21040814651809</v>
      </c>
      <c r="R495" s="9">
        <v>101.0766060584666</v>
      </c>
      <c r="S495" s="9">
        <v>102.8407004823689</v>
      </c>
      <c r="T495" s="9">
        <v>103.59344425813295</v>
      </c>
      <c r="U495" s="9">
        <v>105.6578683202154</v>
      </c>
      <c r="V495" s="9">
        <v>105.15450576870815</v>
      </c>
      <c r="W495" s="9">
        <v>105.79363625401517</v>
      </c>
      <c r="X495" s="9">
        <v>107.9967630216766</v>
      </c>
      <c r="Y495" s="9">
        <v>117.4856176123688</v>
      </c>
      <c r="Z495" s="9">
        <v>138.34830357426921</v>
      </c>
      <c r="AA495" s="9">
        <v>160.66685230468244</v>
      </c>
      <c r="AB495" s="9">
        <v>177.47196424816235</v>
      </c>
      <c r="AC495" s="9">
        <v>178.26970417161243</v>
      </c>
      <c r="AD495" s="9">
        <v>232.02444470917288</v>
      </c>
      <c r="AE495" s="9">
        <v>291.44895188124752</v>
      </c>
      <c r="AF495" s="9">
        <v>337.48459530099308</v>
      </c>
      <c r="AG495" s="9">
        <v>408.38421130445465</v>
      </c>
      <c r="AH495" s="9">
        <v>365.79098389923683</v>
      </c>
      <c r="AI495" s="9">
        <v>350.77620635317408</v>
      </c>
      <c r="AJ495" s="9">
        <v>345.89827830699903</v>
      </c>
      <c r="AK495" s="9">
        <v>312.86930083914541</v>
      </c>
      <c r="AL495" s="21">
        <v>233.67812874194001</v>
      </c>
      <c r="AM495" s="197">
        <v>252.60896042383129</v>
      </c>
      <c r="AN495" s="21"/>
      <c r="AO495" s="5"/>
      <c r="AP495" s="5"/>
      <c r="AQ495" s="21"/>
    </row>
    <row r="496" spans="1:43" x14ac:dyDescent="0.2">
      <c r="A496" s="8" t="str">
        <f t="shared" si="8"/>
        <v>EFHgL_Ja_24</v>
      </c>
      <c r="B496" s="7" t="s">
        <v>3736</v>
      </c>
      <c r="C496" s="7" t="s">
        <v>260</v>
      </c>
      <c r="D496" s="7">
        <v>24</v>
      </c>
      <c r="E496" s="7">
        <v>100</v>
      </c>
      <c r="F496" s="9">
        <v>100.40388659109429</v>
      </c>
      <c r="G496" s="9">
        <v>100</v>
      </c>
      <c r="H496" s="9">
        <v>100</v>
      </c>
      <c r="I496" s="9">
        <v>100</v>
      </c>
      <c r="J496" s="9">
        <v>100</v>
      </c>
      <c r="K496" s="9">
        <v>100.67198372484249</v>
      </c>
      <c r="L496" s="9">
        <v>100</v>
      </c>
      <c r="M496" s="9">
        <v>100</v>
      </c>
      <c r="N496" s="9">
        <v>100</v>
      </c>
      <c r="O496" s="9">
        <v>110.15726334464553</v>
      </c>
      <c r="P496" s="9">
        <v>100.23918321361607</v>
      </c>
      <c r="Q496" s="9">
        <v>100.09082906846179</v>
      </c>
      <c r="R496" s="9">
        <v>100</v>
      </c>
      <c r="S496" s="9">
        <v>100.01513817807697</v>
      </c>
      <c r="T496" s="9">
        <v>100.62974820800197</v>
      </c>
      <c r="U496" s="9">
        <v>102.71382118392822</v>
      </c>
      <c r="V496" s="9">
        <v>102.69262773457983</v>
      </c>
      <c r="W496" s="9">
        <v>101.29703909764551</v>
      </c>
      <c r="X496" s="9">
        <v>111.04663130666286</v>
      </c>
      <c r="Y496" s="9">
        <v>158.7594437346475</v>
      </c>
      <c r="Z496" s="9">
        <v>184.52507696800862</v>
      </c>
      <c r="AA496" s="9">
        <v>180.64425363609894</v>
      </c>
      <c r="AB496" s="9">
        <v>177.94587339390034</v>
      </c>
      <c r="AC496" s="9">
        <v>169.5868742230941</v>
      </c>
      <c r="AD496" s="9">
        <v>225.09405375384466</v>
      </c>
      <c r="AE496" s="9">
        <v>260.91821995723905</v>
      </c>
      <c r="AF496" s="9">
        <v>317.79453564824445</v>
      </c>
      <c r="AG496" s="9">
        <v>373.66330098258362</v>
      </c>
      <c r="AH496" s="9">
        <v>356.94609590038658</v>
      </c>
      <c r="AI496" s="9">
        <v>400.21483653249356</v>
      </c>
      <c r="AJ496" s="9">
        <v>369.57948952988181</v>
      </c>
      <c r="AK496" s="9">
        <v>364.29801544781321</v>
      </c>
      <c r="AL496" s="21">
        <v>303.47733198719908</v>
      </c>
      <c r="AM496" s="197">
        <v>356.76795592077542</v>
      </c>
      <c r="AN496" s="21"/>
      <c r="AO496" s="5"/>
      <c r="AP496" s="5"/>
      <c r="AQ496" s="21"/>
    </row>
    <row r="497" spans="1:43" x14ac:dyDescent="0.2">
      <c r="A497" s="8" t="str">
        <f t="shared" si="8"/>
        <v>EFHgL_Ja_25</v>
      </c>
      <c r="B497" s="7" t="s">
        <v>3736</v>
      </c>
      <c r="C497" s="7" t="s">
        <v>260</v>
      </c>
      <c r="D497" s="7">
        <v>25</v>
      </c>
      <c r="E497" s="7">
        <v>100</v>
      </c>
      <c r="F497" s="9">
        <v>156.47271485662068</v>
      </c>
      <c r="G497" s="9">
        <v>127.82888816167845</v>
      </c>
      <c r="H497" s="9">
        <v>153.45268281236685</v>
      </c>
      <c r="I497" s="9">
        <v>183.76276255303267</v>
      </c>
      <c r="J497" s="9">
        <v>194.65093385092317</v>
      </c>
      <c r="K497" s="9">
        <v>120.64145084173452</v>
      </c>
      <c r="L497" s="9">
        <v>63.922651745235129</v>
      </c>
      <c r="M497" s="9">
        <v>72.62321331469181</v>
      </c>
      <c r="N497" s="9">
        <v>108.58900532253683</v>
      </c>
      <c r="O497" s="9">
        <v>157.20849070677298</v>
      </c>
      <c r="P497" s="9">
        <v>115.80645646864645</v>
      </c>
      <c r="Q497" s="9">
        <v>97.164227597114078</v>
      </c>
      <c r="R497" s="9">
        <v>82.839667399252122</v>
      </c>
      <c r="S497" s="9">
        <v>97.796023506750871</v>
      </c>
      <c r="T497" s="9">
        <v>144.37563712498439</v>
      </c>
      <c r="U497" s="9">
        <v>183.57116943554439</v>
      </c>
      <c r="V497" s="9">
        <v>197.44901898842076</v>
      </c>
      <c r="W497" s="9">
        <v>219.37936456992642</v>
      </c>
      <c r="X497" s="9">
        <v>253.14963058058001</v>
      </c>
      <c r="Y497" s="9">
        <v>361.44150873156605</v>
      </c>
      <c r="Z497" s="9">
        <v>460.90723347528211</v>
      </c>
      <c r="AA497" s="9">
        <v>547.1711482590141</v>
      </c>
      <c r="AB497" s="9">
        <v>608.33578186897</v>
      </c>
      <c r="AC497" s="9">
        <v>562.75988306847921</v>
      </c>
      <c r="AD497" s="9">
        <v>685.4356691460199</v>
      </c>
      <c r="AE497" s="9">
        <v>780.27236818833285</v>
      </c>
      <c r="AF497" s="9">
        <v>808.25249107021318</v>
      </c>
      <c r="AG497" s="9">
        <v>851.47751231158134</v>
      </c>
      <c r="AH497" s="9">
        <v>746.05996118560643</v>
      </c>
      <c r="AI497" s="9">
        <v>718.08168892858976</v>
      </c>
      <c r="AJ497" s="9">
        <v>669.43471765413642</v>
      </c>
      <c r="AK497" s="9">
        <v>628.01263175371855</v>
      </c>
      <c r="AL497" s="21">
        <v>595.31440644209522</v>
      </c>
      <c r="AM497" s="197">
        <v>634.34155801024951</v>
      </c>
      <c r="AN497" s="21"/>
      <c r="AO497" s="5"/>
      <c r="AP497" s="5"/>
      <c r="AQ497" s="21"/>
    </row>
    <row r="498" spans="1:43" x14ac:dyDescent="0.2">
      <c r="A498" s="8" t="str">
        <f t="shared" si="8"/>
        <v>EFHgL_Ja_26</v>
      </c>
      <c r="B498" s="7" t="s">
        <v>3736</v>
      </c>
      <c r="C498" s="7" t="s">
        <v>260</v>
      </c>
      <c r="D498" s="7">
        <v>26</v>
      </c>
      <c r="E498" s="7">
        <v>100</v>
      </c>
      <c r="F498" s="9">
        <v>100</v>
      </c>
      <c r="G498" s="9">
        <v>100</v>
      </c>
      <c r="H498" s="9">
        <v>100</v>
      </c>
      <c r="I498" s="9">
        <v>100</v>
      </c>
      <c r="J498" s="9">
        <v>100</v>
      </c>
      <c r="K498" s="9">
        <v>100</v>
      </c>
      <c r="L498" s="9">
        <v>100</v>
      </c>
      <c r="M498" s="9">
        <v>100</v>
      </c>
      <c r="N498" s="9">
        <v>100</v>
      </c>
      <c r="O498" s="9">
        <v>100</v>
      </c>
      <c r="P498" s="9">
        <v>100</v>
      </c>
      <c r="Q498" s="9">
        <v>100</v>
      </c>
      <c r="R498" s="9">
        <v>100</v>
      </c>
      <c r="S498" s="9">
        <v>100</v>
      </c>
      <c r="T498" s="9">
        <v>100</v>
      </c>
      <c r="U498" s="9">
        <v>100</v>
      </c>
      <c r="V498" s="9">
        <v>100</v>
      </c>
      <c r="W498" s="9">
        <v>100</v>
      </c>
      <c r="X498" s="9">
        <v>100</v>
      </c>
      <c r="Y498" s="9">
        <v>100</v>
      </c>
      <c r="Z498" s="9">
        <v>100.12172714745269</v>
      </c>
      <c r="AA498" s="9">
        <v>100.04593477262358</v>
      </c>
      <c r="AB498" s="9">
        <v>100</v>
      </c>
      <c r="AC498" s="9">
        <v>100</v>
      </c>
      <c r="AD498" s="9">
        <v>100</v>
      </c>
      <c r="AE498" s="9">
        <v>100</v>
      </c>
      <c r="AF498" s="9">
        <v>100.31580156177876</v>
      </c>
      <c r="AG498" s="9">
        <v>100.30408819475143</v>
      </c>
      <c r="AH498" s="9">
        <v>100.33865411116017</v>
      </c>
      <c r="AI498" s="9">
        <v>100.43718419842106</v>
      </c>
      <c r="AJ498" s="9">
        <v>101.18121267799427</v>
      </c>
      <c r="AK498" s="9">
        <v>102.6250574184709</v>
      </c>
      <c r="AL498" s="21">
        <v>100.15663757464178</v>
      </c>
      <c r="AM498" s="197">
        <v>100.26848874596767</v>
      </c>
      <c r="AN498" s="21"/>
      <c r="AO498" s="5"/>
      <c r="AP498" s="5"/>
      <c r="AQ498" s="21"/>
    </row>
    <row r="499" spans="1:43" x14ac:dyDescent="0.2">
      <c r="A499" s="8" t="str">
        <f t="shared" si="8"/>
        <v>EFHtL_Ja_1</v>
      </c>
      <c r="B499" s="7" t="s">
        <v>3737</v>
      </c>
      <c r="C499" s="7" t="s">
        <v>260</v>
      </c>
      <c r="D499" s="7">
        <v>1</v>
      </c>
      <c r="E499" s="7">
        <v>100</v>
      </c>
      <c r="F499" s="9">
        <v>103.97320570163488</v>
      </c>
      <c r="G499" s="9">
        <v>103.54496932595869</v>
      </c>
      <c r="H499" s="9">
        <v>124.57020286358038</v>
      </c>
      <c r="I499" s="9">
        <v>156.53310209212552</v>
      </c>
      <c r="J499" s="9">
        <v>168.71026777842249</v>
      </c>
      <c r="K499" s="9">
        <v>155.79106918742931</v>
      </c>
      <c r="L499" s="9">
        <v>137.97904459971829</v>
      </c>
      <c r="M499" s="9">
        <v>133.40792339044029</v>
      </c>
      <c r="N499" s="9">
        <v>135.38881960762171</v>
      </c>
      <c r="O499" s="9">
        <v>135.50122707627713</v>
      </c>
      <c r="P499" s="9">
        <v>127.86636316493494</v>
      </c>
      <c r="Q499" s="9">
        <v>120.82787392675387</v>
      </c>
      <c r="R499" s="9">
        <v>116.09482497879388</v>
      </c>
      <c r="S499" s="9">
        <v>114.34543049274421</v>
      </c>
      <c r="T499" s="9">
        <v>116.26101681137735</v>
      </c>
      <c r="U499" s="9">
        <v>125.08879593375769</v>
      </c>
      <c r="V499" s="9">
        <v>123.41858973462007</v>
      </c>
      <c r="W499" s="9">
        <v>135.43788748340663</v>
      </c>
      <c r="X499" s="9">
        <v>138.42285117761543</v>
      </c>
      <c r="Y499" s="9">
        <v>160.14154910483504</v>
      </c>
      <c r="Z499" s="9">
        <v>177.71215183366607</v>
      </c>
      <c r="AA499" s="9">
        <v>196.58514528830372</v>
      </c>
      <c r="AB499" s="9">
        <v>210.1629812305018</v>
      </c>
      <c r="AC499" s="9">
        <v>214.22244492831931</v>
      </c>
      <c r="AD499" s="9">
        <v>255.53950068973438</v>
      </c>
      <c r="AE499" s="9">
        <v>275.05037485289336</v>
      </c>
      <c r="AF499" s="9">
        <v>292.93076488081397</v>
      </c>
      <c r="AG499" s="9">
        <v>324.66002628599682</v>
      </c>
      <c r="AH499" s="9">
        <v>339.32053779723498</v>
      </c>
      <c r="AI499" s="9">
        <v>340.93465383280284</v>
      </c>
      <c r="AJ499" s="9">
        <v>350.98178499235507</v>
      </c>
      <c r="AK499" s="9">
        <v>343.37592611906928</v>
      </c>
      <c r="AL499" s="21">
        <v>367.61785024912018</v>
      </c>
      <c r="AM499" s="197">
        <v>390.08636489120386</v>
      </c>
      <c r="AN499" s="21"/>
      <c r="AO499" s="5"/>
      <c r="AP499" s="5"/>
      <c r="AQ499" s="21"/>
    </row>
    <row r="500" spans="1:43" x14ac:dyDescent="0.2">
      <c r="A500" s="8" t="str">
        <f t="shared" si="8"/>
        <v>EFHtL_Ja_2</v>
      </c>
      <c r="B500" s="7" t="s">
        <v>3737</v>
      </c>
      <c r="C500" s="7" t="s">
        <v>260</v>
      </c>
      <c r="D500" s="7">
        <v>2</v>
      </c>
      <c r="E500" s="7">
        <v>100</v>
      </c>
      <c r="F500" s="9">
        <v>109.2560542402998</v>
      </c>
      <c r="G500" s="9">
        <v>104.66282009749158</v>
      </c>
      <c r="H500" s="9">
        <v>116.17584272880524</v>
      </c>
      <c r="I500" s="9">
        <v>143.87652138399716</v>
      </c>
      <c r="J500" s="9">
        <v>183.10325542912716</v>
      </c>
      <c r="K500" s="9">
        <v>161.44531616896239</v>
      </c>
      <c r="L500" s="9">
        <v>145.37880523599028</v>
      </c>
      <c r="M500" s="9">
        <v>130.70140738993615</v>
      </c>
      <c r="N500" s="9">
        <v>132.27496701914819</v>
      </c>
      <c r="O500" s="9">
        <v>139.4339846762478</v>
      </c>
      <c r="P500" s="9">
        <v>120.531935809757</v>
      </c>
      <c r="Q500" s="9">
        <v>115.45838001091641</v>
      </c>
      <c r="R500" s="9">
        <v>110.48954075813468</v>
      </c>
      <c r="S500" s="9">
        <v>112.0691167900241</v>
      </c>
      <c r="T500" s="9">
        <v>104.61702517731355</v>
      </c>
      <c r="U500" s="9">
        <v>110.31544911911556</v>
      </c>
      <c r="V500" s="9">
        <v>105.34190966629254</v>
      </c>
      <c r="W500" s="9">
        <v>117.21851194510656</v>
      </c>
      <c r="X500" s="9">
        <v>118.61518773067144</v>
      </c>
      <c r="Y500" s="9">
        <v>132.04195044976302</v>
      </c>
      <c r="Z500" s="9">
        <v>141.64454538818543</v>
      </c>
      <c r="AA500" s="9">
        <v>149.78187801469736</v>
      </c>
      <c r="AB500" s="9">
        <v>144.9073702509364</v>
      </c>
      <c r="AC500" s="9">
        <v>158.62845985909541</v>
      </c>
      <c r="AD500" s="9">
        <v>198.9069080244461</v>
      </c>
      <c r="AE500" s="9">
        <v>210.37872112613942</v>
      </c>
      <c r="AF500" s="9">
        <v>219.62237375005108</v>
      </c>
      <c r="AG500" s="9">
        <v>260.14889558622991</v>
      </c>
      <c r="AH500" s="9">
        <v>279.53651505780891</v>
      </c>
      <c r="AI500" s="9">
        <v>292.15967123092292</v>
      </c>
      <c r="AJ500" s="9">
        <v>314.18089472875084</v>
      </c>
      <c r="AK500" s="9">
        <v>294.69508205866055</v>
      </c>
      <c r="AL500" s="21">
        <v>325.23919728974124</v>
      </c>
      <c r="AM500" s="197">
        <v>351.36058126493037</v>
      </c>
      <c r="AN500" s="21"/>
      <c r="AO500" s="5"/>
      <c r="AP500" s="5"/>
      <c r="AQ500" s="21"/>
    </row>
    <row r="501" spans="1:43" x14ac:dyDescent="0.2">
      <c r="A501" s="8" t="str">
        <f t="shared" si="8"/>
        <v>EFHtL_Ja_3</v>
      </c>
      <c r="B501" s="7" t="s">
        <v>3737</v>
      </c>
      <c r="C501" s="7" t="s">
        <v>260</v>
      </c>
      <c r="D501" s="7">
        <v>3</v>
      </c>
      <c r="E501" s="7">
        <v>100</v>
      </c>
      <c r="F501" s="9">
        <v>142.44091040444286</v>
      </c>
      <c r="G501" s="9">
        <v>149.33234966143652</v>
      </c>
      <c r="H501" s="9">
        <v>185.40868137590869</v>
      </c>
      <c r="I501" s="9">
        <v>212.07386124100438</v>
      </c>
      <c r="J501" s="9">
        <v>262.40049551249325</v>
      </c>
      <c r="K501" s="9">
        <v>220.56839615868049</v>
      </c>
      <c r="L501" s="9">
        <v>201.05451882760312</v>
      </c>
      <c r="M501" s="9">
        <v>186.8388730852229</v>
      </c>
      <c r="N501" s="9">
        <v>194.45899476137541</v>
      </c>
      <c r="O501" s="9">
        <v>198.30765681577594</v>
      </c>
      <c r="P501" s="9">
        <v>171.63580569738485</v>
      </c>
      <c r="Q501" s="9">
        <v>157.92452147238251</v>
      </c>
      <c r="R501" s="9">
        <v>153.82997147555309</v>
      </c>
      <c r="S501" s="9">
        <v>162.69066877621739</v>
      </c>
      <c r="T501" s="9">
        <v>146.49338099266953</v>
      </c>
      <c r="U501" s="9">
        <v>141.27021327061615</v>
      </c>
      <c r="V501" s="9">
        <v>141.57153983943519</v>
      </c>
      <c r="W501" s="9">
        <v>155.32710921776319</v>
      </c>
      <c r="X501" s="9">
        <v>156.361617421316</v>
      </c>
      <c r="Y501" s="9">
        <v>176.19621594142058</v>
      </c>
      <c r="Z501" s="9">
        <v>183.79933958644256</v>
      </c>
      <c r="AA501" s="9">
        <v>201.34704855652657</v>
      </c>
      <c r="AB501" s="9">
        <v>190.96709766247238</v>
      </c>
      <c r="AC501" s="9">
        <v>201.03070407990811</v>
      </c>
      <c r="AD501" s="9">
        <v>272.69438269885046</v>
      </c>
      <c r="AE501" s="9">
        <v>301.99857651381808</v>
      </c>
      <c r="AF501" s="9">
        <v>342.60246213730932</v>
      </c>
      <c r="AG501" s="9">
        <v>421.54756846381895</v>
      </c>
      <c r="AH501" s="9">
        <v>467.89388415987833</v>
      </c>
      <c r="AI501" s="9">
        <v>477.25954743900542</v>
      </c>
      <c r="AJ501" s="9">
        <v>482.35502164059574</v>
      </c>
      <c r="AK501" s="9">
        <v>474.06752207046134</v>
      </c>
      <c r="AL501" s="21">
        <v>518.61205116105805</v>
      </c>
      <c r="AM501" s="197">
        <v>525.54131019469901</v>
      </c>
      <c r="AN501" s="21"/>
      <c r="AO501" s="5"/>
      <c r="AP501" s="5"/>
      <c r="AQ501" s="21"/>
    </row>
    <row r="502" spans="1:43" x14ac:dyDescent="0.2">
      <c r="A502" s="8" t="str">
        <f t="shared" si="8"/>
        <v>EFHtL_Ja_4</v>
      </c>
      <c r="B502" s="7" t="s">
        <v>3737</v>
      </c>
      <c r="C502" s="7" t="s">
        <v>260</v>
      </c>
      <c r="D502" s="7">
        <v>4</v>
      </c>
      <c r="E502" s="7">
        <v>100</v>
      </c>
      <c r="F502" s="9">
        <v>112.78161038226142</v>
      </c>
      <c r="G502" s="9">
        <v>106.38426594127226</v>
      </c>
      <c r="H502" s="9">
        <v>115.5213339730167</v>
      </c>
      <c r="I502" s="9">
        <v>144.89893966413169</v>
      </c>
      <c r="J502" s="9">
        <v>169.51668265314609</v>
      </c>
      <c r="K502" s="9">
        <v>135.71970013953353</v>
      </c>
      <c r="L502" s="9">
        <v>126.35487045358227</v>
      </c>
      <c r="M502" s="9">
        <v>121.85551014338924</v>
      </c>
      <c r="N502" s="9">
        <v>127.10941990330072</v>
      </c>
      <c r="O502" s="9">
        <v>141.06845127522706</v>
      </c>
      <c r="P502" s="9">
        <v>113.64256723101953</v>
      </c>
      <c r="Q502" s="9">
        <v>97.726831925663944</v>
      </c>
      <c r="R502" s="9">
        <v>99.305504893771342</v>
      </c>
      <c r="S502" s="9">
        <v>115.879969609196</v>
      </c>
      <c r="T502" s="9">
        <v>101.45927603948974</v>
      </c>
      <c r="U502" s="9">
        <v>92.868391132112194</v>
      </c>
      <c r="V502" s="9">
        <v>96.375030918050015</v>
      </c>
      <c r="W502" s="9">
        <v>111.82047399472764</v>
      </c>
      <c r="X502" s="9">
        <v>118.29655635180485</v>
      </c>
      <c r="Y502" s="9">
        <v>130.86686441737285</v>
      </c>
      <c r="Z502" s="9">
        <v>116.74350656946618</v>
      </c>
      <c r="AA502" s="9">
        <v>132.86173622081324</v>
      </c>
      <c r="AB502" s="9">
        <v>129.96240153390471</v>
      </c>
      <c r="AC502" s="9">
        <v>135.92228345429916</v>
      </c>
      <c r="AD502" s="9">
        <v>175.6879558580514</v>
      </c>
      <c r="AE502" s="9">
        <v>176.85639094011077</v>
      </c>
      <c r="AF502" s="9">
        <v>172.52714011606903</v>
      </c>
      <c r="AG502" s="9">
        <v>230.06637157684168</v>
      </c>
      <c r="AH502" s="9">
        <v>286.49466282086826</v>
      </c>
      <c r="AI502" s="9">
        <v>292.02219497120274</v>
      </c>
      <c r="AJ502" s="9">
        <v>322.41177725344704</v>
      </c>
      <c r="AK502" s="9">
        <v>287.40736704363366</v>
      </c>
      <c r="AL502" s="21">
        <v>301.32318195492064</v>
      </c>
      <c r="AM502" s="197">
        <v>350.00197187354655</v>
      </c>
      <c r="AN502" s="21"/>
      <c r="AO502" s="5"/>
      <c r="AP502" s="5"/>
      <c r="AQ502" s="21"/>
    </row>
    <row r="503" spans="1:43" x14ac:dyDescent="0.2">
      <c r="A503" s="8" t="str">
        <f t="shared" si="8"/>
        <v>EFHtL_Ja_5</v>
      </c>
      <c r="B503" s="7" t="s">
        <v>3737</v>
      </c>
      <c r="C503" s="7" t="s">
        <v>260</v>
      </c>
      <c r="D503" s="7">
        <v>5</v>
      </c>
      <c r="E503" s="7">
        <v>100</v>
      </c>
      <c r="F503" s="9">
        <v>118.10569247318752</v>
      </c>
      <c r="G503" s="9">
        <v>124.39676938352081</v>
      </c>
      <c r="H503" s="9">
        <v>150.3620410667105</v>
      </c>
      <c r="I503" s="9">
        <v>181.58851171888119</v>
      </c>
      <c r="J503" s="9">
        <v>220.60235567705368</v>
      </c>
      <c r="K503" s="9">
        <v>218.56651776799993</v>
      </c>
      <c r="L503" s="9">
        <v>163.37644682830486</v>
      </c>
      <c r="M503" s="9">
        <v>160.57703288758663</v>
      </c>
      <c r="N503" s="9">
        <v>165.21414426675295</v>
      </c>
      <c r="O503" s="9">
        <v>177.80819648771865</v>
      </c>
      <c r="P503" s="9">
        <v>162.10143286200633</v>
      </c>
      <c r="Q503" s="9">
        <v>154.64037440549808</v>
      </c>
      <c r="R503" s="9">
        <v>137.90490204330638</v>
      </c>
      <c r="S503" s="9">
        <v>147.19808634030659</v>
      </c>
      <c r="T503" s="9">
        <v>152.44104603704923</v>
      </c>
      <c r="U503" s="9">
        <v>159.980361917583</v>
      </c>
      <c r="V503" s="9">
        <v>163.02853526607902</v>
      </c>
      <c r="W503" s="9">
        <v>176.50229674446604</v>
      </c>
      <c r="X503" s="9">
        <v>184.59469156141282</v>
      </c>
      <c r="Y503" s="9">
        <v>214.09043678917823</v>
      </c>
      <c r="Z503" s="9">
        <v>236.86831497931391</v>
      </c>
      <c r="AA503" s="9">
        <v>250.67078741623882</v>
      </c>
      <c r="AB503" s="9">
        <v>252.10013452731047</v>
      </c>
      <c r="AC503" s="9">
        <v>270.66642331596438</v>
      </c>
      <c r="AD503" s="9">
        <v>356.2699711803121</v>
      </c>
      <c r="AE503" s="9">
        <v>392.4639276068109</v>
      </c>
      <c r="AF503" s="9">
        <v>439.48516762370167</v>
      </c>
      <c r="AG503" s="9">
        <v>525.5242480488954</v>
      </c>
      <c r="AH503" s="9">
        <v>523.50191649426949</v>
      </c>
      <c r="AI503" s="9">
        <v>511.56898288023945</v>
      </c>
      <c r="AJ503" s="9">
        <v>506.44577395192175</v>
      </c>
      <c r="AK503" s="9">
        <v>465.40514031435578</v>
      </c>
      <c r="AL503" s="21">
        <v>512.75502146723829</v>
      </c>
      <c r="AM503" s="197">
        <v>549.69262094096325</v>
      </c>
      <c r="AN503" s="21"/>
      <c r="AO503" s="5"/>
      <c r="AP503" s="5"/>
      <c r="AQ503" s="21"/>
    </row>
    <row r="504" spans="1:43" x14ac:dyDescent="0.2">
      <c r="A504" s="8" t="str">
        <f t="shared" si="8"/>
        <v>EFHtL_Ja_6</v>
      </c>
      <c r="B504" s="7" t="s">
        <v>3737</v>
      </c>
      <c r="C504" s="7" t="s">
        <v>260</v>
      </c>
      <c r="D504" s="7">
        <v>6</v>
      </c>
      <c r="E504" s="7">
        <v>100</v>
      </c>
      <c r="F504" s="9">
        <v>141.00039447032188</v>
      </c>
      <c r="G504" s="9">
        <v>150.68256876716296</v>
      </c>
      <c r="H504" s="9">
        <v>173.65458746074697</v>
      </c>
      <c r="I504" s="9">
        <v>193.59472047901943</v>
      </c>
      <c r="J504" s="9">
        <v>230.93795477798332</v>
      </c>
      <c r="K504" s="9">
        <v>195.41589268155698</v>
      </c>
      <c r="L504" s="9">
        <v>180.02324677127504</v>
      </c>
      <c r="M504" s="9">
        <v>162.84754852899118</v>
      </c>
      <c r="N504" s="9">
        <v>168.70379263074227</v>
      </c>
      <c r="O504" s="9">
        <v>171.35164418716374</v>
      </c>
      <c r="P504" s="9">
        <v>146.09191901985835</v>
      </c>
      <c r="Q504" s="9">
        <v>129.17554929828933</v>
      </c>
      <c r="R504" s="9">
        <v>128.90054303813216</v>
      </c>
      <c r="S504" s="9">
        <v>156.11401125177503</v>
      </c>
      <c r="T504" s="9">
        <v>138.71650051417043</v>
      </c>
      <c r="U504" s="9">
        <v>122.51325311958607</v>
      </c>
      <c r="V504" s="9">
        <v>131.14039247505244</v>
      </c>
      <c r="W504" s="9">
        <v>151.71337492654453</v>
      </c>
      <c r="X504" s="9">
        <v>153.10502755833684</v>
      </c>
      <c r="Y504" s="9">
        <v>173.05192430399802</v>
      </c>
      <c r="Z504" s="9">
        <v>192.61723747986596</v>
      </c>
      <c r="AA504" s="9">
        <v>189.66997370939893</v>
      </c>
      <c r="AB504" s="9">
        <v>183.39302849591647</v>
      </c>
      <c r="AC504" s="9">
        <v>200.29366506986835</v>
      </c>
      <c r="AD504" s="9">
        <v>282.55493182651367</v>
      </c>
      <c r="AE504" s="9">
        <v>315.88709042704596</v>
      </c>
      <c r="AF504" s="9">
        <v>345.42740986278125</v>
      </c>
      <c r="AG504" s="9">
        <v>384.35464298147707</v>
      </c>
      <c r="AH504" s="9">
        <v>398.98244724398057</v>
      </c>
      <c r="AI504" s="9">
        <v>430.51229771515028</v>
      </c>
      <c r="AJ504" s="9">
        <v>465.96538888244112</v>
      </c>
      <c r="AK504" s="9">
        <v>454.99884032086857</v>
      </c>
      <c r="AL504" s="21">
        <v>521.5366065470007</v>
      </c>
      <c r="AM504" s="197">
        <v>565.23701548772533</v>
      </c>
      <c r="AN504" s="21"/>
      <c r="AO504" s="5"/>
      <c r="AP504" s="5"/>
      <c r="AQ504" s="21"/>
    </row>
    <row r="505" spans="1:43" x14ac:dyDescent="0.2">
      <c r="A505" s="8" t="str">
        <f t="shared" si="8"/>
        <v>EFHtL_Ja_7</v>
      </c>
      <c r="B505" s="7" t="s">
        <v>3737</v>
      </c>
      <c r="C505" s="7" t="s">
        <v>260</v>
      </c>
      <c r="D505" s="7">
        <v>7</v>
      </c>
      <c r="E505" s="7">
        <v>100</v>
      </c>
      <c r="F505" s="9">
        <v>130.83924622793126</v>
      </c>
      <c r="G505" s="9">
        <v>141.7270253994763</v>
      </c>
      <c r="H505" s="9">
        <v>161.85260647372039</v>
      </c>
      <c r="I505" s="9">
        <v>189.48341810930575</v>
      </c>
      <c r="J505" s="9">
        <v>220.31040613930642</v>
      </c>
      <c r="K505" s="9">
        <v>230.29107865026822</v>
      </c>
      <c r="L505" s="9">
        <v>168.42395275723391</v>
      </c>
      <c r="M505" s="9">
        <v>162.22392276627465</v>
      </c>
      <c r="N505" s="9">
        <v>157.5426002138723</v>
      </c>
      <c r="O505" s="9">
        <v>179.3393426275193</v>
      </c>
      <c r="P505" s="9">
        <v>166.32256436737458</v>
      </c>
      <c r="Q505" s="9">
        <v>166.78611467465734</v>
      </c>
      <c r="R505" s="9">
        <v>141.49019225121177</v>
      </c>
      <c r="S505" s="9">
        <v>152.31846560665736</v>
      </c>
      <c r="T505" s="9">
        <v>156.182892315678</v>
      </c>
      <c r="U505" s="9">
        <v>158.38686873228005</v>
      </c>
      <c r="V505" s="9">
        <v>172.56936592950996</v>
      </c>
      <c r="W505" s="9">
        <v>171.24905088211355</v>
      </c>
      <c r="X505" s="9">
        <v>175.91323575947263</v>
      </c>
      <c r="Y505" s="9">
        <v>194.91784627025476</v>
      </c>
      <c r="Z505" s="9">
        <v>236.82124690886761</v>
      </c>
      <c r="AA505" s="9">
        <v>274.15662406833576</v>
      </c>
      <c r="AB505" s="9">
        <v>256.57170331798767</v>
      </c>
      <c r="AC505" s="9">
        <v>274.17340470786502</v>
      </c>
      <c r="AD505" s="9">
        <v>336.97536697142471</v>
      </c>
      <c r="AE505" s="9">
        <v>365.7458339973241</v>
      </c>
      <c r="AF505" s="9">
        <v>416.84157409538545</v>
      </c>
      <c r="AG505" s="9">
        <v>476.03331849651801</v>
      </c>
      <c r="AH505" s="9">
        <v>468.9950895789712</v>
      </c>
      <c r="AI505" s="9">
        <v>479.50944991937837</v>
      </c>
      <c r="AJ505" s="9">
        <v>476.03093826314876</v>
      </c>
      <c r="AK505" s="9">
        <v>480.81389674929954</v>
      </c>
      <c r="AL505" s="21">
        <v>549.43874114115852</v>
      </c>
      <c r="AM505" s="197">
        <v>598.24981493535108</v>
      </c>
      <c r="AN505" s="21"/>
      <c r="AO505" s="5"/>
      <c r="AP505" s="5"/>
      <c r="AQ505" s="21"/>
    </row>
    <row r="506" spans="1:43" x14ac:dyDescent="0.2">
      <c r="A506" s="8" t="str">
        <f t="shared" si="8"/>
        <v>EFHtL_Ja_8</v>
      </c>
      <c r="B506" s="7" t="s">
        <v>3737</v>
      </c>
      <c r="C506" s="7" t="s">
        <v>260</v>
      </c>
      <c r="D506" s="7">
        <v>8</v>
      </c>
      <c r="E506" s="7">
        <v>100</v>
      </c>
      <c r="F506" s="9">
        <v>139.33153189041371</v>
      </c>
      <c r="G506" s="9">
        <v>108.3778154249232</v>
      </c>
      <c r="H506" s="9">
        <v>103.47748788460311</v>
      </c>
      <c r="I506" s="9">
        <v>123.88059740191582</v>
      </c>
      <c r="J506" s="9">
        <v>176.35122204694395</v>
      </c>
      <c r="K506" s="9">
        <v>155.37017710864262</v>
      </c>
      <c r="L506" s="9">
        <v>140.44723246295311</v>
      </c>
      <c r="M506" s="9">
        <v>116.82421241696306</v>
      </c>
      <c r="N506" s="9">
        <v>124.38406246735623</v>
      </c>
      <c r="O506" s="9">
        <v>144.53306546819326</v>
      </c>
      <c r="P506" s="9">
        <v>124.85785059077629</v>
      </c>
      <c r="Q506" s="9">
        <v>113.30004030053473</v>
      </c>
      <c r="R506" s="9">
        <v>100.65956527348831</v>
      </c>
      <c r="S506" s="9">
        <v>97.29366473724744</v>
      </c>
      <c r="T506" s="9">
        <v>103.28548841914018</v>
      </c>
      <c r="U506" s="9">
        <v>98.972178835145513</v>
      </c>
      <c r="V506" s="9">
        <v>94.968319585332779</v>
      </c>
      <c r="W506" s="9">
        <v>103.95924112378741</v>
      </c>
      <c r="X506" s="9">
        <v>99.506420041254955</v>
      </c>
      <c r="Y506" s="9">
        <v>103.45629650344416</v>
      </c>
      <c r="Z506" s="9">
        <v>120.26205204889327</v>
      </c>
      <c r="AA506" s="9">
        <v>109.83428489542683</v>
      </c>
      <c r="AB506" s="9">
        <v>97.033313669771644</v>
      </c>
      <c r="AC506" s="9">
        <v>102.64999003803254</v>
      </c>
      <c r="AD506" s="9">
        <v>132.74748597244601</v>
      </c>
      <c r="AE506" s="9">
        <v>142.78064519440423</v>
      </c>
      <c r="AF506" s="9">
        <v>162.96040041814231</v>
      </c>
      <c r="AG506" s="9">
        <v>184.89651377837995</v>
      </c>
      <c r="AH506" s="9">
        <v>188.57588659682659</v>
      </c>
      <c r="AI506" s="9">
        <v>208.92405991023136</v>
      </c>
      <c r="AJ506" s="9">
        <v>219.88542967293299</v>
      </c>
      <c r="AK506" s="9">
        <v>203.59306027614286</v>
      </c>
      <c r="AL506" s="21">
        <v>231.77301391363531</v>
      </c>
      <c r="AM506" s="197">
        <v>271.31982502185144</v>
      </c>
      <c r="AN506" s="21"/>
      <c r="AO506" s="5"/>
      <c r="AP506" s="5"/>
      <c r="AQ506" s="21"/>
    </row>
    <row r="507" spans="1:43" x14ac:dyDescent="0.2">
      <c r="A507" s="8" t="str">
        <f t="shared" si="8"/>
        <v>EFHtL_Ja_9</v>
      </c>
      <c r="B507" s="7" t="s">
        <v>3737</v>
      </c>
      <c r="C507" s="7" t="s">
        <v>260</v>
      </c>
      <c r="D507" s="7">
        <v>9</v>
      </c>
      <c r="E507" s="7">
        <v>100</v>
      </c>
      <c r="F507" s="9">
        <v>157.55193936996264</v>
      </c>
      <c r="G507" s="9">
        <v>186.99184905993559</v>
      </c>
      <c r="H507" s="9">
        <v>206.20934332612927</v>
      </c>
      <c r="I507" s="9">
        <v>214.76632971472043</v>
      </c>
      <c r="J507" s="9">
        <v>246.48204498671271</v>
      </c>
      <c r="K507" s="9">
        <v>203.0677605587255</v>
      </c>
      <c r="L507" s="9">
        <v>233.66162029348868</v>
      </c>
      <c r="M507" s="9">
        <v>190.93492318137427</v>
      </c>
      <c r="N507" s="9">
        <v>190.56547328024084</v>
      </c>
      <c r="O507" s="9">
        <v>176.16902913872406</v>
      </c>
      <c r="P507" s="9">
        <v>162.55776285325317</v>
      </c>
      <c r="Q507" s="9">
        <v>143.01482156356968</v>
      </c>
      <c r="R507" s="9">
        <v>151.77061963245529</v>
      </c>
      <c r="S507" s="9">
        <v>160.21936571988468</v>
      </c>
      <c r="T507" s="9">
        <v>160.80403761506042</v>
      </c>
      <c r="U507" s="9">
        <v>186.20308901155516</v>
      </c>
      <c r="V507" s="9">
        <v>188.49946799594795</v>
      </c>
      <c r="W507" s="9">
        <v>206.72667968512707</v>
      </c>
      <c r="X507" s="9">
        <v>208.86002050563013</v>
      </c>
      <c r="Y507" s="9">
        <v>228.74327007687901</v>
      </c>
      <c r="Z507" s="9">
        <v>263.92088389091361</v>
      </c>
      <c r="AA507" s="9">
        <v>298.12515793032043</v>
      </c>
      <c r="AB507" s="9">
        <v>327.06094664657684</v>
      </c>
      <c r="AC507" s="9">
        <v>349.36338631336901</v>
      </c>
      <c r="AD507" s="9">
        <v>418.77770753200122</v>
      </c>
      <c r="AE507" s="9">
        <v>450.04806914963262</v>
      </c>
      <c r="AF507" s="9">
        <v>489.19179929576524</v>
      </c>
      <c r="AG507" s="9">
        <v>550.15603891292938</v>
      </c>
      <c r="AH507" s="9">
        <v>525.8871047695776</v>
      </c>
      <c r="AI507" s="9">
        <v>533.07929674568834</v>
      </c>
      <c r="AJ507" s="9">
        <v>575.36765712496538</v>
      </c>
      <c r="AK507" s="9">
        <v>563.31305716489931</v>
      </c>
      <c r="AL507" s="21">
        <v>592.79435582456244</v>
      </c>
      <c r="AM507" s="197">
        <v>631.14119325348258</v>
      </c>
      <c r="AN507" s="21"/>
      <c r="AO507" s="5"/>
      <c r="AP507" s="5"/>
      <c r="AQ507" s="21"/>
    </row>
    <row r="508" spans="1:43" x14ac:dyDescent="0.2">
      <c r="A508" s="8" t="str">
        <f t="shared" si="8"/>
        <v>EFHtL_Ja_10</v>
      </c>
      <c r="B508" s="7" t="s">
        <v>3737</v>
      </c>
      <c r="C508" s="7" t="s">
        <v>260</v>
      </c>
      <c r="D508" s="7">
        <v>10</v>
      </c>
      <c r="E508" s="7">
        <v>100</v>
      </c>
      <c r="F508" s="9">
        <v>104.24772311929318</v>
      </c>
      <c r="G508" s="9">
        <v>105.98338620290527</v>
      </c>
      <c r="H508" s="9">
        <v>114.92203132223973</v>
      </c>
      <c r="I508" s="9">
        <v>125.97252926274068</v>
      </c>
      <c r="J508" s="9">
        <v>132.6926076703306</v>
      </c>
      <c r="K508" s="9">
        <v>114.72674070670415</v>
      </c>
      <c r="L508" s="9">
        <v>113.27084070766142</v>
      </c>
      <c r="M508" s="9">
        <v>101.90568232310879</v>
      </c>
      <c r="N508" s="9">
        <v>89.793065915105004</v>
      </c>
      <c r="O508" s="9">
        <v>87.963711107140725</v>
      </c>
      <c r="P508" s="9">
        <v>79.928305739967826</v>
      </c>
      <c r="Q508" s="9">
        <v>80.773835074916477</v>
      </c>
      <c r="R508" s="9">
        <v>81.960864224931044</v>
      </c>
      <c r="S508" s="9">
        <v>84.91047229911311</v>
      </c>
      <c r="T508" s="9">
        <v>79.256824089911277</v>
      </c>
      <c r="U508" s="9">
        <v>80.280865769247896</v>
      </c>
      <c r="V508" s="9">
        <v>78.130439558987632</v>
      </c>
      <c r="W508" s="9">
        <v>82.791545438749779</v>
      </c>
      <c r="X508" s="9">
        <v>83.422421225499207</v>
      </c>
      <c r="Y508" s="9">
        <v>91.3879519831858</v>
      </c>
      <c r="Z508" s="9">
        <v>97.149092767529339</v>
      </c>
      <c r="AA508" s="9">
        <v>99.046048610201638</v>
      </c>
      <c r="AB508" s="9">
        <v>99.507275377008767</v>
      </c>
      <c r="AC508" s="9">
        <v>115.11725944727955</v>
      </c>
      <c r="AD508" s="9">
        <v>142.23534460917725</v>
      </c>
      <c r="AE508" s="9">
        <v>160.9032758633366</v>
      </c>
      <c r="AF508" s="9">
        <v>191.15872611942643</v>
      </c>
      <c r="AG508" s="9">
        <v>253.56761722868373</v>
      </c>
      <c r="AH508" s="9">
        <v>275.94390894193657</v>
      </c>
      <c r="AI508" s="9">
        <v>275.44063785900619</v>
      </c>
      <c r="AJ508" s="9">
        <v>285.47471010603982</v>
      </c>
      <c r="AK508" s="9">
        <v>268.09829012948256</v>
      </c>
      <c r="AL508" s="21">
        <v>284.66608745192133</v>
      </c>
      <c r="AM508" s="197">
        <v>311.92691530018635</v>
      </c>
      <c r="AN508" s="21"/>
      <c r="AO508" s="5"/>
      <c r="AP508" s="5"/>
      <c r="AQ508" s="21"/>
    </row>
    <row r="509" spans="1:43" x14ac:dyDescent="0.2">
      <c r="A509" s="8" t="str">
        <f t="shared" si="8"/>
        <v>EFHtL_Ja_11</v>
      </c>
      <c r="B509" s="7" t="s">
        <v>3737</v>
      </c>
      <c r="C509" s="7" t="s">
        <v>260</v>
      </c>
      <c r="D509" s="7">
        <v>11</v>
      </c>
      <c r="E509" s="7">
        <v>100</v>
      </c>
      <c r="F509" s="9">
        <v>106.1360993777068</v>
      </c>
      <c r="G509" s="9">
        <v>103.98214677117994</v>
      </c>
      <c r="H509" s="9">
        <v>117.93714952653028</v>
      </c>
      <c r="I509" s="9">
        <v>141.93815831132056</v>
      </c>
      <c r="J509" s="9">
        <v>168.07756111180078</v>
      </c>
      <c r="K509" s="9">
        <v>161.01288673366852</v>
      </c>
      <c r="L509" s="9">
        <v>149.27217904882218</v>
      </c>
      <c r="M509" s="9">
        <v>143.31775572938685</v>
      </c>
      <c r="N509" s="9">
        <v>144.44393536783139</v>
      </c>
      <c r="O509" s="9">
        <v>142.71554819434593</v>
      </c>
      <c r="P509" s="9">
        <v>116.98200174898439</v>
      </c>
      <c r="Q509" s="9">
        <v>108.65439908438339</v>
      </c>
      <c r="R509" s="9">
        <v>105.43399696786342</v>
      </c>
      <c r="S509" s="9">
        <v>111.64438306289202</v>
      </c>
      <c r="T509" s="9">
        <v>104.1532201477078</v>
      </c>
      <c r="U509" s="9">
        <v>101.00025660676624</v>
      </c>
      <c r="V509" s="9">
        <v>97.033615034919251</v>
      </c>
      <c r="W509" s="9">
        <v>105.88948028278367</v>
      </c>
      <c r="X509" s="9">
        <v>102.37165140777662</v>
      </c>
      <c r="Y509" s="9">
        <v>114.56234453330217</v>
      </c>
      <c r="Z509" s="9">
        <v>119.83077464401428</v>
      </c>
      <c r="AA509" s="9">
        <v>114.42481042911017</v>
      </c>
      <c r="AB509" s="9">
        <v>106.68650193501412</v>
      </c>
      <c r="AC509" s="9">
        <v>119.43738301289402</v>
      </c>
      <c r="AD509" s="9">
        <v>146.62659059242716</v>
      </c>
      <c r="AE509" s="9">
        <v>161.42950092826877</v>
      </c>
      <c r="AF509" s="9">
        <v>175.17589674279355</v>
      </c>
      <c r="AG509" s="9">
        <v>226.22542864241964</v>
      </c>
      <c r="AH509" s="9">
        <v>231.81682197982335</v>
      </c>
      <c r="AI509" s="9">
        <v>223.21062641033868</v>
      </c>
      <c r="AJ509" s="9">
        <v>248.29520657206277</v>
      </c>
      <c r="AK509" s="9">
        <v>228.43534733969827</v>
      </c>
      <c r="AL509" s="21">
        <v>244.2435091452603</v>
      </c>
      <c r="AM509" s="197">
        <v>263.45009400838472</v>
      </c>
      <c r="AN509" s="21"/>
      <c r="AO509" s="5"/>
      <c r="AP509" s="5"/>
      <c r="AQ509" s="21"/>
    </row>
    <row r="510" spans="1:43" x14ac:dyDescent="0.2">
      <c r="A510" s="8" t="str">
        <f t="shared" si="8"/>
        <v>EFHtL_Ja_12</v>
      </c>
      <c r="B510" s="7" t="s">
        <v>3737</v>
      </c>
      <c r="C510" s="7" t="s">
        <v>260</v>
      </c>
      <c r="D510" s="7">
        <v>12</v>
      </c>
      <c r="E510" s="7">
        <v>100</v>
      </c>
      <c r="F510" s="9">
        <v>94.992019188899931</v>
      </c>
      <c r="G510" s="9">
        <v>95.381619134486428</v>
      </c>
      <c r="H510" s="9">
        <v>147.71004043702948</v>
      </c>
      <c r="I510" s="9">
        <v>222.84775968980037</v>
      </c>
      <c r="J510" s="9">
        <v>287.87056575215644</v>
      </c>
      <c r="K510" s="9">
        <v>274.45423664590976</v>
      </c>
      <c r="L510" s="9">
        <v>221.2554436464265</v>
      </c>
      <c r="M510" s="9">
        <v>210.03755264363528</v>
      </c>
      <c r="N510" s="9">
        <v>206.23001519119256</v>
      </c>
      <c r="O510" s="9">
        <v>228.27138953328304</v>
      </c>
      <c r="P510" s="9">
        <v>212.84097643721148</v>
      </c>
      <c r="Q510" s="9">
        <v>197.21703085742504</v>
      </c>
      <c r="R510" s="9">
        <v>194.68572387518358</v>
      </c>
      <c r="S510" s="9">
        <v>201.3823499064448</v>
      </c>
      <c r="T510" s="9">
        <v>203.1880411952061</v>
      </c>
      <c r="U510" s="9">
        <v>212.88328435170322</v>
      </c>
      <c r="V510" s="9">
        <v>214.76362638157292</v>
      </c>
      <c r="W510" s="9">
        <v>240.84068622642377</v>
      </c>
      <c r="X510" s="9">
        <v>260.11945866727098</v>
      </c>
      <c r="Y510" s="9">
        <v>292.90861665166682</v>
      </c>
      <c r="Z510" s="9">
        <v>337.19914614600998</v>
      </c>
      <c r="AA510" s="9">
        <v>343.37881142363796</v>
      </c>
      <c r="AB510" s="9">
        <v>362.85758491362657</v>
      </c>
      <c r="AC510" s="9">
        <v>377.70023269030236</v>
      </c>
      <c r="AD510" s="9">
        <v>453.00202623091712</v>
      </c>
      <c r="AE510" s="9">
        <v>462.95338961223018</v>
      </c>
      <c r="AF510" s="9">
        <v>493.13728917770413</v>
      </c>
      <c r="AG510" s="9">
        <v>492.96971836871523</v>
      </c>
      <c r="AH510" s="9">
        <v>567.18496774912342</v>
      </c>
      <c r="AI510" s="9">
        <v>616.26558647021636</v>
      </c>
      <c r="AJ510" s="9">
        <v>562.49368440346188</v>
      </c>
      <c r="AK510" s="9">
        <v>533.80542205205086</v>
      </c>
      <c r="AL510" s="21">
        <v>579.89788407682431</v>
      </c>
      <c r="AM510" s="197">
        <v>669.42518928964421</v>
      </c>
      <c r="AN510" s="21"/>
      <c r="AO510" s="5"/>
      <c r="AP510" s="5"/>
      <c r="AQ510" s="21"/>
    </row>
    <row r="511" spans="1:43" x14ac:dyDescent="0.2">
      <c r="A511" s="8" t="str">
        <f t="shared" si="8"/>
        <v>EFHtL_Ja_13</v>
      </c>
      <c r="B511" s="7" t="s">
        <v>3737</v>
      </c>
      <c r="C511" s="7" t="s">
        <v>260</v>
      </c>
      <c r="D511" s="7">
        <v>13</v>
      </c>
      <c r="E511" s="7">
        <v>100</v>
      </c>
      <c r="F511" s="9">
        <v>129.46134370261458</v>
      </c>
      <c r="G511" s="9">
        <v>121.15861428545232</v>
      </c>
      <c r="H511" s="9">
        <v>156.10422027908592</v>
      </c>
      <c r="I511" s="9">
        <v>195.5010565829534</v>
      </c>
      <c r="J511" s="9">
        <v>244.33370348982737</v>
      </c>
      <c r="K511" s="9">
        <v>233.97618717143672</v>
      </c>
      <c r="L511" s="9">
        <v>199.94481620107058</v>
      </c>
      <c r="M511" s="9">
        <v>198.73860234202226</v>
      </c>
      <c r="N511" s="9">
        <v>205.8900025978827</v>
      </c>
      <c r="O511" s="9">
        <v>207.4852029049016</v>
      </c>
      <c r="P511" s="9">
        <v>176.48635604095284</v>
      </c>
      <c r="Q511" s="9">
        <v>157.46997669739599</v>
      </c>
      <c r="R511" s="9">
        <v>154.2200618025476</v>
      </c>
      <c r="S511" s="9">
        <v>168.65770730970499</v>
      </c>
      <c r="T511" s="9">
        <v>171.62164679262901</v>
      </c>
      <c r="U511" s="9">
        <v>175.67144317564757</v>
      </c>
      <c r="V511" s="9">
        <v>166.45525897932066</v>
      </c>
      <c r="W511" s="9">
        <v>183.07665166356267</v>
      </c>
      <c r="X511" s="9">
        <v>190.03930119926591</v>
      </c>
      <c r="Y511" s="9">
        <v>212.41856582906215</v>
      </c>
      <c r="Z511" s="9">
        <v>227.47224476161659</v>
      </c>
      <c r="AA511" s="9">
        <v>249.33807694597778</v>
      </c>
      <c r="AB511" s="9">
        <v>241.45025709873042</v>
      </c>
      <c r="AC511" s="9">
        <v>246.98507365223824</v>
      </c>
      <c r="AD511" s="9">
        <v>284.81188087024248</v>
      </c>
      <c r="AE511" s="9">
        <v>304.72905528119543</v>
      </c>
      <c r="AF511" s="9">
        <v>323.12943815370767</v>
      </c>
      <c r="AG511" s="9">
        <v>353.26659085775043</v>
      </c>
      <c r="AH511" s="9">
        <v>376.56734892740405</v>
      </c>
      <c r="AI511" s="9">
        <v>379.30224409469309</v>
      </c>
      <c r="AJ511" s="9">
        <v>394.68249654370504</v>
      </c>
      <c r="AK511" s="9">
        <v>378.98004957518742</v>
      </c>
      <c r="AL511" s="21">
        <v>416.07100370277783</v>
      </c>
      <c r="AM511" s="197">
        <v>438.85907739665197</v>
      </c>
      <c r="AN511" s="21"/>
      <c r="AO511" s="5"/>
      <c r="AP511" s="5"/>
      <c r="AQ511" s="21"/>
    </row>
    <row r="512" spans="1:43" x14ac:dyDescent="0.2">
      <c r="A512" s="8" t="str">
        <f t="shared" si="8"/>
        <v>EFHtL_Ja_14</v>
      </c>
      <c r="B512" s="7" t="s">
        <v>3737</v>
      </c>
      <c r="C512" s="7" t="s">
        <v>260</v>
      </c>
      <c r="D512" s="7">
        <v>14</v>
      </c>
      <c r="E512" s="7">
        <v>100</v>
      </c>
      <c r="F512" s="9">
        <v>130.12017567765875</v>
      </c>
      <c r="G512" s="9">
        <v>100.80726819144247</v>
      </c>
      <c r="H512" s="9">
        <v>93.531477327519355</v>
      </c>
      <c r="I512" s="9">
        <v>148.85767593970786</v>
      </c>
      <c r="J512" s="9">
        <v>198.34285444749582</v>
      </c>
      <c r="K512" s="9">
        <v>179.49639420557219</v>
      </c>
      <c r="L512" s="9">
        <v>158.86862958847817</v>
      </c>
      <c r="M512" s="9">
        <v>143.15265927339041</v>
      </c>
      <c r="N512" s="9">
        <v>137.4131569568772</v>
      </c>
      <c r="O512" s="9">
        <v>139.8051403534518</v>
      </c>
      <c r="P512" s="9">
        <v>125.78625186054786</v>
      </c>
      <c r="Q512" s="9">
        <v>131.74729041319887</v>
      </c>
      <c r="R512" s="9">
        <v>102.05608897088115</v>
      </c>
      <c r="S512" s="9">
        <v>96.729104211651773</v>
      </c>
      <c r="T512" s="9">
        <v>108.19972327624168</v>
      </c>
      <c r="U512" s="9">
        <v>104.05683319007986</v>
      </c>
      <c r="V512" s="9">
        <v>98.705792331397703</v>
      </c>
      <c r="W512" s="9">
        <v>108.24154629881974</v>
      </c>
      <c r="X512" s="9">
        <v>112.72059285968845</v>
      </c>
      <c r="Y512" s="9">
        <v>116.9244355464246</v>
      </c>
      <c r="Z512" s="9">
        <v>123.83456321670401</v>
      </c>
      <c r="AA512" s="9">
        <v>135.29359971489077</v>
      </c>
      <c r="AB512" s="9">
        <v>123.56559610909625</v>
      </c>
      <c r="AC512" s="9">
        <v>134.96357518710303</v>
      </c>
      <c r="AD512" s="9">
        <v>172.84480409215737</v>
      </c>
      <c r="AE512" s="9">
        <v>160.86318945095482</v>
      </c>
      <c r="AF512" s="9">
        <v>198.91684660698934</v>
      </c>
      <c r="AG512" s="9">
        <v>249.7919672407964</v>
      </c>
      <c r="AH512" s="9">
        <v>277.59674399798257</v>
      </c>
      <c r="AI512" s="9">
        <v>287.22119158301689</v>
      </c>
      <c r="AJ512" s="9">
        <v>325.38942021825198</v>
      </c>
      <c r="AK512" s="9">
        <v>305.93601463187821</v>
      </c>
      <c r="AL512" s="21">
        <v>317.08123035740567</v>
      </c>
      <c r="AM512" s="197">
        <v>355.32708605877332</v>
      </c>
      <c r="AN512" s="21"/>
      <c r="AO512" s="5"/>
      <c r="AP512" s="5"/>
      <c r="AQ512" s="21"/>
    </row>
    <row r="513" spans="1:43" x14ac:dyDescent="0.2">
      <c r="A513" s="8" t="str">
        <f t="shared" si="8"/>
        <v>EFHtL_Ja_15</v>
      </c>
      <c r="B513" s="7" t="s">
        <v>3737</v>
      </c>
      <c r="C513" s="7" t="s">
        <v>260</v>
      </c>
      <c r="D513" s="7">
        <v>15</v>
      </c>
      <c r="E513" s="7">
        <v>100</v>
      </c>
      <c r="F513" s="9">
        <v>130.25207239623617</v>
      </c>
      <c r="G513" s="9">
        <v>108.19296831260542</v>
      </c>
      <c r="H513" s="9">
        <v>101.1859741651374</v>
      </c>
      <c r="I513" s="9">
        <v>146.7989390305824</v>
      </c>
      <c r="J513" s="9">
        <v>195.32064458047938</v>
      </c>
      <c r="K513" s="9">
        <v>175.94396373901046</v>
      </c>
      <c r="L513" s="9">
        <v>153.25352476614492</v>
      </c>
      <c r="M513" s="9">
        <v>138.19502993913429</v>
      </c>
      <c r="N513" s="9">
        <v>140.26588837629237</v>
      </c>
      <c r="O513" s="9">
        <v>152.55795634330406</v>
      </c>
      <c r="P513" s="9">
        <v>134.78311373394277</v>
      </c>
      <c r="Q513" s="9">
        <v>134.59887502777948</v>
      </c>
      <c r="R513" s="9">
        <v>115.7355239914875</v>
      </c>
      <c r="S513" s="9">
        <v>107.39693402162203</v>
      </c>
      <c r="T513" s="9">
        <v>112.73470241786494</v>
      </c>
      <c r="U513" s="9">
        <v>108.76760845088145</v>
      </c>
      <c r="V513" s="9">
        <v>92.239819561814997</v>
      </c>
      <c r="W513" s="9">
        <v>98.707867416219969</v>
      </c>
      <c r="X513" s="9">
        <v>93.18339866975596</v>
      </c>
      <c r="Y513" s="9">
        <v>105.20045478902492</v>
      </c>
      <c r="Z513" s="9">
        <v>110.05935640425986</v>
      </c>
      <c r="AA513" s="9">
        <v>121.71278147470488</v>
      </c>
      <c r="AB513" s="9">
        <v>101.96670010476375</v>
      </c>
      <c r="AC513" s="9">
        <v>126.59476100629109</v>
      </c>
      <c r="AD513" s="9">
        <v>167.50906192970086</v>
      </c>
      <c r="AE513" s="9">
        <v>197.25049694587668</v>
      </c>
      <c r="AF513" s="9">
        <v>220.67412134899973</v>
      </c>
      <c r="AG513" s="9">
        <v>247.01933835442867</v>
      </c>
      <c r="AH513" s="9">
        <v>298.67079179276215</v>
      </c>
      <c r="AI513" s="9">
        <v>327.00694132721225</v>
      </c>
      <c r="AJ513" s="9">
        <v>340.73560632486306</v>
      </c>
      <c r="AK513" s="9">
        <v>326.69181691989195</v>
      </c>
      <c r="AL513" s="21">
        <v>325.21823399299376</v>
      </c>
      <c r="AM513" s="197">
        <v>361.46126700087626</v>
      </c>
      <c r="AN513" s="21"/>
      <c r="AO513" s="5"/>
      <c r="AP513" s="5"/>
      <c r="AQ513" s="21"/>
    </row>
    <row r="514" spans="1:43" x14ac:dyDescent="0.2">
      <c r="A514" s="8" t="str">
        <f t="shared" si="8"/>
        <v>EFHtL_Ja_16</v>
      </c>
      <c r="B514" s="7" t="s">
        <v>3737</v>
      </c>
      <c r="C514" s="7" t="s">
        <v>260</v>
      </c>
      <c r="D514" s="7">
        <v>16</v>
      </c>
      <c r="E514" s="7">
        <v>100</v>
      </c>
      <c r="F514" s="9">
        <v>138.40921373606989</v>
      </c>
      <c r="G514" s="9">
        <v>107.66820605952825</v>
      </c>
      <c r="H514" s="9">
        <v>102.54872710006644</v>
      </c>
      <c r="I514" s="9">
        <v>123.50753533714551</v>
      </c>
      <c r="J514" s="9">
        <v>174.7574479540618</v>
      </c>
      <c r="K514" s="9">
        <v>154.03161734028708</v>
      </c>
      <c r="L514" s="9">
        <v>139.60985851744016</v>
      </c>
      <c r="M514" s="9">
        <v>116.62621306003813</v>
      </c>
      <c r="N514" s="9">
        <v>123.62259546573111</v>
      </c>
      <c r="O514" s="9">
        <v>144.52866711266017</v>
      </c>
      <c r="P514" s="9">
        <v>123.14461539547017</v>
      </c>
      <c r="Q514" s="9">
        <v>111.66508605594257</v>
      </c>
      <c r="R514" s="9">
        <v>98.99857001842247</v>
      </c>
      <c r="S514" s="9">
        <v>95.390854289845635</v>
      </c>
      <c r="T514" s="9">
        <v>101.502860598943</v>
      </c>
      <c r="U514" s="9">
        <v>93.982624547014112</v>
      </c>
      <c r="V514" s="9">
        <v>88.744718674856955</v>
      </c>
      <c r="W514" s="9">
        <v>111.34212215728674</v>
      </c>
      <c r="X514" s="9">
        <v>112.89807654493158</v>
      </c>
      <c r="Y514" s="9">
        <v>129.00797020180778</v>
      </c>
      <c r="Z514" s="9">
        <v>139.99267852301983</v>
      </c>
      <c r="AA514" s="9">
        <v>146.07262481065754</v>
      </c>
      <c r="AB514" s="9">
        <v>125.87992196143671</v>
      </c>
      <c r="AC514" s="9">
        <v>123.80704417705863</v>
      </c>
      <c r="AD514" s="9">
        <v>180.68528515636231</v>
      </c>
      <c r="AE514" s="9">
        <v>203.85945608232521</v>
      </c>
      <c r="AF514" s="9">
        <v>231.85860223934682</v>
      </c>
      <c r="AG514" s="9">
        <v>285.07655516637152</v>
      </c>
      <c r="AH514" s="9">
        <v>359.24102508035452</v>
      </c>
      <c r="AI514" s="9">
        <v>409.81694680277388</v>
      </c>
      <c r="AJ514" s="9">
        <v>433.7507874037409</v>
      </c>
      <c r="AK514" s="9">
        <v>419.04219102797413</v>
      </c>
      <c r="AL514" s="21">
        <v>375.69137443285535</v>
      </c>
      <c r="AM514" s="197">
        <v>408.91165892550703</v>
      </c>
      <c r="AN514" s="21"/>
      <c r="AO514" s="5"/>
      <c r="AP514" s="5"/>
      <c r="AQ514" s="21"/>
    </row>
    <row r="515" spans="1:43" x14ac:dyDescent="0.2">
      <c r="A515" s="8" t="str">
        <f t="shared" si="8"/>
        <v>EFHtL_Ja_17</v>
      </c>
      <c r="B515" s="7" t="s">
        <v>3737</v>
      </c>
      <c r="C515" s="7" t="s">
        <v>260</v>
      </c>
      <c r="D515" s="7">
        <v>17</v>
      </c>
      <c r="E515" s="7">
        <v>100</v>
      </c>
      <c r="F515" s="9">
        <v>131.60369838537369</v>
      </c>
      <c r="G515" s="9">
        <v>134.92624300199606</v>
      </c>
      <c r="H515" s="9">
        <v>127.28477247221694</v>
      </c>
      <c r="I515" s="9">
        <v>170.13530620235252</v>
      </c>
      <c r="J515" s="9">
        <v>213.34926986847327</v>
      </c>
      <c r="K515" s="9">
        <v>183.86542949380055</v>
      </c>
      <c r="L515" s="9">
        <v>167.37401011755944</v>
      </c>
      <c r="M515" s="9">
        <v>149.1595074743033</v>
      </c>
      <c r="N515" s="9">
        <v>163.19768166106377</v>
      </c>
      <c r="O515" s="9">
        <v>175.43159669376547</v>
      </c>
      <c r="P515" s="9">
        <v>156.79173368643816</v>
      </c>
      <c r="Q515" s="9">
        <v>146.31992398440241</v>
      </c>
      <c r="R515" s="9">
        <v>128.22325996857501</v>
      </c>
      <c r="S515" s="9">
        <v>122.01451564719763</v>
      </c>
      <c r="T515" s="9">
        <v>127.75555156955693</v>
      </c>
      <c r="U515" s="9">
        <v>129.88002794883224</v>
      </c>
      <c r="V515" s="9">
        <v>122.19763019738529</v>
      </c>
      <c r="W515" s="9">
        <v>130.93869231941409</v>
      </c>
      <c r="X515" s="9">
        <v>130.83037449582991</v>
      </c>
      <c r="Y515" s="9">
        <v>144.00962690161609</v>
      </c>
      <c r="Z515" s="9">
        <v>156.70510624007429</v>
      </c>
      <c r="AA515" s="9">
        <v>170.61894649923889</v>
      </c>
      <c r="AB515" s="9">
        <v>155.62065310889614</v>
      </c>
      <c r="AC515" s="9">
        <v>168.80538619679228</v>
      </c>
      <c r="AD515" s="9">
        <v>208.21159944671425</v>
      </c>
      <c r="AE515" s="9">
        <v>233.14345230933776</v>
      </c>
      <c r="AF515" s="9">
        <v>270.16764101296201</v>
      </c>
      <c r="AG515" s="9">
        <v>321.03337874902167</v>
      </c>
      <c r="AH515" s="9">
        <v>363.52628900990942</v>
      </c>
      <c r="AI515" s="9">
        <v>386.8648155168861</v>
      </c>
      <c r="AJ515" s="9">
        <v>406.06588919150181</v>
      </c>
      <c r="AK515" s="9">
        <v>411.52538720743917</v>
      </c>
      <c r="AL515" s="21">
        <v>425.82253344390824</v>
      </c>
      <c r="AM515" s="197">
        <v>449.42246491067317</v>
      </c>
      <c r="AN515" s="21"/>
      <c r="AO515" s="5"/>
      <c r="AP515" s="5"/>
      <c r="AQ515" s="21"/>
    </row>
    <row r="516" spans="1:43" x14ac:dyDescent="0.2">
      <c r="A516" s="8" t="str">
        <f t="shared" si="8"/>
        <v>EFHtL_Ja_18</v>
      </c>
      <c r="B516" s="7" t="s">
        <v>3737</v>
      </c>
      <c r="C516" s="7" t="s">
        <v>260</v>
      </c>
      <c r="D516" s="7">
        <v>18</v>
      </c>
      <c r="E516" s="7">
        <v>100</v>
      </c>
      <c r="F516" s="9">
        <v>116.42834321699067</v>
      </c>
      <c r="G516" s="9">
        <v>117.80913058206328</v>
      </c>
      <c r="H516" s="9">
        <v>119.39815207659299</v>
      </c>
      <c r="I516" s="9">
        <v>141.39889602511843</v>
      </c>
      <c r="J516" s="9">
        <v>149.49932735997163</v>
      </c>
      <c r="K516" s="9">
        <v>103.51282151889392</v>
      </c>
      <c r="L516" s="9">
        <v>118.701364882894</v>
      </c>
      <c r="M516" s="9">
        <v>106.25023440996672</v>
      </c>
      <c r="N516" s="9">
        <v>111.70398482111392</v>
      </c>
      <c r="O516" s="9">
        <v>126.84002355784069</v>
      </c>
      <c r="P516" s="9">
        <v>102.15428425998756</v>
      </c>
      <c r="Q516" s="9">
        <v>90.449949103589006</v>
      </c>
      <c r="R516" s="9">
        <v>88.08603251281373</v>
      </c>
      <c r="S516" s="9">
        <v>110.62803053138587</v>
      </c>
      <c r="T516" s="9">
        <v>103.70472826800317</v>
      </c>
      <c r="U516" s="9">
        <v>89.595743715016212</v>
      </c>
      <c r="V516" s="9">
        <v>96.89180478656786</v>
      </c>
      <c r="W516" s="9">
        <v>123.30813441054865</v>
      </c>
      <c r="X516" s="9">
        <v>125.27515226048165</v>
      </c>
      <c r="Y516" s="9">
        <v>146.83731599741458</v>
      </c>
      <c r="Z516" s="9">
        <v>182.43553996477638</v>
      </c>
      <c r="AA516" s="9">
        <v>197.97020165862179</v>
      </c>
      <c r="AB516" s="9">
        <v>183.96665021959407</v>
      </c>
      <c r="AC516" s="9">
        <v>169.97533936838121</v>
      </c>
      <c r="AD516" s="9">
        <v>215.02326204112464</v>
      </c>
      <c r="AE516" s="9">
        <v>223.35473298526804</v>
      </c>
      <c r="AF516" s="9">
        <v>227.04265028249239</v>
      </c>
      <c r="AG516" s="9">
        <v>261.05121450142457</v>
      </c>
      <c r="AH516" s="9">
        <v>319.1873273716223</v>
      </c>
      <c r="AI516" s="9">
        <v>319.04251981062083</v>
      </c>
      <c r="AJ516" s="9">
        <v>330.15675095774947</v>
      </c>
      <c r="AK516" s="9">
        <v>274.09583772152308</v>
      </c>
      <c r="AL516" s="21">
        <v>288.49702805681068</v>
      </c>
      <c r="AM516" s="197">
        <v>300.47251367270491</v>
      </c>
      <c r="AN516" s="21"/>
      <c r="AO516" s="5"/>
      <c r="AP516" s="5"/>
      <c r="AQ516" s="21"/>
    </row>
    <row r="517" spans="1:43" x14ac:dyDescent="0.2">
      <c r="A517" s="8" t="str">
        <f t="shared" si="8"/>
        <v>EFHtL_Ja_19</v>
      </c>
      <c r="B517" s="7" t="s">
        <v>3737</v>
      </c>
      <c r="C517" s="7" t="s">
        <v>260</v>
      </c>
      <c r="D517" s="7">
        <v>19</v>
      </c>
      <c r="E517" s="7">
        <v>100</v>
      </c>
      <c r="F517" s="9">
        <v>123.93958294717969</v>
      </c>
      <c r="G517" s="9">
        <v>126.08671690679066</v>
      </c>
      <c r="H517" s="9">
        <v>151.50984282212298</v>
      </c>
      <c r="I517" s="9">
        <v>173.15918093673778</v>
      </c>
      <c r="J517" s="9">
        <v>206.01779747209733</v>
      </c>
      <c r="K517" s="9">
        <v>179.4365830349775</v>
      </c>
      <c r="L517" s="9">
        <v>163.83006192778794</v>
      </c>
      <c r="M517" s="9">
        <v>154.91031606721367</v>
      </c>
      <c r="N517" s="9">
        <v>162.80190194716772</v>
      </c>
      <c r="O517" s="9">
        <v>162.10699413933588</v>
      </c>
      <c r="P517" s="9">
        <v>144.72011769160929</v>
      </c>
      <c r="Q517" s="9">
        <v>128.3855846495843</v>
      </c>
      <c r="R517" s="9">
        <v>124.69468832980111</v>
      </c>
      <c r="S517" s="9">
        <v>130.25512795538467</v>
      </c>
      <c r="T517" s="9">
        <v>122.03786032925039</v>
      </c>
      <c r="U517" s="9">
        <v>121.06401233630923</v>
      </c>
      <c r="V517" s="9">
        <v>117.28727881052747</v>
      </c>
      <c r="W517" s="9">
        <v>127.82972869553819</v>
      </c>
      <c r="X517" s="9">
        <v>128.66283600099041</v>
      </c>
      <c r="Y517" s="9">
        <v>146.78190177585674</v>
      </c>
      <c r="Z517" s="9">
        <v>154.19550294679888</v>
      </c>
      <c r="AA517" s="9">
        <v>165.7731708617597</v>
      </c>
      <c r="AB517" s="9">
        <v>149.97082391700886</v>
      </c>
      <c r="AC517" s="9">
        <v>159.5267259592375</v>
      </c>
      <c r="AD517" s="9">
        <v>199.73023830786786</v>
      </c>
      <c r="AE517" s="9">
        <v>213.62809793453138</v>
      </c>
      <c r="AF517" s="9">
        <v>230.49094420819532</v>
      </c>
      <c r="AG517" s="9">
        <v>277.55089541763357</v>
      </c>
      <c r="AH517" s="9">
        <v>295.71940141515455</v>
      </c>
      <c r="AI517" s="9">
        <v>313.27451050109204</v>
      </c>
      <c r="AJ517" s="9">
        <v>320.03896425382055</v>
      </c>
      <c r="AK517" s="9">
        <v>301.760152819881</v>
      </c>
      <c r="AL517" s="21">
        <v>318.76581719214715</v>
      </c>
      <c r="AM517" s="197">
        <v>333.14145928742181</v>
      </c>
      <c r="AN517" s="21"/>
      <c r="AO517" s="5"/>
      <c r="AP517" s="5"/>
      <c r="AQ517" s="21"/>
    </row>
    <row r="518" spans="1:43" x14ac:dyDescent="0.2">
      <c r="A518" s="8" t="str">
        <f t="shared" si="8"/>
        <v>EFHtL_Ja_20</v>
      </c>
      <c r="B518" s="7" t="s">
        <v>3737</v>
      </c>
      <c r="C518" s="7" t="s">
        <v>260</v>
      </c>
      <c r="D518" s="7">
        <v>20</v>
      </c>
      <c r="E518" s="7">
        <v>100</v>
      </c>
      <c r="F518" s="9">
        <v>137.65237284085768</v>
      </c>
      <c r="G518" s="9">
        <v>129.64236314061915</v>
      </c>
      <c r="H518" s="9">
        <v>122.01554160957313</v>
      </c>
      <c r="I518" s="9">
        <v>146.24836366725788</v>
      </c>
      <c r="J518" s="9">
        <v>191.34762298908277</v>
      </c>
      <c r="K518" s="9">
        <v>163.78139539477596</v>
      </c>
      <c r="L518" s="9">
        <v>151.28696330106874</v>
      </c>
      <c r="M518" s="9">
        <v>127.55035156520469</v>
      </c>
      <c r="N518" s="9">
        <v>144.20554508226562</v>
      </c>
      <c r="O518" s="9">
        <v>161.56546844051778</v>
      </c>
      <c r="P518" s="9">
        <v>139.7965332484209</v>
      </c>
      <c r="Q518" s="9">
        <v>123.22132370235941</v>
      </c>
      <c r="R518" s="9">
        <v>110.1914408332544</v>
      </c>
      <c r="S518" s="9">
        <v>107.03016896315944</v>
      </c>
      <c r="T518" s="9">
        <v>113.05618893947657</v>
      </c>
      <c r="U518" s="9">
        <v>107.90497123949461</v>
      </c>
      <c r="V518" s="9">
        <v>100.81661290988089</v>
      </c>
      <c r="W518" s="9">
        <v>112.44006775988728</v>
      </c>
      <c r="X518" s="9">
        <v>107.90375778878266</v>
      </c>
      <c r="Y518" s="9">
        <v>117.60510469759086</v>
      </c>
      <c r="Z518" s="9">
        <v>139.46142773262602</v>
      </c>
      <c r="AA518" s="9">
        <v>146.91121864868188</v>
      </c>
      <c r="AB518" s="9">
        <v>130.0394531431678</v>
      </c>
      <c r="AC518" s="9">
        <v>133.74427076780248</v>
      </c>
      <c r="AD518" s="9">
        <v>170.78226871663242</v>
      </c>
      <c r="AE518" s="9">
        <v>182.34016564671461</v>
      </c>
      <c r="AF518" s="9">
        <v>213.04230974560889</v>
      </c>
      <c r="AG518" s="9">
        <v>279.54881389886805</v>
      </c>
      <c r="AH518" s="9">
        <v>324.98405350804182</v>
      </c>
      <c r="AI518" s="9">
        <v>342.30505407485532</v>
      </c>
      <c r="AJ518" s="9">
        <v>363.04354801595917</v>
      </c>
      <c r="AK518" s="9">
        <v>357.22501496203887</v>
      </c>
      <c r="AL518" s="21">
        <v>383.30911760461652</v>
      </c>
      <c r="AM518" s="197">
        <v>422.09664006342865</v>
      </c>
      <c r="AN518" s="21"/>
      <c r="AO518" s="5"/>
      <c r="AP518" s="5"/>
      <c r="AQ518" s="21"/>
    </row>
    <row r="519" spans="1:43" x14ac:dyDescent="0.2">
      <c r="A519" s="8" t="str">
        <f t="shared" si="8"/>
        <v>EFHtL_Ja_21</v>
      </c>
      <c r="B519" s="7" t="s">
        <v>3737</v>
      </c>
      <c r="C519" s="7" t="s">
        <v>260</v>
      </c>
      <c r="D519" s="7">
        <v>21</v>
      </c>
      <c r="E519" s="7">
        <v>100</v>
      </c>
      <c r="F519" s="9">
        <v>124.09474984013733</v>
      </c>
      <c r="G519" s="9">
        <v>121.60681918242413</v>
      </c>
      <c r="H519" s="9">
        <v>91.929569171318519</v>
      </c>
      <c r="I519" s="9">
        <v>94.754056442708503</v>
      </c>
      <c r="J519" s="9">
        <v>110.60519531293644</v>
      </c>
      <c r="K519" s="9">
        <v>92.99509809234263</v>
      </c>
      <c r="L519" s="9">
        <v>118.13031800944786</v>
      </c>
      <c r="M519" s="9">
        <v>126.34011052294467</v>
      </c>
      <c r="N519" s="9">
        <v>161.36474008617245</v>
      </c>
      <c r="O519" s="9">
        <v>172.47813944878004</v>
      </c>
      <c r="P519" s="9">
        <v>141.46767408384585</v>
      </c>
      <c r="Q519" s="9">
        <v>134.69126615616659</v>
      </c>
      <c r="R519" s="9">
        <v>159.42176989131224</v>
      </c>
      <c r="S519" s="9">
        <v>161.49176582154348</v>
      </c>
      <c r="T519" s="9">
        <v>122.6953744714086</v>
      </c>
      <c r="U519" s="9">
        <v>112.75649662284948</v>
      </c>
      <c r="V519" s="9">
        <v>115.26896528762256</v>
      </c>
      <c r="W519" s="9">
        <v>134.6152594118571</v>
      </c>
      <c r="X519" s="9">
        <v>141.85750595467914</v>
      </c>
      <c r="Y519" s="9">
        <v>159.21095812154772</v>
      </c>
      <c r="Z519" s="9">
        <v>179.2213983090393</v>
      </c>
      <c r="AA519" s="9">
        <v>194.49368235983255</v>
      </c>
      <c r="AB519" s="9">
        <v>197.67434574544387</v>
      </c>
      <c r="AC519" s="9">
        <v>206.34678557164256</v>
      </c>
      <c r="AD519" s="9">
        <v>261.90516650945381</v>
      </c>
      <c r="AE519" s="9">
        <v>281.7623058782417</v>
      </c>
      <c r="AF519" s="9">
        <v>293.14850969706697</v>
      </c>
      <c r="AG519" s="9">
        <v>366.01869859721268</v>
      </c>
      <c r="AH519" s="9">
        <v>364.26646802833085</v>
      </c>
      <c r="AI519" s="9">
        <v>385.5918469413956</v>
      </c>
      <c r="AJ519" s="9">
        <v>376.29624792941712</v>
      </c>
      <c r="AK519" s="9">
        <v>357.11739626418779</v>
      </c>
      <c r="AL519" s="21">
        <v>377.26776705506484</v>
      </c>
      <c r="AM519" s="197">
        <v>382.81741732808479</v>
      </c>
      <c r="AN519" s="21"/>
      <c r="AO519" s="5"/>
      <c r="AP519" s="5"/>
      <c r="AQ519" s="21"/>
    </row>
    <row r="520" spans="1:43" x14ac:dyDescent="0.2">
      <c r="A520" s="8" t="str">
        <f t="shared" si="8"/>
        <v>EFHtL_Ja_22</v>
      </c>
      <c r="B520" s="7" t="s">
        <v>3737</v>
      </c>
      <c r="C520" s="7" t="s">
        <v>260</v>
      </c>
      <c r="D520" s="7">
        <v>22</v>
      </c>
      <c r="E520" s="7">
        <v>100</v>
      </c>
      <c r="F520" s="9">
        <v>106.26196055467636</v>
      </c>
      <c r="G520" s="9">
        <v>121.07005893011653</v>
      </c>
      <c r="H520" s="9">
        <v>127.99064837950903</v>
      </c>
      <c r="I520" s="9">
        <v>145.16363982985342</v>
      </c>
      <c r="J520" s="9">
        <v>150.25946274740974</v>
      </c>
      <c r="K520" s="9">
        <v>142.37902537415076</v>
      </c>
      <c r="L520" s="9">
        <v>119.78267585501794</v>
      </c>
      <c r="M520" s="9">
        <v>102.70923053593748</v>
      </c>
      <c r="N520" s="9">
        <v>96.086532483170814</v>
      </c>
      <c r="O520" s="9">
        <v>106.29566672643082</v>
      </c>
      <c r="P520" s="9">
        <v>90.92329344164699</v>
      </c>
      <c r="Q520" s="9">
        <v>97.274686527910177</v>
      </c>
      <c r="R520" s="9">
        <v>89.927442383088533</v>
      </c>
      <c r="S520" s="9">
        <v>88.506293760003302</v>
      </c>
      <c r="T520" s="9">
        <v>98.045715072411426</v>
      </c>
      <c r="U520" s="9">
        <v>110.28790014685441</v>
      </c>
      <c r="V520" s="9">
        <v>112.27245663406904</v>
      </c>
      <c r="W520" s="9">
        <v>124.33579193234937</v>
      </c>
      <c r="X520" s="9">
        <v>135.66901356870002</v>
      </c>
      <c r="Y520" s="9">
        <v>180.98641602583484</v>
      </c>
      <c r="Z520" s="9">
        <v>210.75358355151238</v>
      </c>
      <c r="AA520" s="9">
        <v>236.77550511351279</v>
      </c>
      <c r="AB520" s="9">
        <v>272.98608009440272</v>
      </c>
      <c r="AC520" s="9">
        <v>293.21502425335638</v>
      </c>
      <c r="AD520" s="9">
        <v>351.47290390099852</v>
      </c>
      <c r="AE520" s="9">
        <v>403.69340582554037</v>
      </c>
      <c r="AF520" s="9">
        <v>441.25586353303345</v>
      </c>
      <c r="AG520" s="9">
        <v>492.30772255985676</v>
      </c>
      <c r="AH520" s="9">
        <v>490.50153326460196</v>
      </c>
      <c r="AI520" s="9">
        <v>479.48163969208827</v>
      </c>
      <c r="AJ520" s="9">
        <v>461.46908183073492</v>
      </c>
      <c r="AK520" s="9">
        <v>432.60525492181472</v>
      </c>
      <c r="AL520" s="21">
        <v>445.67667378612026</v>
      </c>
      <c r="AM520" s="197">
        <v>470.8537994400113</v>
      </c>
      <c r="AN520" s="21"/>
      <c r="AO520" s="5"/>
      <c r="AP520" s="5"/>
      <c r="AQ520" s="21"/>
    </row>
    <row r="521" spans="1:43" x14ac:dyDescent="0.2">
      <c r="A521" s="8" t="str">
        <f t="shared" si="8"/>
        <v>EFHtL_Ja_23</v>
      </c>
      <c r="B521" s="7" t="s">
        <v>3737</v>
      </c>
      <c r="C521" s="7" t="s">
        <v>260</v>
      </c>
      <c r="D521" s="7">
        <v>23</v>
      </c>
      <c r="E521" s="7">
        <v>100</v>
      </c>
      <c r="F521" s="9">
        <v>101.30251347645157</v>
      </c>
      <c r="G521" s="9">
        <v>90.29904477527883</v>
      </c>
      <c r="H521" s="9">
        <v>87.560257379341451</v>
      </c>
      <c r="I521" s="9">
        <v>108.64076661289481</v>
      </c>
      <c r="J521" s="9">
        <v>130.86182175311194</v>
      </c>
      <c r="K521" s="9">
        <v>126.93989236949099</v>
      </c>
      <c r="L521" s="9">
        <v>113.79163330479597</v>
      </c>
      <c r="M521" s="9">
        <v>101.6988986032889</v>
      </c>
      <c r="N521" s="9">
        <v>104.37682715679063</v>
      </c>
      <c r="O521" s="9">
        <v>109.55466949569956</v>
      </c>
      <c r="P521" s="9">
        <v>95.660470916653054</v>
      </c>
      <c r="Q521" s="9">
        <v>86.409384967513958</v>
      </c>
      <c r="R521" s="9">
        <v>87.565463182829745</v>
      </c>
      <c r="S521" s="9">
        <v>93.415771384795079</v>
      </c>
      <c r="T521" s="9">
        <v>89.186237500443838</v>
      </c>
      <c r="U521" s="9">
        <v>90.618182211050183</v>
      </c>
      <c r="V521" s="9">
        <v>90.823864262936269</v>
      </c>
      <c r="W521" s="9">
        <v>94.005522872224361</v>
      </c>
      <c r="X521" s="9">
        <v>94.822198348268699</v>
      </c>
      <c r="Y521" s="9">
        <v>99.88764797480853</v>
      </c>
      <c r="Z521" s="9">
        <v>113.94066140475051</v>
      </c>
      <c r="AA521" s="9">
        <v>132.43861826439897</v>
      </c>
      <c r="AB521" s="9">
        <v>149.41320165567197</v>
      </c>
      <c r="AC521" s="9">
        <v>161.90975334960154</v>
      </c>
      <c r="AD521" s="9">
        <v>218.28876747902913</v>
      </c>
      <c r="AE521" s="9">
        <v>267.5399359014317</v>
      </c>
      <c r="AF521" s="9">
        <v>289.34992718822451</v>
      </c>
      <c r="AG521" s="9">
        <v>349.10346499450657</v>
      </c>
      <c r="AH521" s="9">
        <v>357.74966132058609</v>
      </c>
      <c r="AI521" s="9">
        <v>350.57193703451566</v>
      </c>
      <c r="AJ521" s="9">
        <v>357.05263055013575</v>
      </c>
      <c r="AK521" s="9">
        <v>328.13787276262354</v>
      </c>
      <c r="AL521" s="21">
        <v>300.12002806988772</v>
      </c>
      <c r="AM521" s="197">
        <v>321.497398924783</v>
      </c>
      <c r="AN521" s="21"/>
      <c r="AO521" s="5"/>
      <c r="AP521" s="5"/>
      <c r="AQ521" s="21"/>
    </row>
    <row r="522" spans="1:43" x14ac:dyDescent="0.2">
      <c r="A522" s="8" t="str">
        <f t="shared" si="8"/>
        <v>EFHtL_Ja_24</v>
      </c>
      <c r="B522" s="7" t="s">
        <v>3737</v>
      </c>
      <c r="C522" s="7" t="s">
        <v>260</v>
      </c>
      <c r="D522" s="7">
        <v>24</v>
      </c>
      <c r="E522" s="7">
        <v>100</v>
      </c>
      <c r="F522" s="9">
        <v>97.183910497728434</v>
      </c>
      <c r="G522" s="9">
        <v>90.46388101280948</v>
      </c>
      <c r="H522" s="9">
        <v>84.790033176864881</v>
      </c>
      <c r="I522" s="9">
        <v>90.498531985672543</v>
      </c>
      <c r="J522" s="9">
        <v>84.943352886124202</v>
      </c>
      <c r="K522" s="9">
        <v>96.346412879112364</v>
      </c>
      <c r="L522" s="9">
        <v>100.42434728249671</v>
      </c>
      <c r="M522" s="9">
        <v>81.067422514528786</v>
      </c>
      <c r="N522" s="9">
        <v>74.769448250170186</v>
      </c>
      <c r="O522" s="9">
        <v>83.825033639151599</v>
      </c>
      <c r="P522" s="9">
        <v>74.820509473640968</v>
      </c>
      <c r="Q522" s="9">
        <v>77.983448960305324</v>
      </c>
      <c r="R522" s="9">
        <v>70.603406417828623</v>
      </c>
      <c r="S522" s="9">
        <v>77.199099857046619</v>
      </c>
      <c r="T522" s="9">
        <v>74.257053481249059</v>
      </c>
      <c r="U522" s="9">
        <v>77.486365228592916</v>
      </c>
      <c r="V522" s="9">
        <v>76.951637280144709</v>
      </c>
      <c r="W522" s="9">
        <v>83.638976095390021</v>
      </c>
      <c r="X522" s="9">
        <v>94.258471826547478</v>
      </c>
      <c r="Y522" s="9">
        <v>112.75860249944161</v>
      </c>
      <c r="Z522" s="9">
        <v>117.42882367269229</v>
      </c>
      <c r="AA522" s="9">
        <v>119.00805751090166</v>
      </c>
      <c r="AB522" s="9">
        <v>122.52099986150546</v>
      </c>
      <c r="AC522" s="9">
        <v>127.49782172926571</v>
      </c>
      <c r="AD522" s="9">
        <v>171.58901233167563</v>
      </c>
      <c r="AE522" s="9">
        <v>194.39369583944767</v>
      </c>
      <c r="AF522" s="9">
        <v>217.08338429592203</v>
      </c>
      <c r="AG522" s="9">
        <v>253.62575403774818</v>
      </c>
      <c r="AH522" s="9">
        <v>274.78401182786632</v>
      </c>
      <c r="AI522" s="9">
        <v>301.85301727373582</v>
      </c>
      <c r="AJ522" s="9">
        <v>293.48666382209035</v>
      </c>
      <c r="AK522" s="9">
        <v>289.89231448205391</v>
      </c>
      <c r="AL522" s="21">
        <v>293.1988941688914</v>
      </c>
      <c r="AM522" s="197">
        <v>329.02971117464574</v>
      </c>
      <c r="AN522" s="21"/>
      <c r="AO522" s="5"/>
      <c r="AP522" s="5"/>
      <c r="AQ522" s="21"/>
    </row>
    <row r="523" spans="1:43" x14ac:dyDescent="0.2">
      <c r="A523" s="8" t="str">
        <f t="shared" si="8"/>
        <v>EFHtL_Ja_25</v>
      </c>
      <c r="B523" s="7" t="s">
        <v>3737</v>
      </c>
      <c r="C523" s="7" t="s">
        <v>260</v>
      </c>
      <c r="D523" s="7">
        <v>25</v>
      </c>
      <c r="E523" s="7">
        <v>100</v>
      </c>
      <c r="F523" s="9">
        <v>129.82993903919095</v>
      </c>
      <c r="G523" s="9">
        <v>133.02382181249789</v>
      </c>
      <c r="H523" s="9">
        <v>141.0897337905912</v>
      </c>
      <c r="I523" s="9">
        <v>153.34492453376717</v>
      </c>
      <c r="J523" s="9">
        <v>144.51610384398782</v>
      </c>
      <c r="K523" s="9">
        <v>98.194609384378396</v>
      </c>
      <c r="L523" s="9">
        <v>86.108005632971427</v>
      </c>
      <c r="M523" s="9">
        <v>82.297847203356497</v>
      </c>
      <c r="N523" s="9">
        <v>88.711518017476038</v>
      </c>
      <c r="O523" s="9">
        <v>99.296766764160495</v>
      </c>
      <c r="P523" s="9">
        <v>87.424110155906092</v>
      </c>
      <c r="Q523" s="9">
        <v>81.072623300112667</v>
      </c>
      <c r="R523" s="9">
        <v>78.891167793770904</v>
      </c>
      <c r="S523" s="9">
        <v>88.052617021358785</v>
      </c>
      <c r="T523" s="9">
        <v>104.58711841468696</v>
      </c>
      <c r="U523" s="9">
        <v>117.89411771207983</v>
      </c>
      <c r="V523" s="9">
        <v>131.78406568557205</v>
      </c>
      <c r="W523" s="9">
        <v>156.54646477928878</v>
      </c>
      <c r="X523" s="9">
        <v>173.39101836895287</v>
      </c>
      <c r="Y523" s="9">
        <v>212.46175389439603</v>
      </c>
      <c r="Z523" s="9">
        <v>253.85846557598572</v>
      </c>
      <c r="AA523" s="9">
        <v>305.75477924793921</v>
      </c>
      <c r="AB523" s="9">
        <v>346.39077949721582</v>
      </c>
      <c r="AC523" s="9">
        <v>337.31839082452223</v>
      </c>
      <c r="AD523" s="9">
        <v>415.64898824624521</v>
      </c>
      <c r="AE523" s="9">
        <v>467.71006960412757</v>
      </c>
      <c r="AF523" s="9">
        <v>467.88098590087282</v>
      </c>
      <c r="AG523" s="9">
        <v>493.66053813214796</v>
      </c>
      <c r="AH523" s="9">
        <v>460.72080824845602</v>
      </c>
      <c r="AI523" s="9">
        <v>445.01884037108732</v>
      </c>
      <c r="AJ523" s="9">
        <v>425.66725263214852</v>
      </c>
      <c r="AK523" s="9">
        <v>400.45903078600224</v>
      </c>
      <c r="AL523" s="21">
        <v>414.1246318729938</v>
      </c>
      <c r="AM523" s="197">
        <v>438.21284076860519</v>
      </c>
      <c r="AN523" s="21"/>
      <c r="AO523" s="5"/>
      <c r="AP523" s="5"/>
      <c r="AQ523" s="21"/>
    </row>
    <row r="524" spans="1:43" x14ac:dyDescent="0.2">
      <c r="A524" s="8" t="str">
        <f t="shared" si="8"/>
        <v>EFHtL_Ja_26</v>
      </c>
      <c r="B524" s="7" t="s">
        <v>3737</v>
      </c>
      <c r="C524" s="7" t="s">
        <v>260</v>
      </c>
      <c r="D524" s="7">
        <v>26</v>
      </c>
      <c r="E524" s="7">
        <v>100</v>
      </c>
      <c r="F524" s="9">
        <v>94.755149316241329</v>
      </c>
      <c r="G524" s="9">
        <v>92.609008866280647</v>
      </c>
      <c r="H524" s="9">
        <v>90.139749449162963</v>
      </c>
      <c r="I524" s="9">
        <v>91.903718611049996</v>
      </c>
      <c r="J524" s="9">
        <v>91.502975748136791</v>
      </c>
      <c r="K524" s="9">
        <v>94.883564156285672</v>
      </c>
      <c r="L524" s="9">
        <v>95.818950276548577</v>
      </c>
      <c r="M524" s="9">
        <v>91.206821914611439</v>
      </c>
      <c r="N524" s="9">
        <v>88.899452436139526</v>
      </c>
      <c r="O524" s="9">
        <v>90.140443404745923</v>
      </c>
      <c r="P524" s="9">
        <v>88.344684465160014</v>
      </c>
      <c r="Q524" s="9">
        <v>88.49596679605466</v>
      </c>
      <c r="R524" s="9">
        <v>87.977714110290009</v>
      </c>
      <c r="S524" s="9">
        <v>88.651710270379397</v>
      </c>
      <c r="T524" s="9">
        <v>88.496726842701619</v>
      </c>
      <c r="U524" s="9">
        <v>88.441210391003722</v>
      </c>
      <c r="V524" s="9">
        <v>88.292538655162303</v>
      </c>
      <c r="W524" s="9">
        <v>88.340025048665609</v>
      </c>
      <c r="X524" s="9">
        <v>88.011189208843035</v>
      </c>
      <c r="Y524" s="9">
        <v>88.111878868570741</v>
      </c>
      <c r="Z524" s="9">
        <v>88.402448011338237</v>
      </c>
      <c r="AA524" s="9">
        <v>88.594739816379956</v>
      </c>
      <c r="AB524" s="9">
        <v>88.089507060356581</v>
      </c>
      <c r="AC524" s="9">
        <v>88.253875411998251</v>
      </c>
      <c r="AD524" s="9">
        <v>89.178224332885733</v>
      </c>
      <c r="AE524" s="9">
        <v>90.230855911777212</v>
      </c>
      <c r="AF524" s="9">
        <v>92.380367003443553</v>
      </c>
      <c r="AG524" s="9">
        <v>94.677029737654152</v>
      </c>
      <c r="AH524" s="9">
        <v>102.12006754483977</v>
      </c>
      <c r="AI524" s="9">
        <v>102.81638043722347</v>
      </c>
      <c r="AJ524" s="9">
        <v>104.09912991164485</v>
      </c>
      <c r="AK524" s="9">
        <v>106.62301355180939</v>
      </c>
      <c r="AL524" s="21">
        <v>102.83117380929258</v>
      </c>
      <c r="AM524" s="197">
        <v>109.35108537943346</v>
      </c>
      <c r="AN524" s="21"/>
      <c r="AO524" s="5"/>
      <c r="AP524" s="5"/>
      <c r="AQ524" s="21"/>
    </row>
    <row r="525" spans="1:43" x14ac:dyDescent="0.2">
      <c r="A525" s="8" t="str">
        <f t="shared" si="8"/>
        <v>EFHmL_Ja_1</v>
      </c>
      <c r="B525" s="7" t="s">
        <v>3738</v>
      </c>
      <c r="C525" s="7" t="s">
        <v>260</v>
      </c>
      <c r="D525" s="7">
        <v>1</v>
      </c>
      <c r="E525" s="7">
        <v>100</v>
      </c>
      <c r="F525" s="9">
        <v>95.85099303003625</v>
      </c>
      <c r="G525" s="9">
        <v>105.24556429585559</v>
      </c>
      <c r="H525" s="9">
        <v>119.2877267743913</v>
      </c>
      <c r="I525" s="9">
        <v>146.2141967104784</v>
      </c>
      <c r="J525" s="9">
        <v>142.68780770322084</v>
      </c>
      <c r="K525" s="9">
        <v>139.75292543530068</v>
      </c>
      <c r="L525" s="9">
        <v>131.64677595705635</v>
      </c>
      <c r="M525" s="9">
        <v>131.26902650135517</v>
      </c>
      <c r="N525" s="9">
        <v>125.14225460420417</v>
      </c>
      <c r="O525" s="9">
        <v>118.88381993870442</v>
      </c>
      <c r="P525" s="9">
        <v>117.03163348097587</v>
      </c>
      <c r="Q525" s="9">
        <v>114.26897757917959</v>
      </c>
      <c r="R525" s="9">
        <v>111.31597242730118</v>
      </c>
      <c r="S525" s="9">
        <v>109.97405712909722</v>
      </c>
      <c r="T525" s="9">
        <v>117.33157875112869</v>
      </c>
      <c r="U525" s="9">
        <v>122.89554178660964</v>
      </c>
      <c r="V525" s="9">
        <v>122.9987066372084</v>
      </c>
      <c r="W525" s="9">
        <v>131.91196023453452</v>
      </c>
      <c r="X525" s="9">
        <v>128.7618188606917</v>
      </c>
      <c r="Y525" s="9">
        <v>137.63720431853562</v>
      </c>
      <c r="Z525" s="9">
        <v>146.81217387706408</v>
      </c>
      <c r="AA525" s="9">
        <v>164.12265190589733</v>
      </c>
      <c r="AB525" s="9">
        <v>176.18973872041863</v>
      </c>
      <c r="AC525" s="9">
        <v>186.05125111461734</v>
      </c>
      <c r="AD525" s="9">
        <v>218.6266618019194</v>
      </c>
      <c r="AE525" s="9">
        <v>232.39896065600644</v>
      </c>
      <c r="AF525" s="9">
        <v>245.88804568280739</v>
      </c>
      <c r="AG525" s="9">
        <v>271.07917085807765</v>
      </c>
      <c r="AH525" s="9">
        <v>285.52217495833787</v>
      </c>
      <c r="AI525" s="9">
        <v>294.32157513601101</v>
      </c>
      <c r="AJ525" s="9">
        <v>297.468342590617</v>
      </c>
      <c r="AK525" s="9">
        <v>287.55607728924389</v>
      </c>
      <c r="AL525" s="21">
        <v>318.8580522916771</v>
      </c>
      <c r="AM525" s="197">
        <v>332.85135784865997</v>
      </c>
      <c r="AN525" s="21"/>
      <c r="AO525" s="5"/>
      <c r="AP525" s="5"/>
      <c r="AQ525" s="21"/>
    </row>
    <row r="526" spans="1:43" x14ac:dyDescent="0.2">
      <c r="A526" s="8" t="str">
        <f t="shared" si="8"/>
        <v>EFHmL_Ja_2</v>
      </c>
      <c r="B526" s="7" t="s">
        <v>3738</v>
      </c>
      <c r="C526" s="7" t="s">
        <v>260</v>
      </c>
      <c r="D526" s="7">
        <v>2</v>
      </c>
      <c r="E526" s="7">
        <v>100</v>
      </c>
      <c r="F526" s="9">
        <v>98.076216022299292</v>
      </c>
      <c r="G526" s="9">
        <v>101.27153109789219</v>
      </c>
      <c r="H526" s="9">
        <v>112.76155437331286</v>
      </c>
      <c r="I526" s="9">
        <v>144.70020828220086</v>
      </c>
      <c r="J526" s="9">
        <v>161.36670461574465</v>
      </c>
      <c r="K526" s="9">
        <v>156.46938224640499</v>
      </c>
      <c r="L526" s="9">
        <v>139.92863545071864</v>
      </c>
      <c r="M526" s="9">
        <v>137.69992291294756</v>
      </c>
      <c r="N526" s="9">
        <v>133.44618608329398</v>
      </c>
      <c r="O526" s="9">
        <v>132.08574666535856</v>
      </c>
      <c r="P526" s="9">
        <v>120.83158778441772</v>
      </c>
      <c r="Q526" s="9">
        <v>117.63710145010097</v>
      </c>
      <c r="R526" s="9">
        <v>111.99212172135995</v>
      </c>
      <c r="S526" s="9">
        <v>113.71906750805923</v>
      </c>
      <c r="T526" s="9">
        <v>116.63215167065471</v>
      </c>
      <c r="U526" s="9">
        <v>120.50532341843146</v>
      </c>
      <c r="V526" s="9">
        <v>116.76786262381545</v>
      </c>
      <c r="W526" s="9">
        <v>127.15150519331928</v>
      </c>
      <c r="X526" s="9">
        <v>122.61634483419064</v>
      </c>
      <c r="Y526" s="9">
        <v>126.76703419897477</v>
      </c>
      <c r="Z526" s="9">
        <v>129.1196366532462</v>
      </c>
      <c r="AA526" s="9">
        <v>139.16263909837539</v>
      </c>
      <c r="AB526" s="9">
        <v>136.783743137572</v>
      </c>
      <c r="AC526" s="9">
        <v>155.57545783088051</v>
      </c>
      <c r="AD526" s="9">
        <v>187.20076692366214</v>
      </c>
      <c r="AE526" s="9">
        <v>195.45432956310046</v>
      </c>
      <c r="AF526" s="9">
        <v>203.11748322191355</v>
      </c>
      <c r="AG526" s="9">
        <v>235.44618832525401</v>
      </c>
      <c r="AH526" s="9">
        <v>251.47142698849029</v>
      </c>
      <c r="AI526" s="9">
        <v>270.28926034101528</v>
      </c>
      <c r="AJ526" s="9">
        <v>281.64629860189507</v>
      </c>
      <c r="AK526" s="9">
        <v>259.88430834476929</v>
      </c>
      <c r="AL526" s="21">
        <v>297.98425500178428</v>
      </c>
      <c r="AM526" s="197">
        <v>313.70236522622685</v>
      </c>
      <c r="AN526" s="21"/>
      <c r="AO526" s="5"/>
      <c r="AP526" s="5"/>
      <c r="AQ526" s="21"/>
    </row>
    <row r="527" spans="1:43" x14ac:dyDescent="0.2">
      <c r="A527" s="8" t="str">
        <f t="shared" si="8"/>
        <v>EFHmL_Ja_3</v>
      </c>
      <c r="B527" s="7" t="s">
        <v>3738</v>
      </c>
      <c r="C527" s="7" t="s">
        <v>260</v>
      </c>
      <c r="D527" s="7">
        <v>3</v>
      </c>
      <c r="E527" s="7">
        <v>100</v>
      </c>
      <c r="F527" s="9">
        <v>135.1545927599615</v>
      </c>
      <c r="G527" s="9">
        <v>152.92843968784643</v>
      </c>
      <c r="H527" s="9">
        <v>189.8576831112986</v>
      </c>
      <c r="I527" s="9">
        <v>218.09217150846951</v>
      </c>
      <c r="J527" s="9">
        <v>236.3049467568965</v>
      </c>
      <c r="K527" s="9">
        <v>219.94032821105586</v>
      </c>
      <c r="L527" s="9">
        <v>205.76464050900279</v>
      </c>
      <c r="M527" s="9">
        <v>206.32284124445454</v>
      </c>
      <c r="N527" s="9">
        <v>200.56331183294716</v>
      </c>
      <c r="O527" s="9">
        <v>190.45274816179693</v>
      </c>
      <c r="P527" s="9">
        <v>176.64614810844319</v>
      </c>
      <c r="Q527" s="9">
        <v>167.2601564232923</v>
      </c>
      <c r="R527" s="9">
        <v>163.0214058558349</v>
      </c>
      <c r="S527" s="9">
        <v>172.43309734866702</v>
      </c>
      <c r="T527" s="9">
        <v>171.61347175435304</v>
      </c>
      <c r="U527" s="9">
        <v>162.83567134046274</v>
      </c>
      <c r="V527" s="9">
        <v>163.78053937613109</v>
      </c>
      <c r="W527" s="9">
        <v>175.47624410957275</v>
      </c>
      <c r="X527" s="9">
        <v>166.5065456682207</v>
      </c>
      <c r="Y527" s="9">
        <v>173.46871775072</v>
      </c>
      <c r="Z527" s="9">
        <v>173.20350281572121</v>
      </c>
      <c r="AA527" s="9">
        <v>191.60118449370543</v>
      </c>
      <c r="AB527" s="9">
        <v>185.26872754254526</v>
      </c>
      <c r="AC527" s="9">
        <v>202.48118778724398</v>
      </c>
      <c r="AD527" s="9">
        <v>263.82349687015989</v>
      </c>
      <c r="AE527" s="9">
        <v>286.62431447324042</v>
      </c>
      <c r="AF527" s="9">
        <v>318.1165594109292</v>
      </c>
      <c r="AG527" s="9">
        <v>379.85729683679523</v>
      </c>
      <c r="AH527" s="9">
        <v>419.90765737907589</v>
      </c>
      <c r="AI527" s="9">
        <v>441.01568640886421</v>
      </c>
      <c r="AJ527" s="9">
        <v>435.17118095864271</v>
      </c>
      <c r="AK527" s="9">
        <v>421.35853960377034</v>
      </c>
      <c r="AL527" s="21">
        <v>481.80991532353232</v>
      </c>
      <c r="AM527" s="197">
        <v>480.68373826931207</v>
      </c>
      <c r="AN527" s="21"/>
      <c r="AO527" s="5"/>
      <c r="AP527" s="5"/>
      <c r="AQ527" s="21"/>
    </row>
    <row r="528" spans="1:43" x14ac:dyDescent="0.2">
      <c r="A528" s="8" t="str">
        <f t="shared" si="8"/>
        <v>EFHmL_Ja_4</v>
      </c>
      <c r="B528" s="7" t="s">
        <v>3738</v>
      </c>
      <c r="C528" s="7" t="s">
        <v>260</v>
      </c>
      <c r="D528" s="7">
        <v>4</v>
      </c>
      <c r="E528" s="7">
        <v>100</v>
      </c>
      <c r="F528" s="9">
        <v>102.82203907333367</v>
      </c>
      <c r="G528" s="9">
        <v>103.98373452143646</v>
      </c>
      <c r="H528" s="9">
        <v>113.88888889160678</v>
      </c>
      <c r="I528" s="9">
        <v>149.23403977218967</v>
      </c>
      <c r="J528" s="9">
        <v>156.41156462884823</v>
      </c>
      <c r="K528" s="9">
        <v>138.56161695784658</v>
      </c>
      <c r="L528" s="9">
        <v>124.4645037535887</v>
      </c>
      <c r="M528" s="9">
        <v>134.46341357343616</v>
      </c>
      <c r="N528" s="9">
        <v>135.37436769837174</v>
      </c>
      <c r="O528" s="9">
        <v>141.87641723552261</v>
      </c>
      <c r="P528" s="9">
        <v>121.71289028654853</v>
      </c>
      <c r="Q528" s="9">
        <v>104.14726147106492</v>
      </c>
      <c r="R528" s="9">
        <v>104.06462585273933</v>
      </c>
      <c r="S528" s="9">
        <v>123.25135182481976</v>
      </c>
      <c r="T528" s="9">
        <v>118.80756148843965</v>
      </c>
      <c r="U528" s="9">
        <v>109.27830106644952</v>
      </c>
      <c r="V528" s="9">
        <v>116.72291993924162</v>
      </c>
      <c r="W528" s="9">
        <v>132.26016047663487</v>
      </c>
      <c r="X528" s="9">
        <v>132.36787022712039</v>
      </c>
      <c r="Y528" s="9">
        <v>135.64843886523755</v>
      </c>
      <c r="Z528" s="9">
        <v>115.53069946106397</v>
      </c>
      <c r="AA528" s="9">
        <v>132.14067678574787</v>
      </c>
      <c r="AB528" s="9">
        <v>130.01460840973215</v>
      </c>
      <c r="AC528" s="9">
        <v>137.93716204735972</v>
      </c>
      <c r="AD528" s="9">
        <v>171.54238618828225</v>
      </c>
      <c r="AE528" s="9">
        <v>173.19335426828019</v>
      </c>
      <c r="AF528" s="9">
        <v>170.45809349784662</v>
      </c>
      <c r="AG528" s="9">
        <v>222.09276576121795</v>
      </c>
      <c r="AH528" s="9">
        <v>268.91972912617331</v>
      </c>
      <c r="AI528" s="9">
        <v>279.36141304635794</v>
      </c>
      <c r="AJ528" s="9">
        <v>297.34083851239865</v>
      </c>
      <c r="AK528" s="9">
        <v>262.16183575162495</v>
      </c>
      <c r="AL528" s="21">
        <v>287.83104727711162</v>
      </c>
      <c r="AM528" s="197">
        <v>327.94168392287855</v>
      </c>
      <c r="AN528" s="21"/>
      <c r="AO528" s="5"/>
      <c r="AP528" s="5"/>
      <c r="AQ528" s="21"/>
    </row>
    <row r="529" spans="1:43" x14ac:dyDescent="0.2">
      <c r="A529" s="8" t="str">
        <f t="shared" si="8"/>
        <v>EFHmL_Ja_5</v>
      </c>
      <c r="B529" s="7" t="s">
        <v>3738</v>
      </c>
      <c r="C529" s="7" t="s">
        <v>260</v>
      </c>
      <c r="D529" s="7">
        <v>5</v>
      </c>
      <c r="E529" s="7">
        <v>100</v>
      </c>
      <c r="F529" s="9">
        <v>109.31684084973703</v>
      </c>
      <c r="G529" s="9">
        <v>128.21063400534513</v>
      </c>
      <c r="H529" s="9">
        <v>146.36355497038062</v>
      </c>
      <c r="I529" s="9">
        <v>170.70599524911495</v>
      </c>
      <c r="J529" s="9">
        <v>181.99484715018204</v>
      </c>
      <c r="K529" s="9">
        <v>193.85178182022577</v>
      </c>
      <c r="L529" s="9">
        <v>158.71755955450578</v>
      </c>
      <c r="M529" s="9">
        <v>161.47185266830203</v>
      </c>
      <c r="N529" s="9">
        <v>151.55014222775858</v>
      </c>
      <c r="O529" s="9">
        <v>151.66576104179802</v>
      </c>
      <c r="P529" s="9">
        <v>147.51106265714279</v>
      </c>
      <c r="Q529" s="9">
        <v>147.13313622505186</v>
      </c>
      <c r="R529" s="9">
        <v>135.04365286127026</v>
      </c>
      <c r="S529" s="9">
        <v>142.81358111572513</v>
      </c>
      <c r="T529" s="9">
        <v>155.5957321809945</v>
      </c>
      <c r="U529" s="9">
        <v>159.3123395363495</v>
      </c>
      <c r="V529" s="9">
        <v>165.22057092056099</v>
      </c>
      <c r="W529" s="9">
        <v>174.55276909977462</v>
      </c>
      <c r="X529" s="9">
        <v>172.21289908142191</v>
      </c>
      <c r="Y529" s="9">
        <v>181.97518353958861</v>
      </c>
      <c r="Z529" s="9">
        <v>192.0149297035201</v>
      </c>
      <c r="AA529" s="9">
        <v>207.21683380688276</v>
      </c>
      <c r="AB529" s="9">
        <v>210.35089308355163</v>
      </c>
      <c r="AC529" s="9">
        <v>233.28621466510339</v>
      </c>
      <c r="AD529" s="9">
        <v>299.00278838781912</v>
      </c>
      <c r="AE529" s="9">
        <v>323.46063409748467</v>
      </c>
      <c r="AF529" s="9">
        <v>359.63568051328815</v>
      </c>
      <c r="AG529" s="9">
        <v>425.24792840735836</v>
      </c>
      <c r="AH529" s="9">
        <v>423.08405248323015</v>
      </c>
      <c r="AI529" s="9">
        <v>429.01045739801435</v>
      </c>
      <c r="AJ529" s="9">
        <v>418.27788748823008</v>
      </c>
      <c r="AK529" s="9">
        <v>381.93452825979267</v>
      </c>
      <c r="AL529" s="21">
        <v>437.11736852975054</v>
      </c>
      <c r="AM529" s="197">
        <v>459.09926734921146</v>
      </c>
      <c r="AN529" s="21"/>
      <c r="AO529" s="5"/>
      <c r="AP529" s="5"/>
      <c r="AQ529" s="21"/>
    </row>
    <row r="530" spans="1:43" x14ac:dyDescent="0.2">
      <c r="A530" s="8" t="str">
        <f t="shared" si="8"/>
        <v>EFHmL_Ja_6</v>
      </c>
      <c r="B530" s="7" t="s">
        <v>3738</v>
      </c>
      <c r="C530" s="7" t="s">
        <v>260</v>
      </c>
      <c r="D530" s="7">
        <v>6</v>
      </c>
      <c r="E530" s="7">
        <v>100</v>
      </c>
      <c r="F530" s="9">
        <v>134.04595240694994</v>
      </c>
      <c r="G530" s="9">
        <v>155.86382383501984</v>
      </c>
      <c r="H530" s="9">
        <v>179.67080104341662</v>
      </c>
      <c r="I530" s="9">
        <v>199.70266447020279</v>
      </c>
      <c r="J530" s="9">
        <v>208.03956718714934</v>
      </c>
      <c r="K530" s="9">
        <v>195.34318425484557</v>
      </c>
      <c r="L530" s="9">
        <v>188.19265820134603</v>
      </c>
      <c r="M530" s="9">
        <v>184.25207965404019</v>
      </c>
      <c r="N530" s="9">
        <v>175.47492883653365</v>
      </c>
      <c r="O530" s="9">
        <v>165.28687932599911</v>
      </c>
      <c r="P530" s="9">
        <v>153.50666676681084</v>
      </c>
      <c r="Q530" s="9">
        <v>143.45803637877077</v>
      </c>
      <c r="R530" s="9">
        <v>142.9842486657322</v>
      </c>
      <c r="S530" s="9">
        <v>166.56566626949095</v>
      </c>
      <c r="T530" s="9">
        <v>166.2232790648882</v>
      </c>
      <c r="U530" s="9">
        <v>152.14722342703595</v>
      </c>
      <c r="V530" s="9">
        <v>161.7105590603567</v>
      </c>
      <c r="W530" s="9">
        <v>177.69644054281895</v>
      </c>
      <c r="X530" s="9">
        <v>168.50113527864389</v>
      </c>
      <c r="Y530" s="9">
        <v>170.992926909798</v>
      </c>
      <c r="Z530" s="9">
        <v>179.55150752933048</v>
      </c>
      <c r="AA530" s="9">
        <v>181.52347742355909</v>
      </c>
      <c r="AB530" s="9">
        <v>179.65174731703866</v>
      </c>
      <c r="AC530" s="9">
        <v>204.05437960796823</v>
      </c>
      <c r="AD530" s="9">
        <v>271.19050462214005</v>
      </c>
      <c r="AE530" s="9">
        <v>295.08781361342022</v>
      </c>
      <c r="AF530" s="9">
        <v>317.5551718591629</v>
      </c>
      <c r="AG530" s="9">
        <v>346.44024872050039</v>
      </c>
      <c r="AH530" s="9">
        <v>359.53533240546795</v>
      </c>
      <c r="AI530" s="9">
        <v>401.52385965363703</v>
      </c>
      <c r="AJ530" s="9">
        <v>418.3939935259329</v>
      </c>
      <c r="AK530" s="9">
        <v>403.1239676811623</v>
      </c>
      <c r="AL530" s="21">
        <v>479.07615424973028</v>
      </c>
      <c r="AM530" s="197">
        <v>505.74671717752426</v>
      </c>
      <c r="AN530" s="21"/>
      <c r="AO530" s="5"/>
      <c r="AP530" s="5"/>
      <c r="AQ530" s="21"/>
    </row>
    <row r="531" spans="1:43" x14ac:dyDescent="0.2">
      <c r="A531" s="8" t="str">
        <f t="shared" si="8"/>
        <v>EFHmL_Ja_7</v>
      </c>
      <c r="B531" s="7" t="s">
        <v>3738</v>
      </c>
      <c r="C531" s="7" t="s">
        <v>260</v>
      </c>
      <c r="D531" s="7">
        <v>7</v>
      </c>
      <c r="E531" s="7">
        <v>100</v>
      </c>
      <c r="F531" s="9">
        <v>116.8735213018022</v>
      </c>
      <c r="G531" s="9">
        <v>139.85256363664905</v>
      </c>
      <c r="H531" s="9">
        <v>154.27487149679683</v>
      </c>
      <c r="I531" s="9">
        <v>176.3936819382036</v>
      </c>
      <c r="J531" s="9">
        <v>180.4182583943134</v>
      </c>
      <c r="K531" s="9">
        <v>201.46932976905464</v>
      </c>
      <c r="L531" s="9">
        <v>161.78344305336176</v>
      </c>
      <c r="M531" s="9">
        <v>164.07581003341551</v>
      </c>
      <c r="N531" s="9">
        <v>147.44615160918244</v>
      </c>
      <c r="O531" s="9">
        <v>153.49602044890514</v>
      </c>
      <c r="P531" s="9">
        <v>151.37983880448456</v>
      </c>
      <c r="Q531" s="9">
        <v>156.64218715916465</v>
      </c>
      <c r="R531" s="9">
        <v>138.23697207325139</v>
      </c>
      <c r="S531" s="9">
        <v>147.48838015765952</v>
      </c>
      <c r="T531" s="9">
        <v>161.38688621781642</v>
      </c>
      <c r="U531" s="9">
        <v>161.07702375418367</v>
      </c>
      <c r="V531" s="9">
        <v>175.3385275381298</v>
      </c>
      <c r="W531" s="9">
        <v>172.57968890721293</v>
      </c>
      <c r="X531" s="9">
        <v>167.17247705398844</v>
      </c>
      <c r="Y531" s="9">
        <v>169.35186169172593</v>
      </c>
      <c r="Z531" s="9">
        <v>193.38773638221835</v>
      </c>
      <c r="AA531" s="9">
        <v>225.11340183122462</v>
      </c>
      <c r="AB531" s="9">
        <v>215.82759565722887</v>
      </c>
      <c r="AC531" s="9">
        <v>237.76043268823233</v>
      </c>
      <c r="AD531" s="9">
        <v>283.64189071935851</v>
      </c>
      <c r="AE531" s="9">
        <v>302.78820285311929</v>
      </c>
      <c r="AF531" s="9">
        <v>339.60394655111708</v>
      </c>
      <c r="AG531" s="9">
        <v>383.32000290815478</v>
      </c>
      <c r="AH531" s="9">
        <v>380.78125611664694</v>
      </c>
      <c r="AI531" s="9">
        <v>399.7804674773792</v>
      </c>
      <c r="AJ531" s="9">
        <v>390.06706229034722</v>
      </c>
      <c r="AK531" s="9">
        <v>386.4105174247203</v>
      </c>
      <c r="AL531" s="21">
        <v>459.01789259878996</v>
      </c>
      <c r="AM531" s="197">
        <v>488.30325131775243</v>
      </c>
      <c r="AN531" s="21"/>
      <c r="AO531" s="5"/>
      <c r="AP531" s="5"/>
      <c r="AQ531" s="21"/>
    </row>
    <row r="532" spans="1:43" x14ac:dyDescent="0.2">
      <c r="A532" s="8" t="str">
        <f t="shared" si="8"/>
        <v>EFHmL_Ja_8</v>
      </c>
      <c r="B532" s="7" t="s">
        <v>3738</v>
      </c>
      <c r="C532" s="7" t="s">
        <v>260</v>
      </c>
      <c r="D532" s="7">
        <v>8</v>
      </c>
      <c r="E532" s="7">
        <v>100</v>
      </c>
      <c r="F532" s="9">
        <v>130.49879464819807</v>
      </c>
      <c r="G532" s="9">
        <v>104.0089391183358</v>
      </c>
      <c r="H532" s="9">
        <v>98.545807686317659</v>
      </c>
      <c r="I532" s="9">
        <v>126.6627343706616</v>
      </c>
      <c r="J532" s="9">
        <v>160.9849498115388</v>
      </c>
      <c r="K532" s="9">
        <v>159.21030607052887</v>
      </c>
      <c r="L532" s="9">
        <v>136.92670841910214</v>
      </c>
      <c r="M532" s="9">
        <v>126.71475644169318</v>
      </c>
      <c r="N532" s="9">
        <v>133.70934476656086</v>
      </c>
      <c r="O532" s="9">
        <v>141.71633934446572</v>
      </c>
      <c r="P532" s="9">
        <v>132.73542194976403</v>
      </c>
      <c r="Q532" s="9">
        <v>123.84329523311659</v>
      </c>
      <c r="R532" s="9">
        <v>105.45274447352493</v>
      </c>
      <c r="S532" s="9">
        <v>102.16283857162061</v>
      </c>
      <c r="T532" s="9">
        <v>128.46431200655522</v>
      </c>
      <c r="U532" s="9">
        <v>124.12743443159032</v>
      </c>
      <c r="V532" s="9">
        <v>118.19663586766349</v>
      </c>
      <c r="W532" s="9">
        <v>124.52059697131368</v>
      </c>
      <c r="X532" s="9">
        <v>112.06544923556989</v>
      </c>
      <c r="Y532" s="9">
        <v>109.78497116676134</v>
      </c>
      <c r="Z532" s="9">
        <v>120.48304710303603</v>
      </c>
      <c r="AA532" s="9">
        <v>112.44958669500103</v>
      </c>
      <c r="AB532" s="9">
        <v>97.788190987215359</v>
      </c>
      <c r="AC532" s="9">
        <v>109.4714738396449</v>
      </c>
      <c r="AD532" s="9">
        <v>138.85808472066884</v>
      </c>
      <c r="AE532" s="9">
        <v>144.31298311346791</v>
      </c>
      <c r="AF532" s="9">
        <v>165.7365598538031</v>
      </c>
      <c r="AG532" s="9">
        <v>185.7288658918157</v>
      </c>
      <c r="AH532" s="9">
        <v>188.84225793473749</v>
      </c>
      <c r="AI532" s="9">
        <v>214.24459404365734</v>
      </c>
      <c r="AJ532" s="9">
        <v>216.59896147722887</v>
      </c>
      <c r="AK532" s="9">
        <v>196.04933371455891</v>
      </c>
      <c r="AL532" s="21">
        <v>231.53767315645069</v>
      </c>
      <c r="AM532" s="197">
        <v>262.81966553880591</v>
      </c>
      <c r="AN532" s="21"/>
      <c r="AO532" s="5"/>
      <c r="AP532" s="5"/>
      <c r="AQ532" s="21"/>
    </row>
    <row r="533" spans="1:43" x14ac:dyDescent="0.2">
      <c r="A533" s="8" t="str">
        <f t="shared" si="8"/>
        <v>EFHmL_Ja_9</v>
      </c>
      <c r="B533" s="7" t="s">
        <v>3738</v>
      </c>
      <c r="C533" s="7" t="s">
        <v>260</v>
      </c>
      <c r="D533" s="7">
        <v>9</v>
      </c>
      <c r="E533" s="7">
        <v>100</v>
      </c>
      <c r="F533" s="9">
        <v>136.23541045173141</v>
      </c>
      <c r="G533" s="9">
        <v>175.90620468975476</v>
      </c>
      <c r="H533" s="9">
        <v>186.02380992075896</v>
      </c>
      <c r="I533" s="9">
        <v>192.12283830270329</v>
      </c>
      <c r="J533" s="9">
        <v>199.39614130431406</v>
      </c>
      <c r="K533" s="9">
        <v>175.55577776705684</v>
      </c>
      <c r="L533" s="9">
        <v>209.58674288515121</v>
      </c>
      <c r="M533" s="9">
        <v>179.40369648205717</v>
      </c>
      <c r="N533" s="9">
        <v>167.51062446902137</v>
      </c>
      <c r="O533" s="9">
        <v>146.86287907860432</v>
      </c>
      <c r="P533" s="9">
        <v>142.90929897994806</v>
      </c>
      <c r="Q533" s="9">
        <v>131.48898110704189</v>
      </c>
      <c r="R533" s="9">
        <v>140.38553627921792</v>
      </c>
      <c r="S533" s="9">
        <v>147.1715303128687</v>
      </c>
      <c r="T533" s="9">
        <v>154.62315773157621</v>
      </c>
      <c r="U533" s="9">
        <v>172.65992256002716</v>
      </c>
      <c r="V533" s="9">
        <v>176.80171547069995</v>
      </c>
      <c r="W533" s="9">
        <v>191.11833297296167</v>
      </c>
      <c r="X533" s="9">
        <v>184.86475676275492</v>
      </c>
      <c r="Y533" s="9">
        <v>188.98766172861752</v>
      </c>
      <c r="Z533" s="9">
        <v>209.43963912949465</v>
      </c>
      <c r="AA533" s="9">
        <v>239.39358587659498</v>
      </c>
      <c r="AB533" s="9">
        <v>264.64676766215365</v>
      </c>
      <c r="AC533" s="9">
        <v>290.65480059358725</v>
      </c>
      <c r="AD533" s="9">
        <v>343.65437283735491</v>
      </c>
      <c r="AE533" s="9">
        <v>362.9138543081001</v>
      </c>
      <c r="AF533" s="9">
        <v>391.38498630685706</v>
      </c>
      <c r="AG533" s="9">
        <v>439.30773970215409</v>
      </c>
      <c r="AH533" s="9">
        <v>425.00180287000245</v>
      </c>
      <c r="AI533" s="9">
        <v>445.34093959950224</v>
      </c>
      <c r="AJ533" s="9">
        <v>464.65654287476781</v>
      </c>
      <c r="AK533" s="9">
        <v>450.52728879763606</v>
      </c>
      <c r="AL533" s="21">
        <v>494.56233730577281</v>
      </c>
      <c r="AM533" s="197">
        <v>520.31460317130666</v>
      </c>
      <c r="AN533" s="21"/>
      <c r="AO533" s="5"/>
      <c r="AP533" s="5"/>
      <c r="AQ533" s="21"/>
    </row>
    <row r="534" spans="1:43" x14ac:dyDescent="0.2">
      <c r="A534" s="8" t="str">
        <f t="shared" si="8"/>
        <v>EFHmL_Ja_10</v>
      </c>
      <c r="B534" s="7" t="s">
        <v>3738</v>
      </c>
      <c r="C534" s="7" t="s">
        <v>260</v>
      </c>
      <c r="D534" s="7">
        <v>10</v>
      </c>
      <c r="E534" s="7">
        <v>100</v>
      </c>
      <c r="F534" s="9">
        <v>93.929171026101855</v>
      </c>
      <c r="G534" s="9">
        <v>102.2101725112603</v>
      </c>
      <c r="H534" s="9">
        <v>112.14503297035154</v>
      </c>
      <c r="I534" s="9">
        <v>126.82697097116372</v>
      </c>
      <c r="J534" s="9">
        <v>120.05095889997372</v>
      </c>
      <c r="K534" s="9">
        <v>118.05234566573459</v>
      </c>
      <c r="L534" s="9">
        <v>107.92615068750655</v>
      </c>
      <c r="M534" s="9">
        <v>108.58907445190138</v>
      </c>
      <c r="N534" s="9">
        <v>90.494126641039017</v>
      </c>
      <c r="O534" s="9">
        <v>88.239438005554632</v>
      </c>
      <c r="P534" s="9">
        <v>75.568349432793653</v>
      </c>
      <c r="Q534" s="9">
        <v>78.173129030696472</v>
      </c>
      <c r="R534" s="9">
        <v>78.184394264101215</v>
      </c>
      <c r="S534" s="9">
        <v>81.899724292666917</v>
      </c>
      <c r="T534" s="9">
        <v>79.572248093734459</v>
      </c>
      <c r="U534" s="9">
        <v>81.335866651462581</v>
      </c>
      <c r="V534" s="9">
        <v>77.389097408163238</v>
      </c>
      <c r="W534" s="9">
        <v>83.804909196676874</v>
      </c>
      <c r="X534" s="9">
        <v>81.678269671675935</v>
      </c>
      <c r="Y534" s="9">
        <v>89.439017470684448</v>
      </c>
      <c r="Z534" s="9">
        <v>94.054369875801484</v>
      </c>
      <c r="AA534" s="9">
        <v>97.427768129081187</v>
      </c>
      <c r="AB534" s="9">
        <v>100.12505112701162</v>
      </c>
      <c r="AC534" s="9">
        <v>124.69417014140735</v>
      </c>
      <c r="AD534" s="9">
        <v>154.65735017440193</v>
      </c>
      <c r="AE534" s="9">
        <v>171.37106112224606</v>
      </c>
      <c r="AF534" s="9">
        <v>196.79388801981361</v>
      </c>
      <c r="AG534" s="9">
        <v>246.9581321188758</v>
      </c>
      <c r="AH534" s="9">
        <v>266.50237364676718</v>
      </c>
      <c r="AI534" s="9">
        <v>276.6862523185286</v>
      </c>
      <c r="AJ534" s="9">
        <v>276.95380992969035</v>
      </c>
      <c r="AK534" s="9">
        <v>257.05365276183323</v>
      </c>
      <c r="AL534" s="21">
        <v>287.4665907203684</v>
      </c>
      <c r="AM534" s="197">
        <v>303.91527249635095</v>
      </c>
      <c r="AN534" s="21"/>
      <c r="AO534" s="5"/>
      <c r="AP534" s="5"/>
      <c r="AQ534" s="21"/>
    </row>
    <row r="535" spans="1:43" x14ac:dyDescent="0.2">
      <c r="A535" s="8" t="str">
        <f t="shared" si="8"/>
        <v>EFHmL_Ja_11</v>
      </c>
      <c r="B535" s="7" t="s">
        <v>3738</v>
      </c>
      <c r="C535" s="7" t="s">
        <v>260</v>
      </c>
      <c r="D535" s="7">
        <v>11</v>
      </c>
      <c r="E535" s="7">
        <v>100</v>
      </c>
      <c r="F535" s="9">
        <v>95.977852688891474</v>
      </c>
      <c r="G535" s="9">
        <v>99.862879187482847</v>
      </c>
      <c r="H535" s="9">
        <v>114.43179622972031</v>
      </c>
      <c r="I535" s="9">
        <v>142.70118662624668</v>
      </c>
      <c r="J535" s="9">
        <v>149.96795837840921</v>
      </c>
      <c r="K535" s="9">
        <v>157.53721536555548</v>
      </c>
      <c r="L535" s="9">
        <v>145.29066796648823</v>
      </c>
      <c r="M535" s="9">
        <v>151.8496474867498</v>
      </c>
      <c r="N535" s="9">
        <v>145.5852229653832</v>
      </c>
      <c r="O535" s="9">
        <v>135.59338962174107</v>
      </c>
      <c r="P535" s="9">
        <v>119.52024906491019</v>
      </c>
      <c r="Q535" s="9">
        <v>114.23158333686499</v>
      </c>
      <c r="R535" s="9">
        <v>108.82260023296104</v>
      </c>
      <c r="S535" s="9">
        <v>115.43753682610416</v>
      </c>
      <c r="T535" s="9">
        <v>119.9070627402169</v>
      </c>
      <c r="U535" s="9">
        <v>115.91372425002189</v>
      </c>
      <c r="V535" s="9">
        <v>112.0842571520448</v>
      </c>
      <c r="W535" s="9">
        <v>119.75409919911451</v>
      </c>
      <c r="X535" s="9">
        <v>109.97520062648383</v>
      </c>
      <c r="Y535" s="9">
        <v>116.11458657445579</v>
      </c>
      <c r="Z535" s="9">
        <v>116.41436875949623</v>
      </c>
      <c r="AA535" s="9">
        <v>115.53026566516644</v>
      </c>
      <c r="AB535" s="9">
        <v>111.06489015339081</v>
      </c>
      <c r="AC535" s="9">
        <v>129.13496780595688</v>
      </c>
      <c r="AD535" s="9">
        <v>152.43088345922126</v>
      </c>
      <c r="AE535" s="9">
        <v>163.10875982432776</v>
      </c>
      <c r="AF535" s="9">
        <v>173.63754609685952</v>
      </c>
      <c r="AG535" s="9">
        <v>212.67694981894135</v>
      </c>
      <c r="AH535" s="9">
        <v>218.72755153560323</v>
      </c>
      <c r="AI535" s="9">
        <v>220.94154952282091</v>
      </c>
      <c r="AJ535" s="9">
        <v>233.4511773511243</v>
      </c>
      <c r="AK535" s="9">
        <v>212.39114225880294</v>
      </c>
      <c r="AL535" s="21">
        <v>238.70297437455164</v>
      </c>
      <c r="AM535" s="197">
        <v>250.72968082094627</v>
      </c>
      <c r="AN535" s="21"/>
      <c r="AO535" s="5"/>
      <c r="AP535" s="5"/>
      <c r="AQ535" s="21"/>
    </row>
    <row r="536" spans="1:43" x14ac:dyDescent="0.2">
      <c r="A536" s="8" t="str">
        <f t="shared" si="8"/>
        <v>EFHmL_Ja_12</v>
      </c>
      <c r="B536" s="7" t="s">
        <v>3738</v>
      </c>
      <c r="C536" s="7" t="s">
        <v>260</v>
      </c>
      <c r="D536" s="7">
        <v>12</v>
      </c>
      <c r="E536" s="7">
        <v>100</v>
      </c>
      <c r="F536" s="9">
        <v>84.050747990493264</v>
      </c>
      <c r="G536" s="9">
        <v>93.91232028960269</v>
      </c>
      <c r="H536" s="9">
        <v>135.85320263120698</v>
      </c>
      <c r="I536" s="9">
        <v>194.35077999363551</v>
      </c>
      <c r="J536" s="9">
        <v>225.02277911309312</v>
      </c>
      <c r="K536" s="9">
        <v>226.75052641672869</v>
      </c>
      <c r="L536" s="9">
        <v>194.45269996196672</v>
      </c>
      <c r="M536" s="9">
        <v>191.40936970649616</v>
      </c>
      <c r="N536" s="9">
        <v>176.69457235391579</v>
      </c>
      <c r="O536" s="9">
        <v>183.94026674495419</v>
      </c>
      <c r="P536" s="9">
        <v>179.76175188217431</v>
      </c>
      <c r="Q536" s="9">
        <v>172.48323926150485</v>
      </c>
      <c r="R536" s="9">
        <v>172.25269629308383</v>
      </c>
      <c r="S536" s="9">
        <v>177.41657341016096</v>
      </c>
      <c r="T536" s="9">
        <v>188.57538306651287</v>
      </c>
      <c r="U536" s="9">
        <v>193.97041467172838</v>
      </c>
      <c r="V536" s="9">
        <v>197.8863836959587</v>
      </c>
      <c r="W536" s="9">
        <v>216.77867671207457</v>
      </c>
      <c r="X536" s="9">
        <v>222.00166741044987</v>
      </c>
      <c r="Y536" s="9">
        <v>233.77505447572031</v>
      </c>
      <c r="Z536" s="9">
        <v>259.95136379081134</v>
      </c>
      <c r="AA536" s="9">
        <v>270.02635650362186</v>
      </c>
      <c r="AB536" s="9">
        <v>287.2983258619667</v>
      </c>
      <c r="AC536" s="9">
        <v>306.87022122652274</v>
      </c>
      <c r="AD536" s="9">
        <v>363.30962674798945</v>
      </c>
      <c r="AE536" s="9">
        <v>366.96671905279459</v>
      </c>
      <c r="AF536" s="9">
        <v>387.82871737719535</v>
      </c>
      <c r="AG536" s="9">
        <v>387.1717412613674</v>
      </c>
      <c r="AH536" s="9">
        <v>444.42202205109294</v>
      </c>
      <c r="AI536" s="9">
        <v>495.41890126124883</v>
      </c>
      <c r="AJ536" s="9">
        <v>443.98825066656036</v>
      </c>
      <c r="AK536" s="9">
        <v>417.18126058771122</v>
      </c>
      <c r="AL536" s="21">
        <v>468.54749776348064</v>
      </c>
      <c r="AM536" s="197">
        <v>529.04556026349746</v>
      </c>
      <c r="AN536" s="21"/>
      <c r="AO536" s="5"/>
      <c r="AP536" s="5"/>
      <c r="AQ536" s="21"/>
    </row>
    <row r="537" spans="1:43" x14ac:dyDescent="0.2">
      <c r="A537" s="8" t="str">
        <f t="shared" si="8"/>
        <v>EFHmL_Ja_13</v>
      </c>
      <c r="B537" s="7" t="s">
        <v>3738</v>
      </c>
      <c r="C537" s="7" t="s">
        <v>260</v>
      </c>
      <c r="D537" s="7">
        <v>13</v>
      </c>
      <c r="E537" s="7">
        <v>100</v>
      </c>
      <c r="F537" s="9">
        <v>117.28600814769298</v>
      </c>
      <c r="G537" s="9">
        <v>118.54852924831616</v>
      </c>
      <c r="H537" s="9">
        <v>149.30857831905399</v>
      </c>
      <c r="I537" s="9">
        <v>182.22831920455485</v>
      </c>
      <c r="J537" s="9">
        <v>202.70686021138124</v>
      </c>
      <c r="K537" s="9">
        <v>206.55320069367627</v>
      </c>
      <c r="L537" s="9">
        <v>187.04101570654953</v>
      </c>
      <c r="M537" s="9">
        <v>192.92744662578184</v>
      </c>
      <c r="N537" s="9">
        <v>187.15494800679016</v>
      </c>
      <c r="O537" s="9">
        <v>178.74988226394748</v>
      </c>
      <c r="P537" s="9">
        <v>162.07082628606764</v>
      </c>
      <c r="Q537" s="9">
        <v>151.17963839116609</v>
      </c>
      <c r="R537" s="9">
        <v>149.38467604154368</v>
      </c>
      <c r="S537" s="9">
        <v>161.87084119185533</v>
      </c>
      <c r="T537" s="9">
        <v>174.99212390091461</v>
      </c>
      <c r="U537" s="9">
        <v>176.50151608934129</v>
      </c>
      <c r="V537" s="9">
        <v>171.32973220116142</v>
      </c>
      <c r="W537" s="9">
        <v>182.90835724057379</v>
      </c>
      <c r="X537" s="9">
        <v>182.17976146233045</v>
      </c>
      <c r="Y537" s="9">
        <v>188.78651145686717</v>
      </c>
      <c r="Z537" s="9">
        <v>194.91794526477184</v>
      </c>
      <c r="AA537" s="9">
        <v>216.14274048237542</v>
      </c>
      <c r="AB537" s="9">
        <v>213.54485591567115</v>
      </c>
      <c r="AC537" s="9">
        <v>225.95820327876876</v>
      </c>
      <c r="AD537" s="9">
        <v>255.75843187672075</v>
      </c>
      <c r="AE537" s="9">
        <v>269.07194285358787</v>
      </c>
      <c r="AF537" s="9">
        <v>282.38830469708734</v>
      </c>
      <c r="AG537" s="9">
        <v>305.20740980173389</v>
      </c>
      <c r="AH537" s="9">
        <v>327.00031982284708</v>
      </c>
      <c r="AI537" s="9">
        <v>337.13142328206516</v>
      </c>
      <c r="AJ537" s="9">
        <v>343.06231278972973</v>
      </c>
      <c r="AK537" s="9">
        <v>325.52584023336146</v>
      </c>
      <c r="AL537" s="21">
        <v>370.80068138972706</v>
      </c>
      <c r="AM537" s="197">
        <v>385.1802831569164</v>
      </c>
      <c r="AN537" s="21"/>
      <c r="AO537" s="5"/>
      <c r="AP537" s="5"/>
      <c r="AQ537" s="21"/>
    </row>
    <row r="538" spans="1:43" x14ac:dyDescent="0.2">
      <c r="A538" s="8" t="str">
        <f t="shared" si="8"/>
        <v>EFHmL_Ja_14</v>
      </c>
      <c r="B538" s="7" t="s">
        <v>3738</v>
      </c>
      <c r="C538" s="7" t="s">
        <v>260</v>
      </c>
      <c r="D538" s="7">
        <v>14</v>
      </c>
      <c r="E538" s="7">
        <v>100</v>
      </c>
      <c r="F538" s="9">
        <v>119.96109336912424</v>
      </c>
      <c r="G538" s="9">
        <v>95.714159614509697</v>
      </c>
      <c r="H538" s="9">
        <v>87.232333017221649</v>
      </c>
      <c r="I538" s="9">
        <v>154.89422330459655</v>
      </c>
      <c r="J538" s="9">
        <v>184.30879054471546</v>
      </c>
      <c r="K538" s="9">
        <v>182.43464070778836</v>
      </c>
      <c r="L538" s="9">
        <v>160.15080563206868</v>
      </c>
      <c r="M538" s="9">
        <v>157.71863195323047</v>
      </c>
      <c r="N538" s="9">
        <v>145.79405513922867</v>
      </c>
      <c r="O538" s="9">
        <v>140.94136392751017</v>
      </c>
      <c r="P538" s="9">
        <v>132.5283425413113</v>
      </c>
      <c r="Q538" s="9">
        <v>141.03483942810195</v>
      </c>
      <c r="R538" s="9">
        <v>105.8180011633512</v>
      </c>
      <c r="S538" s="9">
        <v>98.732196085798279</v>
      </c>
      <c r="T538" s="9">
        <v>123.46121898390092</v>
      </c>
      <c r="U538" s="9">
        <v>115.46487652406938</v>
      </c>
      <c r="V538" s="9">
        <v>109.00454250192956</v>
      </c>
      <c r="W538" s="9">
        <v>119.84849273584447</v>
      </c>
      <c r="X538" s="9">
        <v>119.64898025697839</v>
      </c>
      <c r="Y538" s="9">
        <v>117.99414703039884</v>
      </c>
      <c r="Z538" s="9">
        <v>120.54299533527832</v>
      </c>
      <c r="AA538" s="9">
        <v>134.3321028366305</v>
      </c>
      <c r="AB538" s="9">
        <v>124.62966274129907</v>
      </c>
      <c r="AC538" s="9">
        <v>144.79185291980787</v>
      </c>
      <c r="AD538" s="9">
        <v>180.26059973700114</v>
      </c>
      <c r="AE538" s="9">
        <v>167.23016022108206</v>
      </c>
      <c r="AF538" s="9">
        <v>199.6404701387647</v>
      </c>
      <c r="AG538" s="9">
        <v>239.71211417380061</v>
      </c>
      <c r="AH538" s="9">
        <v>265.26991827616541</v>
      </c>
      <c r="AI538" s="9">
        <v>282.97097878596765</v>
      </c>
      <c r="AJ538" s="9">
        <v>309.99928700331486</v>
      </c>
      <c r="AK538" s="9">
        <v>287.7768152447735</v>
      </c>
      <c r="AL538" s="21">
        <v>315.05246939201947</v>
      </c>
      <c r="AM538" s="197">
        <v>340.05633934948003</v>
      </c>
      <c r="AN538" s="21"/>
      <c r="AO538" s="5"/>
      <c r="AP538" s="5"/>
      <c r="AQ538" s="21"/>
    </row>
    <row r="539" spans="1:43" x14ac:dyDescent="0.2">
      <c r="A539" s="8" t="str">
        <f t="shared" si="8"/>
        <v>EFHmL_Ja_15</v>
      </c>
      <c r="B539" s="7" t="s">
        <v>3738</v>
      </c>
      <c r="C539" s="7" t="s">
        <v>260</v>
      </c>
      <c r="D539" s="7">
        <v>15</v>
      </c>
      <c r="E539" s="7">
        <v>100</v>
      </c>
      <c r="F539" s="9">
        <v>121.88003056922096</v>
      </c>
      <c r="G539" s="9">
        <v>105.12544919509376</v>
      </c>
      <c r="H539" s="9">
        <v>96.637668905639202</v>
      </c>
      <c r="I539" s="9">
        <v>148.80290736570066</v>
      </c>
      <c r="J539" s="9">
        <v>176.77214263739452</v>
      </c>
      <c r="K539" s="9">
        <v>173.80250085440434</v>
      </c>
      <c r="L539" s="9">
        <v>152.35987577076096</v>
      </c>
      <c r="M539" s="9">
        <v>146.89165677553822</v>
      </c>
      <c r="N539" s="9">
        <v>144.37990861727843</v>
      </c>
      <c r="O539" s="9">
        <v>143.84575359006803</v>
      </c>
      <c r="P539" s="9">
        <v>136.78059805888674</v>
      </c>
      <c r="Q539" s="9">
        <v>138.74079253366904</v>
      </c>
      <c r="R539" s="9">
        <v>118.60810744929755</v>
      </c>
      <c r="S539" s="9">
        <v>110.64895364174951</v>
      </c>
      <c r="T539" s="9">
        <v>128.17118977524459</v>
      </c>
      <c r="U539" s="9">
        <v>119.89788451877456</v>
      </c>
      <c r="V539" s="9">
        <v>101.54278931406482</v>
      </c>
      <c r="W539" s="9">
        <v>111.35075367125384</v>
      </c>
      <c r="X539" s="9">
        <v>99.467308411855143</v>
      </c>
      <c r="Y539" s="9">
        <v>104.08234280214882</v>
      </c>
      <c r="Z539" s="9">
        <v>104.78284199848147</v>
      </c>
      <c r="AA539" s="9">
        <v>115.94204783903538</v>
      </c>
      <c r="AB539" s="9">
        <v>103.69875933033083</v>
      </c>
      <c r="AC539" s="9">
        <v>132.55532610452519</v>
      </c>
      <c r="AD539" s="9">
        <v>169.489422593748</v>
      </c>
      <c r="AE539" s="9">
        <v>192.67110034551521</v>
      </c>
      <c r="AF539" s="9">
        <v>209.29819997454203</v>
      </c>
      <c r="AG539" s="9">
        <v>228.07397060938425</v>
      </c>
      <c r="AH539" s="9">
        <v>270.96992366805136</v>
      </c>
      <c r="AI539" s="9">
        <v>299.88781491615828</v>
      </c>
      <c r="AJ539" s="9">
        <v>306.13757222833596</v>
      </c>
      <c r="AK539" s="9">
        <v>289.03982969411726</v>
      </c>
      <c r="AL539" s="21">
        <v>307.92724041551878</v>
      </c>
      <c r="AM539" s="197">
        <v>330.63219038311792</v>
      </c>
      <c r="AN539" s="21"/>
      <c r="AO539" s="5"/>
      <c r="AP539" s="5"/>
      <c r="AQ539" s="21"/>
    </row>
    <row r="540" spans="1:43" x14ac:dyDescent="0.2">
      <c r="A540" s="8" t="str">
        <f t="shared" si="8"/>
        <v>EFHmL_Ja_16</v>
      </c>
      <c r="B540" s="7" t="s">
        <v>3738</v>
      </c>
      <c r="C540" s="7" t="s">
        <v>260</v>
      </c>
      <c r="D540" s="7">
        <v>16</v>
      </c>
      <c r="E540" s="7">
        <v>100</v>
      </c>
      <c r="F540" s="9">
        <v>130.80672107224257</v>
      </c>
      <c r="G540" s="9">
        <v>103.26518600930858</v>
      </c>
      <c r="H540" s="9">
        <v>97.443088278989748</v>
      </c>
      <c r="I540" s="9">
        <v>126.5142894671441</v>
      </c>
      <c r="J540" s="9">
        <v>161.14087248953675</v>
      </c>
      <c r="K540" s="9">
        <v>159.50322888240422</v>
      </c>
      <c r="L540" s="9">
        <v>136.72425869045611</v>
      </c>
      <c r="M540" s="9">
        <v>126.67700736587059</v>
      </c>
      <c r="N540" s="9">
        <v>133.78750711161555</v>
      </c>
      <c r="O540" s="9">
        <v>141.84993322211369</v>
      </c>
      <c r="P540" s="9">
        <v>132.18582537558785</v>
      </c>
      <c r="Q540" s="9">
        <v>122.84016876934119</v>
      </c>
      <c r="R540" s="9">
        <v>103.80363728376697</v>
      </c>
      <c r="S540" s="9">
        <v>100.16160421833094</v>
      </c>
      <c r="T540" s="9">
        <v>126.89541975204268</v>
      </c>
      <c r="U540" s="9">
        <v>117.80641523141971</v>
      </c>
      <c r="V540" s="9">
        <v>107.07144256437469</v>
      </c>
      <c r="W540" s="9">
        <v>135.61617733594173</v>
      </c>
      <c r="X540" s="9">
        <v>130.32765984222726</v>
      </c>
      <c r="Y540" s="9">
        <v>134.99703250119126</v>
      </c>
      <c r="Z540" s="9">
        <v>136.5598272789158</v>
      </c>
      <c r="AA540" s="9">
        <v>147.40953913822023</v>
      </c>
      <c r="AB540" s="9">
        <v>136.71496217018077</v>
      </c>
      <c r="AC540" s="9">
        <v>143.23791786745582</v>
      </c>
      <c r="AD540" s="9">
        <v>188.63010805966627</v>
      </c>
      <c r="AE540" s="9">
        <v>204.35546842801858</v>
      </c>
      <c r="AF540" s="9">
        <v>224.07710823109963</v>
      </c>
      <c r="AG540" s="9">
        <v>264.01284606266648</v>
      </c>
      <c r="AH540" s="9">
        <v>323.76822821861896</v>
      </c>
      <c r="AI540" s="9">
        <v>374.60915510433733</v>
      </c>
      <c r="AJ540" s="9">
        <v>384.91864778621044</v>
      </c>
      <c r="AK540" s="9">
        <v>365.95122289477189</v>
      </c>
      <c r="AL540" s="21">
        <v>352.90970042686257</v>
      </c>
      <c r="AM540" s="197">
        <v>372.88199005327976</v>
      </c>
      <c r="AN540" s="21"/>
      <c r="AO540" s="5"/>
      <c r="AP540" s="5"/>
      <c r="AQ540" s="21"/>
    </row>
    <row r="541" spans="1:43" x14ac:dyDescent="0.2">
      <c r="A541" s="8" t="str">
        <f t="shared" si="8"/>
        <v>EFHmL_Ja_17</v>
      </c>
      <c r="B541" s="7" t="s">
        <v>3738</v>
      </c>
      <c r="C541" s="7" t="s">
        <v>260</v>
      </c>
      <c r="D541" s="7">
        <v>17</v>
      </c>
      <c r="E541" s="7">
        <v>100</v>
      </c>
      <c r="F541" s="9">
        <v>126.18109626133828</v>
      </c>
      <c r="G541" s="9">
        <v>141.25475787826824</v>
      </c>
      <c r="H541" s="9">
        <v>130.84678926948919</v>
      </c>
      <c r="I541" s="9">
        <v>176.34653045522768</v>
      </c>
      <c r="J541" s="9">
        <v>195.86564572628734</v>
      </c>
      <c r="K541" s="9">
        <v>184.15645684811241</v>
      </c>
      <c r="L541" s="9">
        <v>169.58228297226572</v>
      </c>
      <c r="M541" s="9">
        <v>159.58240376973765</v>
      </c>
      <c r="N541" s="9">
        <v>168.64028061456889</v>
      </c>
      <c r="O541" s="9">
        <v>165.87111509823285</v>
      </c>
      <c r="P541" s="9">
        <v>159.80688287268376</v>
      </c>
      <c r="Q541" s="9">
        <v>152.57364959900539</v>
      </c>
      <c r="R541" s="9">
        <v>134.47919776079002</v>
      </c>
      <c r="S541" s="9">
        <v>129.01799934608934</v>
      </c>
      <c r="T541" s="9">
        <v>147.032299384303</v>
      </c>
      <c r="U541" s="9">
        <v>145.86017370496538</v>
      </c>
      <c r="V541" s="9">
        <v>138.55865109301959</v>
      </c>
      <c r="W541" s="9">
        <v>147.61699028780458</v>
      </c>
      <c r="X541" s="9">
        <v>138.78287167337706</v>
      </c>
      <c r="Y541" s="9">
        <v>140.43035199693432</v>
      </c>
      <c r="Z541" s="9">
        <v>144.69654953404577</v>
      </c>
      <c r="AA541" s="9">
        <v>160.06536291615174</v>
      </c>
      <c r="AB541" s="9">
        <v>151.09460879931623</v>
      </c>
      <c r="AC541" s="9">
        <v>172.31279534657634</v>
      </c>
      <c r="AD541" s="9">
        <v>205.58826846103341</v>
      </c>
      <c r="AE541" s="9">
        <v>223.35391667119052</v>
      </c>
      <c r="AF541" s="9">
        <v>249.95034508728321</v>
      </c>
      <c r="AG541" s="9">
        <v>289.9956440282877</v>
      </c>
      <c r="AH541" s="9">
        <v>329.44275133767519</v>
      </c>
      <c r="AI541" s="9">
        <v>357.46677765989642</v>
      </c>
      <c r="AJ541" s="9">
        <v>366.23517831932605</v>
      </c>
      <c r="AK541" s="9">
        <v>364.96908435083697</v>
      </c>
      <c r="AL541" s="21">
        <v>399.34948100338619</v>
      </c>
      <c r="AM541" s="197">
        <v>411.8549829158427</v>
      </c>
      <c r="AN541" s="21"/>
      <c r="AO541" s="5"/>
      <c r="AP541" s="5"/>
      <c r="AQ541" s="21"/>
    </row>
    <row r="542" spans="1:43" x14ac:dyDescent="0.2">
      <c r="A542" s="8" t="str">
        <f t="shared" si="8"/>
        <v>EFHmL_Ja_18</v>
      </c>
      <c r="B542" s="7" t="s">
        <v>3738</v>
      </c>
      <c r="C542" s="7" t="s">
        <v>260</v>
      </c>
      <c r="D542" s="7">
        <v>18</v>
      </c>
      <c r="E542" s="7">
        <v>100</v>
      </c>
      <c r="F542" s="9">
        <v>105.73874227422364</v>
      </c>
      <c r="G542" s="9">
        <v>116.72031467821111</v>
      </c>
      <c r="H542" s="9">
        <v>116.53156105807942</v>
      </c>
      <c r="I542" s="9">
        <v>140.61599502527989</v>
      </c>
      <c r="J542" s="9">
        <v>133.8932056031681</v>
      </c>
      <c r="K542" s="9">
        <v>105.27884574368673</v>
      </c>
      <c r="L542" s="9">
        <v>116.54985080700611</v>
      </c>
      <c r="M542" s="9">
        <v>115.31333279045096</v>
      </c>
      <c r="N542" s="9">
        <v>114.72194408088643</v>
      </c>
      <c r="O542" s="9">
        <v>120.91535171582359</v>
      </c>
      <c r="P542" s="9">
        <v>104.49103642992985</v>
      </c>
      <c r="Q542" s="9">
        <v>94.55890940288927</v>
      </c>
      <c r="R542" s="9">
        <v>91.893127218854488</v>
      </c>
      <c r="S542" s="9">
        <v>112.38354666310894</v>
      </c>
      <c r="T542" s="9">
        <v>116.29253569315831</v>
      </c>
      <c r="U542" s="9">
        <v>101.68018608850448</v>
      </c>
      <c r="V542" s="9">
        <v>111.53736819180537</v>
      </c>
      <c r="W542" s="9">
        <v>134.55710058395388</v>
      </c>
      <c r="X542" s="9">
        <v>129.28917103449641</v>
      </c>
      <c r="Y542" s="9">
        <v>138.13020253920575</v>
      </c>
      <c r="Z542" s="9">
        <v>160.66346470631257</v>
      </c>
      <c r="AA542" s="9">
        <v>176.54678681738264</v>
      </c>
      <c r="AB542" s="9">
        <v>167.93349765463742</v>
      </c>
      <c r="AC542" s="9">
        <v>162.8714285847457</v>
      </c>
      <c r="AD542" s="9">
        <v>198.99450541099046</v>
      </c>
      <c r="AE542" s="9">
        <v>204.90937651316662</v>
      </c>
      <c r="AF542" s="9">
        <v>203.51062320392205</v>
      </c>
      <c r="AG542" s="9">
        <v>233.18596706094911</v>
      </c>
      <c r="AH542" s="9">
        <v>281.62174526929385</v>
      </c>
      <c r="AI542" s="9">
        <v>290.08605134929797</v>
      </c>
      <c r="AJ542" s="9">
        <v>291.02410544054698</v>
      </c>
      <c r="AK542" s="9">
        <v>239.90764674623381</v>
      </c>
      <c r="AL542" s="21">
        <v>266.38878446088847</v>
      </c>
      <c r="AM542" s="197">
        <v>273.22016136264261</v>
      </c>
      <c r="AN542" s="21"/>
      <c r="AO542" s="5"/>
      <c r="AP542" s="5"/>
      <c r="AQ542" s="21"/>
    </row>
    <row r="543" spans="1:43" x14ac:dyDescent="0.2">
      <c r="A543" s="8" t="str">
        <f t="shared" si="8"/>
        <v>EFHmL_Ja_19</v>
      </c>
      <c r="B543" s="7" t="s">
        <v>3738</v>
      </c>
      <c r="C543" s="7" t="s">
        <v>260</v>
      </c>
      <c r="D543" s="7">
        <v>19</v>
      </c>
      <c r="E543" s="7">
        <v>100</v>
      </c>
      <c r="F543" s="9">
        <v>113.7943434666384</v>
      </c>
      <c r="G543" s="9">
        <v>124.92037837727507</v>
      </c>
      <c r="H543" s="9">
        <v>148.1368662699395</v>
      </c>
      <c r="I543" s="9">
        <v>169.6605258233235</v>
      </c>
      <c r="J543" s="9">
        <v>177.72382238035581</v>
      </c>
      <c r="K543" s="9">
        <v>169.68087506979353</v>
      </c>
      <c r="L543" s="9">
        <v>161.97416764470529</v>
      </c>
      <c r="M543" s="9">
        <v>163.17546924570578</v>
      </c>
      <c r="N543" s="9">
        <v>158.36046620248118</v>
      </c>
      <c r="O543" s="9">
        <v>147.89579847930142</v>
      </c>
      <c r="P543" s="9">
        <v>141.08066433935585</v>
      </c>
      <c r="Q543" s="9">
        <v>131.66587802425758</v>
      </c>
      <c r="R543" s="9">
        <v>128.52804695807558</v>
      </c>
      <c r="S543" s="9">
        <v>134.40302042906569</v>
      </c>
      <c r="T543" s="9">
        <v>138.63470295727021</v>
      </c>
      <c r="U543" s="9">
        <v>136.12535035821992</v>
      </c>
      <c r="V543" s="9">
        <v>134.9400068995003</v>
      </c>
      <c r="W543" s="9">
        <v>141.39743372479211</v>
      </c>
      <c r="X543" s="9">
        <v>134.79951287794157</v>
      </c>
      <c r="Y543" s="9">
        <v>139.2529962540718</v>
      </c>
      <c r="Z543" s="9">
        <v>139.52515675373178</v>
      </c>
      <c r="AA543" s="9">
        <v>153.02766334794097</v>
      </c>
      <c r="AB543" s="9">
        <v>143.99610773418013</v>
      </c>
      <c r="AC543" s="9">
        <v>158.95138187679802</v>
      </c>
      <c r="AD543" s="9">
        <v>191.0374331689103</v>
      </c>
      <c r="AE543" s="9">
        <v>199.38640353401556</v>
      </c>
      <c r="AF543" s="9">
        <v>211.63980921461339</v>
      </c>
      <c r="AG543" s="9">
        <v>247.73081225975179</v>
      </c>
      <c r="AH543" s="9">
        <v>263.25511122204716</v>
      </c>
      <c r="AI543" s="9">
        <v>285.13364273691815</v>
      </c>
      <c r="AJ543" s="9">
        <v>284.7267733363048</v>
      </c>
      <c r="AK543" s="9">
        <v>265.36429528202223</v>
      </c>
      <c r="AL543" s="21">
        <v>294.19733858626381</v>
      </c>
      <c r="AM543" s="197">
        <v>301.70010168570269</v>
      </c>
      <c r="AN543" s="21"/>
      <c r="AO543" s="5"/>
      <c r="AP543" s="5"/>
      <c r="AQ543" s="21"/>
    </row>
    <row r="544" spans="1:43" x14ac:dyDescent="0.2">
      <c r="A544" s="8" t="str">
        <f t="shared" si="8"/>
        <v>EFHmL_Ja_20</v>
      </c>
      <c r="B544" s="7" t="s">
        <v>3738</v>
      </c>
      <c r="C544" s="7" t="s">
        <v>260</v>
      </c>
      <c r="D544" s="7">
        <v>20</v>
      </c>
      <c r="E544" s="7">
        <v>100</v>
      </c>
      <c r="F544" s="9">
        <v>131.94196517089816</v>
      </c>
      <c r="G544" s="9">
        <v>133.9143603108169</v>
      </c>
      <c r="H544" s="9">
        <v>124.52718575042059</v>
      </c>
      <c r="I544" s="9">
        <v>156.41821007460695</v>
      </c>
      <c r="J544" s="9">
        <v>182.92635131444527</v>
      </c>
      <c r="K544" s="9">
        <v>174.06411571828016</v>
      </c>
      <c r="L544" s="9">
        <v>154.0747077170557</v>
      </c>
      <c r="M544" s="9">
        <v>142.35842479421592</v>
      </c>
      <c r="N544" s="9">
        <v>158.09255885101831</v>
      </c>
      <c r="O544" s="9">
        <v>162.24439764570621</v>
      </c>
      <c r="P544" s="9">
        <v>151.9514374977083</v>
      </c>
      <c r="Q544" s="9">
        <v>137.39342511284062</v>
      </c>
      <c r="R544" s="9">
        <v>119.08998198253373</v>
      </c>
      <c r="S544" s="9">
        <v>115.82800777283273</v>
      </c>
      <c r="T544" s="9">
        <v>139.81118025995389</v>
      </c>
      <c r="U544" s="9">
        <v>132.62153364087135</v>
      </c>
      <c r="V544" s="9">
        <v>121.20436350929049</v>
      </c>
      <c r="W544" s="9">
        <v>134.33130579282968</v>
      </c>
      <c r="X544" s="9">
        <v>122.62550667482517</v>
      </c>
      <c r="Y544" s="9">
        <v>127.92367217464324</v>
      </c>
      <c r="Z544" s="9">
        <v>141.20403617398225</v>
      </c>
      <c r="AA544" s="9">
        <v>152.39738813707703</v>
      </c>
      <c r="AB544" s="9">
        <v>140.72715354446996</v>
      </c>
      <c r="AC544" s="9">
        <v>151.92000411119488</v>
      </c>
      <c r="AD544" s="9">
        <v>186.80777664996222</v>
      </c>
      <c r="AE544" s="9">
        <v>194.19341256204069</v>
      </c>
      <c r="AF544" s="9">
        <v>217.61757502762157</v>
      </c>
      <c r="AG544" s="9">
        <v>270.1599682703025</v>
      </c>
      <c r="AH544" s="9">
        <v>310.28965221291583</v>
      </c>
      <c r="AI544" s="9">
        <v>332.05899019672177</v>
      </c>
      <c r="AJ544" s="9">
        <v>344.37058521953617</v>
      </c>
      <c r="AK544" s="9">
        <v>332.66912096792197</v>
      </c>
      <c r="AL544" s="21">
        <v>376.13540648916421</v>
      </c>
      <c r="AM544" s="197">
        <v>401.0519963595579</v>
      </c>
      <c r="AN544" s="21"/>
      <c r="AO544" s="5"/>
      <c r="AP544" s="5"/>
      <c r="AQ544" s="21"/>
    </row>
    <row r="545" spans="1:43" x14ac:dyDescent="0.2">
      <c r="A545" s="8" t="str">
        <f t="shared" si="8"/>
        <v>EFHmL_Ja_21</v>
      </c>
      <c r="B545" s="7" t="s">
        <v>3738</v>
      </c>
      <c r="C545" s="7" t="s">
        <v>260</v>
      </c>
      <c r="D545" s="7">
        <v>21</v>
      </c>
      <c r="E545" s="7">
        <v>100</v>
      </c>
      <c r="F545" s="9">
        <v>112.35938812560337</v>
      </c>
      <c r="G545" s="9">
        <v>119.19731901229986</v>
      </c>
      <c r="H545" s="9">
        <v>85.553482955876333</v>
      </c>
      <c r="I545" s="9">
        <v>90.852927917929165</v>
      </c>
      <c r="J545" s="9">
        <v>96.695263303032803</v>
      </c>
      <c r="K545" s="9">
        <v>91.82036203995122</v>
      </c>
      <c r="L545" s="9">
        <v>111.3616595919861</v>
      </c>
      <c r="M545" s="9">
        <v>133.94720248005436</v>
      </c>
      <c r="N545" s="9">
        <v>155.59063613473174</v>
      </c>
      <c r="O545" s="9">
        <v>154.70022845203283</v>
      </c>
      <c r="P545" s="9">
        <v>135.55270281200816</v>
      </c>
      <c r="Q545" s="9">
        <v>132.8537763034644</v>
      </c>
      <c r="R545" s="9">
        <v>154.3143857901691</v>
      </c>
      <c r="S545" s="9">
        <v>154.22304841558554</v>
      </c>
      <c r="T545" s="9">
        <v>132.72984955385456</v>
      </c>
      <c r="U545" s="9">
        <v>121.07281150462708</v>
      </c>
      <c r="V545" s="9">
        <v>125.12247618862806</v>
      </c>
      <c r="W545" s="9">
        <v>141.20235762376598</v>
      </c>
      <c r="X545" s="9">
        <v>141.05024078103946</v>
      </c>
      <c r="Y545" s="9">
        <v>145.40313671485032</v>
      </c>
      <c r="Z545" s="9">
        <v>155.89572637595646</v>
      </c>
      <c r="AA545" s="9">
        <v>171.25658174022328</v>
      </c>
      <c r="AB545" s="9">
        <v>175.84950564594203</v>
      </c>
      <c r="AC545" s="9">
        <v>190.59840208847723</v>
      </c>
      <c r="AD545" s="9">
        <v>232.9766903968561</v>
      </c>
      <c r="AE545" s="9">
        <v>246.94872083399844</v>
      </c>
      <c r="AF545" s="9">
        <v>255.56280421684394</v>
      </c>
      <c r="AG545" s="9">
        <v>312.23277104446686</v>
      </c>
      <c r="AH545" s="9">
        <v>313.14567437708126</v>
      </c>
      <c r="AI545" s="9">
        <v>336.88103485907084</v>
      </c>
      <c r="AJ545" s="9">
        <v>324.56755193097086</v>
      </c>
      <c r="AK545" s="9">
        <v>304.19793015955014</v>
      </c>
      <c r="AL545" s="21">
        <v>336.34913131331109</v>
      </c>
      <c r="AM545" s="197">
        <v>335.38833838689459</v>
      </c>
      <c r="AN545" s="21"/>
      <c r="AO545" s="5"/>
      <c r="AP545" s="5"/>
      <c r="AQ545" s="21"/>
    </row>
    <row r="546" spans="1:43" x14ac:dyDescent="0.2">
      <c r="A546" s="8" t="str">
        <f t="shared" si="8"/>
        <v>EFHmL_Ja_22</v>
      </c>
      <c r="B546" s="7" t="s">
        <v>3738</v>
      </c>
      <c r="C546" s="7" t="s">
        <v>260</v>
      </c>
      <c r="D546" s="7">
        <v>22</v>
      </c>
      <c r="E546" s="7">
        <v>100</v>
      </c>
      <c r="F546" s="9">
        <v>96.839656011466957</v>
      </c>
      <c r="G546" s="9">
        <v>121.13742333206596</v>
      </c>
      <c r="H546" s="9">
        <v>126.01807157013579</v>
      </c>
      <c r="I546" s="9">
        <v>142.90965641936916</v>
      </c>
      <c r="J546" s="9">
        <v>133.54033861704369</v>
      </c>
      <c r="K546" s="9">
        <v>137.94398730318773</v>
      </c>
      <c r="L546" s="9">
        <v>119.39219890172478</v>
      </c>
      <c r="M546" s="9">
        <v>111.18986602951585</v>
      </c>
      <c r="N546" s="9">
        <v>98.850266321236376</v>
      </c>
      <c r="O546" s="9">
        <v>102.27874152777842</v>
      </c>
      <c r="P546" s="9">
        <v>91.502930136077325</v>
      </c>
      <c r="Q546" s="9">
        <v>100.02355171318291</v>
      </c>
      <c r="R546" s="9">
        <v>91.994623162578449</v>
      </c>
      <c r="S546" s="9">
        <v>90.653896193269048</v>
      </c>
      <c r="T546" s="9">
        <v>106.60322841791252</v>
      </c>
      <c r="U546" s="9">
        <v>117.03216791969129</v>
      </c>
      <c r="V546" s="9">
        <v>120.2617794067943</v>
      </c>
      <c r="W546" s="9">
        <v>130.20107747361814</v>
      </c>
      <c r="X546" s="9">
        <v>133.51146711862435</v>
      </c>
      <c r="Y546" s="9">
        <v>162.63940375841653</v>
      </c>
      <c r="Z546" s="9">
        <v>181.72267833460558</v>
      </c>
      <c r="AA546" s="9">
        <v>206.74593036939987</v>
      </c>
      <c r="AB546" s="9">
        <v>238.53619426141424</v>
      </c>
      <c r="AC546" s="9">
        <v>264.67166359983867</v>
      </c>
      <c r="AD546" s="9">
        <v>311.66872724518106</v>
      </c>
      <c r="AE546" s="9">
        <v>350.57799794598452</v>
      </c>
      <c r="AF546" s="9">
        <v>378.43626514846454</v>
      </c>
      <c r="AG546" s="9">
        <v>416.90418470147546</v>
      </c>
      <c r="AH546" s="9">
        <v>418.08763996640954</v>
      </c>
      <c r="AI546" s="9">
        <v>421.11945754419907</v>
      </c>
      <c r="AJ546" s="9">
        <v>396.87580235280984</v>
      </c>
      <c r="AK546" s="9">
        <v>368.28427280906345</v>
      </c>
      <c r="AL546" s="21">
        <v>397.72513314562985</v>
      </c>
      <c r="AM546" s="197">
        <v>412.63798537604384</v>
      </c>
      <c r="AN546" s="21"/>
      <c r="AO546" s="5"/>
      <c r="AP546" s="5"/>
      <c r="AQ546" s="21"/>
    </row>
    <row r="547" spans="1:43" x14ac:dyDescent="0.2">
      <c r="A547" s="8" t="str">
        <f t="shared" si="8"/>
        <v>EFHmL_Ja_23</v>
      </c>
      <c r="B547" s="7" t="s">
        <v>3738</v>
      </c>
      <c r="C547" s="7" t="s">
        <v>260</v>
      </c>
      <c r="D547" s="7">
        <v>23</v>
      </c>
      <c r="E547" s="7">
        <v>100</v>
      </c>
      <c r="F547" s="9">
        <v>94.173615498836156</v>
      </c>
      <c r="G547" s="9">
        <v>85.002086717336141</v>
      </c>
      <c r="H547" s="9">
        <v>81.905887548733375</v>
      </c>
      <c r="I547" s="9">
        <v>111.62863349248664</v>
      </c>
      <c r="J547" s="9">
        <v>127.14865439990415</v>
      </c>
      <c r="K547" s="9">
        <v>134.15562057694035</v>
      </c>
      <c r="L547" s="9">
        <v>111.60373980874054</v>
      </c>
      <c r="M547" s="9">
        <v>107.22016409519344</v>
      </c>
      <c r="N547" s="9">
        <v>109.84007064209366</v>
      </c>
      <c r="O547" s="9">
        <v>116.17750571052332</v>
      </c>
      <c r="P547" s="9">
        <v>96.483091288243799</v>
      </c>
      <c r="Q547" s="9">
        <v>81.176232402762068</v>
      </c>
      <c r="R547" s="9">
        <v>82.698500051585526</v>
      </c>
      <c r="S547" s="9">
        <v>91.987897210129518</v>
      </c>
      <c r="T547" s="9">
        <v>86.188176418239848</v>
      </c>
      <c r="U547" s="9">
        <v>88.672259822563177</v>
      </c>
      <c r="V547" s="9">
        <v>89.109176427111223</v>
      </c>
      <c r="W547" s="9">
        <v>93.760990371993486</v>
      </c>
      <c r="X547" s="9">
        <v>93.600781569406692</v>
      </c>
      <c r="Y547" s="9">
        <v>98.670863850640885</v>
      </c>
      <c r="Z547" s="9">
        <v>114.14013809642616</v>
      </c>
      <c r="AA547" s="9">
        <v>134.54431810800543</v>
      </c>
      <c r="AB547" s="9">
        <v>153.09530995967091</v>
      </c>
      <c r="AC547" s="9">
        <v>171.83595659638422</v>
      </c>
      <c r="AD547" s="9">
        <v>229.57932099505052</v>
      </c>
      <c r="AE547" s="9">
        <v>272.79420652025965</v>
      </c>
      <c r="AF547" s="9">
        <v>293.59004522626594</v>
      </c>
      <c r="AG547" s="9">
        <v>346.03408993282198</v>
      </c>
      <c r="AH547" s="9">
        <v>357.12866053841145</v>
      </c>
      <c r="AI547" s="9">
        <v>361.06246878457415</v>
      </c>
      <c r="AJ547" s="9">
        <v>360.2534536964983</v>
      </c>
      <c r="AK547" s="9">
        <v>327.09446338114941</v>
      </c>
      <c r="AL547" s="21">
        <v>321.03856175232647</v>
      </c>
      <c r="AM547" s="197">
        <v>334.10889870275741</v>
      </c>
      <c r="AN547" s="21"/>
      <c r="AO547" s="5"/>
      <c r="AP547" s="5"/>
      <c r="AQ547" s="21"/>
    </row>
    <row r="548" spans="1:43" x14ac:dyDescent="0.2">
      <c r="A548" s="8" t="str">
        <f t="shared" si="8"/>
        <v>EFHmL_Ja_24</v>
      </c>
      <c r="B548" s="7" t="s">
        <v>3738</v>
      </c>
      <c r="C548" s="7" t="s">
        <v>260</v>
      </c>
      <c r="D548" s="7">
        <v>24</v>
      </c>
      <c r="E548" s="7">
        <v>100</v>
      </c>
      <c r="F548" s="9">
        <v>86.514550843327015</v>
      </c>
      <c r="G548" s="9">
        <v>84.295334861005273</v>
      </c>
      <c r="H548" s="9">
        <v>77.845361436991368</v>
      </c>
      <c r="I548" s="9">
        <v>87.806040316749602</v>
      </c>
      <c r="J548" s="9">
        <v>75.088658567561211</v>
      </c>
      <c r="K548" s="9">
        <v>97.362917949308567</v>
      </c>
      <c r="L548" s="9">
        <v>93.359555002787914</v>
      </c>
      <c r="M548" s="9">
        <v>81.138109286323896</v>
      </c>
      <c r="N548" s="9">
        <v>72.682213919753465</v>
      </c>
      <c r="O548" s="9">
        <v>84.551010817500568</v>
      </c>
      <c r="P548" s="9">
        <v>72.925282230878736</v>
      </c>
      <c r="Q548" s="9">
        <v>77.755505089217962</v>
      </c>
      <c r="R548" s="9">
        <v>65.631856897716105</v>
      </c>
      <c r="S548" s="9">
        <v>73.828478908329387</v>
      </c>
      <c r="T548" s="9">
        <v>75.575602475324914</v>
      </c>
      <c r="U548" s="9">
        <v>82.543492607985286</v>
      </c>
      <c r="V548" s="9">
        <v>80.234493502267384</v>
      </c>
      <c r="W548" s="9">
        <v>88.330074522881958</v>
      </c>
      <c r="X548" s="9">
        <v>96.839216349321376</v>
      </c>
      <c r="Y548" s="9">
        <v>110.33178442355114</v>
      </c>
      <c r="Z548" s="9">
        <v>111.20818124038738</v>
      </c>
      <c r="AA548" s="9">
        <v>115.10878271222298</v>
      </c>
      <c r="AB548" s="9">
        <v>119.37915026818291</v>
      </c>
      <c r="AC548" s="9">
        <v>128.53557848770708</v>
      </c>
      <c r="AD548" s="9">
        <v>166.56645194734395</v>
      </c>
      <c r="AE548" s="9">
        <v>184.98372981853609</v>
      </c>
      <c r="AF548" s="9">
        <v>203.16760613013304</v>
      </c>
      <c r="AG548" s="9">
        <v>232.43405395075897</v>
      </c>
      <c r="AH548" s="9">
        <v>251.74961236847628</v>
      </c>
      <c r="AI548" s="9">
        <v>283.79149829573197</v>
      </c>
      <c r="AJ548" s="9">
        <v>268.51649631027266</v>
      </c>
      <c r="AK548" s="9">
        <v>259.68323652277985</v>
      </c>
      <c r="AL548" s="21">
        <v>279.19398829808443</v>
      </c>
      <c r="AM548" s="197">
        <v>302.98702174575351</v>
      </c>
      <c r="AN548" s="21"/>
      <c r="AO548" s="5"/>
      <c r="AP548" s="5"/>
      <c r="AQ548" s="21"/>
    </row>
    <row r="549" spans="1:43" x14ac:dyDescent="0.2">
      <c r="A549" s="8" t="str">
        <f t="shared" si="8"/>
        <v>EFHmL_Ja_25</v>
      </c>
      <c r="B549" s="7" t="s">
        <v>3738</v>
      </c>
      <c r="C549" s="7" t="s">
        <v>260</v>
      </c>
      <c r="D549" s="7">
        <v>25</v>
      </c>
      <c r="E549" s="7">
        <v>100</v>
      </c>
      <c r="F549" s="9">
        <v>115.89958448892928</v>
      </c>
      <c r="G549" s="9">
        <v>130.01226062092482</v>
      </c>
      <c r="H549" s="9">
        <v>133.72506530389384</v>
      </c>
      <c r="I549" s="9">
        <v>144.10761633535546</v>
      </c>
      <c r="J549" s="9">
        <v>125.55731516130658</v>
      </c>
      <c r="K549" s="9">
        <v>94.447945776453679</v>
      </c>
      <c r="L549" s="9">
        <v>87.831099334978092</v>
      </c>
      <c r="M549" s="9">
        <v>88.28963224414629</v>
      </c>
      <c r="N549" s="9">
        <v>87.44439587298254</v>
      </c>
      <c r="O549" s="9">
        <v>90.947634679288669</v>
      </c>
      <c r="P549" s="9">
        <v>85.006150424667609</v>
      </c>
      <c r="Q549" s="9">
        <v>82.057477861524418</v>
      </c>
      <c r="R549" s="9">
        <v>80.977175489514607</v>
      </c>
      <c r="S549" s="9">
        <v>88.904272399865619</v>
      </c>
      <c r="T549" s="9">
        <v>108.75005140298184</v>
      </c>
      <c r="U549" s="9">
        <v>118.8861161319482</v>
      </c>
      <c r="V549" s="9">
        <v>132.49947256516316</v>
      </c>
      <c r="W549" s="9">
        <v>152.831050166811</v>
      </c>
      <c r="X549" s="9">
        <v>161.45856240958375</v>
      </c>
      <c r="Y549" s="9">
        <v>184.93222017731875</v>
      </c>
      <c r="Z549" s="9">
        <v>213.07260182604657</v>
      </c>
      <c r="AA549" s="9">
        <v>258.7014871869095</v>
      </c>
      <c r="AB549" s="9">
        <v>294.07020423334467</v>
      </c>
      <c r="AC549" s="9">
        <v>295.2501828133714</v>
      </c>
      <c r="AD549" s="9">
        <v>359.49809229542103</v>
      </c>
      <c r="AE549" s="9">
        <v>399.23034769557478</v>
      </c>
      <c r="AF549" s="9">
        <v>398.08344552488199</v>
      </c>
      <c r="AG549" s="9">
        <v>417.73325591916574</v>
      </c>
      <c r="AH549" s="9">
        <v>392.61838912472842</v>
      </c>
      <c r="AI549" s="9">
        <v>390.02510221050295</v>
      </c>
      <c r="AJ549" s="9">
        <v>365.69261726239273</v>
      </c>
      <c r="AK549" s="9">
        <v>340.49975691116708</v>
      </c>
      <c r="AL549" s="21">
        <v>364.92596124396778</v>
      </c>
      <c r="AM549" s="197">
        <v>381.03256003550115</v>
      </c>
      <c r="AN549" s="21"/>
      <c r="AO549" s="5"/>
      <c r="AP549" s="5"/>
      <c r="AQ549" s="21"/>
    </row>
    <row r="550" spans="1:43" x14ac:dyDescent="0.2">
      <c r="A550" s="8" t="str">
        <f t="shared" si="8"/>
        <v>EFHmL_Ja_26</v>
      </c>
      <c r="B550" s="7" t="s">
        <v>3738</v>
      </c>
      <c r="C550" s="7" t="s">
        <v>260</v>
      </c>
      <c r="D550" s="7">
        <v>26</v>
      </c>
      <c r="E550" s="7">
        <v>100</v>
      </c>
      <c r="F550" s="9">
        <v>87.025821347177612</v>
      </c>
      <c r="G550" s="9">
        <v>86.391031340407665</v>
      </c>
      <c r="H550" s="9">
        <v>83.242831318522846</v>
      </c>
      <c r="I550" s="9">
        <v>87.114032539152618</v>
      </c>
      <c r="J550" s="9">
        <v>83.627341642063399</v>
      </c>
      <c r="K550" s="9">
        <v>93.113785478153844</v>
      </c>
      <c r="L550" s="9">
        <v>89.600648622042755</v>
      </c>
      <c r="M550" s="9">
        <v>87.727422197804572</v>
      </c>
      <c r="N550" s="9">
        <v>82.724786301257495</v>
      </c>
      <c r="O550" s="9">
        <v>85.967635018108552</v>
      </c>
      <c r="P550" s="9">
        <v>81.403532275602714</v>
      </c>
      <c r="Q550" s="9">
        <v>81.80178753826101</v>
      </c>
      <c r="R550" s="9">
        <v>80.437471836142095</v>
      </c>
      <c r="S550" s="9">
        <v>81.908441306679023</v>
      </c>
      <c r="T550" s="9">
        <v>81.803788383800722</v>
      </c>
      <c r="U550" s="9">
        <v>81.657639663576688</v>
      </c>
      <c r="V550" s="9">
        <v>81.266256870508357</v>
      </c>
      <c r="W550" s="9">
        <v>81.391266222265088</v>
      </c>
      <c r="X550" s="9">
        <v>80.525596034704719</v>
      </c>
      <c r="Y550" s="9">
        <v>80.790664576713382</v>
      </c>
      <c r="Z550" s="9">
        <v>81.463383656268206</v>
      </c>
      <c r="AA550" s="9">
        <v>82.02701315534901</v>
      </c>
      <c r="AB550" s="9">
        <v>80.731770122193936</v>
      </c>
      <c r="AC550" s="9">
        <v>81.164474726020373</v>
      </c>
      <c r="AD550" s="9">
        <v>83.333391329043366</v>
      </c>
      <c r="AE550" s="9">
        <v>85.827836807637468</v>
      </c>
      <c r="AF550" s="9">
        <v>91.128598694784202</v>
      </c>
      <c r="AG550" s="9">
        <v>96.557414698760823</v>
      </c>
      <c r="AH550" s="9">
        <v>108.08706983977558</v>
      </c>
      <c r="AI550" s="9">
        <v>111.56888911273958</v>
      </c>
      <c r="AJ550" s="9">
        <v>110.14367811076775</v>
      </c>
      <c r="AK550" s="9">
        <v>109.76047268640447</v>
      </c>
      <c r="AL550" s="21">
        <v>105.36957357593562</v>
      </c>
      <c r="AM550" s="197">
        <v>112.81263212056504</v>
      </c>
      <c r="AN550" s="21"/>
      <c r="AO550" s="5"/>
      <c r="AP550" s="5"/>
      <c r="AQ550" s="21"/>
    </row>
    <row r="551" spans="1:43" x14ac:dyDescent="0.2">
      <c r="A551" s="8" t="str">
        <f t="shared" si="8"/>
        <v>EFHuL_Ja_1</v>
      </c>
      <c r="B551" s="7" t="s">
        <v>3739</v>
      </c>
      <c r="C551" s="7" t="s">
        <v>260</v>
      </c>
      <c r="D551" s="7">
        <v>1</v>
      </c>
      <c r="E551" s="7">
        <v>100</v>
      </c>
      <c r="F551" s="9">
        <v>109.90130521375086</v>
      </c>
      <c r="G551" s="9">
        <v>112.16784151310063</v>
      </c>
      <c r="H551" s="9">
        <v>128.96227148238538</v>
      </c>
      <c r="I551" s="9">
        <v>152.43792411582498</v>
      </c>
      <c r="J551" s="9">
        <v>164.63193243902887</v>
      </c>
      <c r="K551" s="9">
        <v>142.93411034527566</v>
      </c>
      <c r="L551" s="9">
        <v>147.98575878768818</v>
      </c>
      <c r="M551" s="9">
        <v>126.85177298030233</v>
      </c>
      <c r="N551" s="9">
        <v>120.82359272321537</v>
      </c>
      <c r="O551" s="9">
        <v>108.05651829140565</v>
      </c>
      <c r="P551" s="9">
        <v>110.35640624448455</v>
      </c>
      <c r="Q551" s="9">
        <v>106.57443260053559</v>
      </c>
      <c r="R551" s="9">
        <v>108.54593210989802</v>
      </c>
      <c r="S551" s="9">
        <v>106.37920606266084</v>
      </c>
      <c r="T551" s="9">
        <v>88.141908120744375</v>
      </c>
      <c r="U551" s="9">
        <v>87.196281249559533</v>
      </c>
      <c r="V551" s="9">
        <v>89.782895233575559</v>
      </c>
      <c r="W551" s="9">
        <v>111.284427426739</v>
      </c>
      <c r="X551" s="9">
        <v>117.6697415447379</v>
      </c>
      <c r="Y551" s="9">
        <v>125.01460757854286</v>
      </c>
      <c r="Z551" s="9">
        <v>132.8451349690956</v>
      </c>
      <c r="AA551" s="9">
        <v>147.91651520149384</v>
      </c>
      <c r="AB551" s="9">
        <v>161.88568954144804</v>
      </c>
      <c r="AC551" s="9">
        <v>169.5064836114185</v>
      </c>
      <c r="AD551" s="9">
        <v>209.47945208970168</v>
      </c>
      <c r="AE551" s="9">
        <v>226.35628687649879</v>
      </c>
      <c r="AF551" s="9">
        <v>230.47381585846284</v>
      </c>
      <c r="AG551" s="9">
        <v>258.6544008286491</v>
      </c>
      <c r="AH551" s="9">
        <v>289.89886991795606</v>
      </c>
      <c r="AI551" s="9">
        <v>290.49104542451249</v>
      </c>
      <c r="AJ551" s="9">
        <v>304.51329597334791</v>
      </c>
      <c r="AK551" s="9">
        <v>303.04914957507089</v>
      </c>
      <c r="AL551" s="21">
        <v>338.12795545306903</v>
      </c>
      <c r="AM551" s="197">
        <v>362.77157848061938</v>
      </c>
      <c r="AN551" s="21"/>
      <c r="AO551" s="5"/>
      <c r="AP551" s="5"/>
      <c r="AQ551" s="21"/>
    </row>
    <row r="552" spans="1:43" x14ac:dyDescent="0.2">
      <c r="A552" s="8" t="str">
        <f t="shared" si="8"/>
        <v>EFHuL_Ja_2</v>
      </c>
      <c r="B552" s="7" t="s">
        <v>3739</v>
      </c>
      <c r="C552" s="7" t="s">
        <v>260</v>
      </c>
      <c r="D552" s="7">
        <v>2</v>
      </c>
      <c r="E552" s="7">
        <v>100</v>
      </c>
      <c r="F552" s="9">
        <v>121.49697480874828</v>
      </c>
      <c r="G552" s="9">
        <v>112.11595690046762</v>
      </c>
      <c r="H552" s="9">
        <v>126.00095216696931</v>
      </c>
      <c r="I552" s="9">
        <v>154.49954801122735</v>
      </c>
      <c r="J552" s="9">
        <v>200.10748657694384</v>
      </c>
      <c r="K552" s="9">
        <v>161.53460420875726</v>
      </c>
      <c r="L552" s="9">
        <v>166.32194067431033</v>
      </c>
      <c r="M552" s="9">
        <v>128.87667131602743</v>
      </c>
      <c r="N552" s="9">
        <v>125.43127830341723</v>
      </c>
      <c r="O552" s="9">
        <v>114.83557541951359</v>
      </c>
      <c r="P552" s="9">
        <v>108.68124951004057</v>
      </c>
      <c r="Q552" s="9">
        <v>104.58293107755816</v>
      </c>
      <c r="R552" s="9">
        <v>105.80286902422409</v>
      </c>
      <c r="S552" s="9">
        <v>106.29259352760747</v>
      </c>
      <c r="T552" s="9">
        <v>77.715987956293674</v>
      </c>
      <c r="U552" s="9">
        <v>76.133701878387029</v>
      </c>
      <c r="V552" s="9">
        <v>75.159442405840565</v>
      </c>
      <c r="W552" s="9">
        <v>94.913433594475435</v>
      </c>
      <c r="X552" s="9">
        <v>101.60875573521599</v>
      </c>
      <c r="Y552" s="9">
        <v>103.48163706908231</v>
      </c>
      <c r="Z552" s="9">
        <v>104.71272908579084</v>
      </c>
      <c r="AA552" s="9">
        <v>111.39175246718756</v>
      </c>
      <c r="AB552" s="9">
        <v>111.32333722794365</v>
      </c>
      <c r="AC552" s="9">
        <v>126.97125102724698</v>
      </c>
      <c r="AD552" s="9">
        <v>169.31530106633622</v>
      </c>
      <c r="AE552" s="9">
        <v>180.64048119061599</v>
      </c>
      <c r="AF552" s="9">
        <v>175.91181126905212</v>
      </c>
      <c r="AG552" s="9">
        <v>213.31131185824361</v>
      </c>
      <c r="AH552" s="9">
        <v>256.19689410603013</v>
      </c>
      <c r="AI552" s="9">
        <v>265.88805584875411</v>
      </c>
      <c r="AJ552" s="9">
        <v>293.2688843652312</v>
      </c>
      <c r="AK552" s="9">
        <v>281.88756789241637</v>
      </c>
      <c r="AL552" s="21">
        <v>327.63410684223186</v>
      </c>
      <c r="AM552" s="197">
        <v>359.38445786496783</v>
      </c>
      <c r="AN552" s="21"/>
      <c r="AO552" s="5"/>
      <c r="AP552" s="5"/>
      <c r="AQ552" s="21"/>
    </row>
    <row r="553" spans="1:43" x14ac:dyDescent="0.2">
      <c r="A553" s="8" t="str">
        <f t="shared" si="8"/>
        <v>EFHuL_Ja_3</v>
      </c>
      <c r="B553" s="7" t="s">
        <v>3739</v>
      </c>
      <c r="C553" s="7" t="s">
        <v>260</v>
      </c>
      <c r="D553" s="7">
        <v>3</v>
      </c>
      <c r="E553" s="7">
        <v>100</v>
      </c>
      <c r="F553" s="9">
        <v>175.07981986451961</v>
      </c>
      <c r="G553" s="9">
        <v>178.88031168498125</v>
      </c>
      <c r="H553" s="9">
        <v>226.2245897722396</v>
      </c>
      <c r="I553" s="9">
        <v>245.95652604080306</v>
      </c>
      <c r="J553" s="9">
        <v>303.43574617915488</v>
      </c>
      <c r="K553" s="9">
        <v>238.62828653310771</v>
      </c>
      <c r="L553" s="9">
        <v>257.20479028526711</v>
      </c>
      <c r="M553" s="9">
        <v>207.36371507080707</v>
      </c>
      <c r="N553" s="9">
        <v>201.58812504832352</v>
      </c>
      <c r="O553" s="9">
        <v>174.39489331227023</v>
      </c>
      <c r="P553" s="9">
        <v>165.87220619057248</v>
      </c>
      <c r="Q553" s="9">
        <v>152.27748308107337</v>
      </c>
      <c r="R553" s="9">
        <v>159.39529975302656</v>
      </c>
      <c r="S553" s="9">
        <v>169.2920957340402</v>
      </c>
      <c r="T553" s="9">
        <v>113.94387642527843</v>
      </c>
      <c r="U553" s="9">
        <v>99.604278907357383</v>
      </c>
      <c r="V553" s="9">
        <v>104.97704735242156</v>
      </c>
      <c r="W553" s="9">
        <v>132.91519413355309</v>
      </c>
      <c r="X553" s="9">
        <v>141.66706817674205</v>
      </c>
      <c r="Y553" s="9">
        <v>145.03100463767419</v>
      </c>
      <c r="Z553" s="9">
        <v>141.82306593872468</v>
      </c>
      <c r="AA553" s="9">
        <v>157.39553595147521</v>
      </c>
      <c r="AB553" s="9">
        <v>153.29174662944462</v>
      </c>
      <c r="AC553" s="9">
        <v>168.49131894071428</v>
      </c>
      <c r="AD553" s="9">
        <v>243.44456621513851</v>
      </c>
      <c r="AE553" s="9">
        <v>273.07385754684844</v>
      </c>
      <c r="AF553" s="9">
        <v>291.47890635547748</v>
      </c>
      <c r="AG553" s="9">
        <v>368.62590822455428</v>
      </c>
      <c r="AH553" s="9">
        <v>451.3484494383585</v>
      </c>
      <c r="AI553" s="9">
        <v>460.27028392295347</v>
      </c>
      <c r="AJ553" s="9">
        <v>476.98320493131712</v>
      </c>
      <c r="AK553" s="9">
        <v>477.95407143060595</v>
      </c>
      <c r="AL553" s="21">
        <v>548.58982318600454</v>
      </c>
      <c r="AM553" s="197">
        <v>563.63610104120198</v>
      </c>
      <c r="AN553" s="21"/>
      <c r="AO553" s="5"/>
      <c r="AP553" s="5"/>
      <c r="AQ553" s="21"/>
    </row>
    <row r="554" spans="1:43" x14ac:dyDescent="0.2">
      <c r="A554" s="8" t="str">
        <f t="shared" si="8"/>
        <v>EFHuL_Ja_4</v>
      </c>
      <c r="B554" s="7" t="s">
        <v>3739</v>
      </c>
      <c r="C554" s="7" t="s">
        <v>260</v>
      </c>
      <c r="D554" s="7">
        <v>4</v>
      </c>
      <c r="E554" s="7">
        <v>100</v>
      </c>
      <c r="F554" s="9">
        <v>129.64507198550595</v>
      </c>
      <c r="G554" s="9">
        <v>114.37953342554563</v>
      </c>
      <c r="H554" s="9">
        <v>125.72427214279587</v>
      </c>
      <c r="I554" s="9">
        <v>158.39266332380612</v>
      </c>
      <c r="J554" s="9">
        <v>192.93108477195454</v>
      </c>
      <c r="K554" s="9">
        <v>135.03808435592538</v>
      </c>
      <c r="L554" s="9">
        <v>144.34520252031911</v>
      </c>
      <c r="M554" s="9">
        <v>120.7627868291037</v>
      </c>
      <c r="N554" s="9">
        <v>122.74446426194854</v>
      </c>
      <c r="O554" s="9">
        <v>119.78378223377177</v>
      </c>
      <c r="P554" s="9">
        <v>104.34778450977819</v>
      </c>
      <c r="Q554" s="9">
        <v>88.387977489567461</v>
      </c>
      <c r="R554" s="9">
        <v>94.571126656963912</v>
      </c>
      <c r="S554" s="9">
        <v>113.51839189891928</v>
      </c>
      <c r="T554" s="9">
        <v>78.489631397338641</v>
      </c>
      <c r="U554" s="9">
        <v>65.490745478248698</v>
      </c>
      <c r="V554" s="9">
        <v>69.075169383605541</v>
      </c>
      <c r="W554" s="9">
        <v>93.487168943999492</v>
      </c>
      <c r="X554" s="9">
        <v>106.00288800434934</v>
      </c>
      <c r="Y554" s="9">
        <v>104.51107147886012</v>
      </c>
      <c r="Z554" s="9">
        <v>86.233928307187341</v>
      </c>
      <c r="AA554" s="9">
        <v>100.64884455974116</v>
      </c>
      <c r="AB554" s="9">
        <v>102.68192272219316</v>
      </c>
      <c r="AC554" s="9">
        <v>112.7973472446903</v>
      </c>
      <c r="AD554" s="9">
        <v>153.61717692884636</v>
      </c>
      <c r="AE554" s="9">
        <v>155.15537364811556</v>
      </c>
      <c r="AF554" s="9">
        <v>141.26928722804598</v>
      </c>
      <c r="AG554" s="9">
        <v>191.93685733148374</v>
      </c>
      <c r="AH554" s="9">
        <v>269.23062809630443</v>
      </c>
      <c r="AI554" s="9">
        <v>275.01106964332627</v>
      </c>
      <c r="AJ554" s="9">
        <v>310.13558728555716</v>
      </c>
      <c r="AK554" s="9">
        <v>283.39971598094172</v>
      </c>
      <c r="AL554" s="21">
        <v>312.1679454481876</v>
      </c>
      <c r="AM554" s="197">
        <v>371.36318293356516</v>
      </c>
      <c r="AN554" s="21"/>
      <c r="AO554" s="5"/>
      <c r="AP554" s="5"/>
      <c r="AQ554" s="21"/>
    </row>
    <row r="555" spans="1:43" x14ac:dyDescent="0.2">
      <c r="A555" s="8" t="str">
        <f t="shared" si="8"/>
        <v>EFHuL_Ja_5</v>
      </c>
      <c r="B555" s="7" t="s">
        <v>3739</v>
      </c>
      <c r="C555" s="7" t="s">
        <v>260</v>
      </c>
      <c r="D555" s="7">
        <v>5</v>
      </c>
      <c r="E555" s="7">
        <v>100</v>
      </c>
      <c r="F555" s="9">
        <v>134.9250756474998</v>
      </c>
      <c r="G555" s="9">
        <v>145.68548180918626</v>
      </c>
      <c r="H555" s="9">
        <v>169.87940296019315</v>
      </c>
      <c r="I555" s="9">
        <v>188.43199269369632</v>
      </c>
      <c r="J555" s="9">
        <v>225.5345427620363</v>
      </c>
      <c r="K555" s="9">
        <v>206.58108579195206</v>
      </c>
      <c r="L555" s="9">
        <v>192.67045552230522</v>
      </c>
      <c r="M555" s="9">
        <v>163.5878757855788</v>
      </c>
      <c r="N555" s="9">
        <v>154.71624679294422</v>
      </c>
      <c r="O555" s="9">
        <v>143.48215208177729</v>
      </c>
      <c r="P555" s="9">
        <v>143.84334123514984</v>
      </c>
      <c r="Q555" s="9">
        <v>140.28281235801251</v>
      </c>
      <c r="R555" s="9">
        <v>136.83714920237614</v>
      </c>
      <c r="S555" s="9">
        <v>144.42211502928544</v>
      </c>
      <c r="T555" s="9">
        <v>116.24768224782818</v>
      </c>
      <c r="U555" s="9">
        <v>108.60246993300564</v>
      </c>
      <c r="V555" s="9">
        <v>117.42902609309935</v>
      </c>
      <c r="W555" s="9">
        <v>148.32050168246812</v>
      </c>
      <c r="X555" s="9">
        <v>161.40830467823517</v>
      </c>
      <c r="Y555" s="9">
        <v>168.81689110382834</v>
      </c>
      <c r="Z555" s="9">
        <v>175.93403463299566</v>
      </c>
      <c r="AA555" s="9">
        <v>185.3791267887847</v>
      </c>
      <c r="AB555" s="9">
        <v>189.87079623003578</v>
      </c>
      <c r="AC555" s="9">
        <v>211.86393960964995</v>
      </c>
      <c r="AD555" s="9">
        <v>291.8926448401096</v>
      </c>
      <c r="AE555" s="9">
        <v>325.34601504617314</v>
      </c>
      <c r="AF555" s="9">
        <v>343.29477496418031</v>
      </c>
      <c r="AG555" s="9">
        <v>414.93583280068009</v>
      </c>
      <c r="AH555" s="9">
        <v>447.85017377163035</v>
      </c>
      <c r="AI555" s="9">
        <v>438.76268614415943</v>
      </c>
      <c r="AJ555" s="9">
        <v>440.57043547117399</v>
      </c>
      <c r="AK555" s="9">
        <v>412.38447394906228</v>
      </c>
      <c r="AL555" s="21">
        <v>476.35194910601592</v>
      </c>
      <c r="AM555" s="197">
        <v>516.36273559689232</v>
      </c>
      <c r="AN555" s="21"/>
      <c r="AO555" s="5"/>
      <c r="AP555" s="5"/>
      <c r="AQ555" s="21"/>
    </row>
    <row r="556" spans="1:43" x14ac:dyDescent="0.2">
      <c r="A556" s="8" t="str">
        <f t="shared" si="8"/>
        <v>EFHuL_Ja_6</v>
      </c>
      <c r="B556" s="7" t="s">
        <v>3739</v>
      </c>
      <c r="C556" s="7" t="s">
        <v>260</v>
      </c>
      <c r="D556" s="7">
        <v>6</v>
      </c>
      <c r="E556" s="7">
        <v>100</v>
      </c>
      <c r="F556" s="9">
        <v>169.95944372874823</v>
      </c>
      <c r="G556" s="9">
        <v>180.72530314908053</v>
      </c>
      <c r="H556" s="9">
        <v>210.10636271600202</v>
      </c>
      <c r="I556" s="9">
        <v>221.42956777364651</v>
      </c>
      <c r="J556" s="9">
        <v>259.25066859654311</v>
      </c>
      <c r="K556" s="9">
        <v>206.42636712051953</v>
      </c>
      <c r="L556" s="9">
        <v>228.16326753903141</v>
      </c>
      <c r="M556" s="9">
        <v>181.91755764061824</v>
      </c>
      <c r="N556" s="9">
        <v>172.77446728683486</v>
      </c>
      <c r="O556" s="9">
        <v>149.28372553608031</v>
      </c>
      <c r="P556" s="9">
        <v>142.61917773792592</v>
      </c>
      <c r="Q556" s="9">
        <v>129.17139138162548</v>
      </c>
      <c r="R556" s="9">
        <v>138.49428359924482</v>
      </c>
      <c r="S556" s="9">
        <v>165.58355954391428</v>
      </c>
      <c r="T556" s="9">
        <v>111.83773542780946</v>
      </c>
      <c r="U556" s="9">
        <v>83.427298486583823</v>
      </c>
      <c r="V556" s="9">
        <v>97.040065756269968</v>
      </c>
      <c r="W556" s="9">
        <v>137.1855214415001</v>
      </c>
      <c r="X556" s="9">
        <v>144.93527643897806</v>
      </c>
      <c r="Y556" s="9">
        <v>143.34865020172722</v>
      </c>
      <c r="Z556" s="9">
        <v>149.01400449462264</v>
      </c>
      <c r="AA556" s="9">
        <v>147.45710135106026</v>
      </c>
      <c r="AB556" s="9">
        <v>147.23633432932493</v>
      </c>
      <c r="AC556" s="9">
        <v>168.91535951185966</v>
      </c>
      <c r="AD556" s="9">
        <v>253.5935558669444</v>
      </c>
      <c r="AE556" s="9">
        <v>285.95233828452263</v>
      </c>
      <c r="AF556" s="9">
        <v>294.89460503721665</v>
      </c>
      <c r="AG556" s="9">
        <v>334.125588205935</v>
      </c>
      <c r="AH556" s="9">
        <v>380.39468265572208</v>
      </c>
      <c r="AI556" s="9">
        <v>410.68297759810679</v>
      </c>
      <c r="AJ556" s="9">
        <v>451.1165322657132</v>
      </c>
      <c r="AK556" s="9">
        <v>449.98435617437593</v>
      </c>
      <c r="AL556" s="21">
        <v>540.44316010035914</v>
      </c>
      <c r="AM556" s="197">
        <v>590.45107050548529</v>
      </c>
      <c r="AN556" s="21"/>
      <c r="AO556" s="5"/>
      <c r="AP556" s="5"/>
      <c r="AQ556" s="21"/>
    </row>
    <row r="557" spans="1:43" x14ac:dyDescent="0.2">
      <c r="A557" s="8" t="str">
        <f t="shared" si="8"/>
        <v>EFHuL_Ja_7</v>
      </c>
      <c r="B557" s="7" t="s">
        <v>3739</v>
      </c>
      <c r="C557" s="7" t="s">
        <v>260</v>
      </c>
      <c r="D557" s="7">
        <v>7</v>
      </c>
      <c r="E557" s="7">
        <v>100</v>
      </c>
      <c r="F557" s="9">
        <v>143.24340527593549</v>
      </c>
      <c r="G557" s="9">
        <v>158.08633093546081</v>
      </c>
      <c r="H557" s="9">
        <v>176.00269784183996</v>
      </c>
      <c r="I557" s="9">
        <v>191.69004796176023</v>
      </c>
      <c r="J557" s="9">
        <v>218.94604316564491</v>
      </c>
      <c r="K557" s="9">
        <v>213.07883693099146</v>
      </c>
      <c r="L557" s="9">
        <v>191.46702637919461</v>
      </c>
      <c r="M557" s="9">
        <v>161.53567146301768</v>
      </c>
      <c r="N557" s="9">
        <v>143.97392086333457</v>
      </c>
      <c r="O557" s="9">
        <v>141.17775779376484</v>
      </c>
      <c r="P557" s="9">
        <v>144.56594724210302</v>
      </c>
      <c r="Q557" s="9">
        <v>148.76768585119896</v>
      </c>
      <c r="R557" s="9">
        <v>136.53747002380166</v>
      </c>
      <c r="S557" s="9">
        <v>145.84052757778684</v>
      </c>
      <c r="T557" s="9">
        <v>117.39238609090748</v>
      </c>
      <c r="U557" s="9">
        <v>106.22991606682974</v>
      </c>
      <c r="V557" s="9">
        <v>123.52128297316816</v>
      </c>
      <c r="W557" s="9">
        <v>140.99100719402196</v>
      </c>
      <c r="X557" s="9">
        <v>149.735911270885</v>
      </c>
      <c r="Y557" s="9">
        <v>148.51288968831653</v>
      </c>
      <c r="Z557" s="9">
        <v>171.16396882497261</v>
      </c>
      <c r="AA557" s="9">
        <v>201.20593525139557</v>
      </c>
      <c r="AB557" s="9">
        <v>192.14538369258031</v>
      </c>
      <c r="AC557" s="9">
        <v>213.8869904070726</v>
      </c>
      <c r="AD557" s="9">
        <v>273.45203836827477</v>
      </c>
      <c r="AE557" s="9">
        <v>297.87739808084899</v>
      </c>
      <c r="AF557" s="9">
        <v>323.12110311727315</v>
      </c>
      <c r="AG557" s="9">
        <v>373.38878896834086</v>
      </c>
      <c r="AH557" s="9">
        <v>397.69094724073182</v>
      </c>
      <c r="AI557" s="9">
        <v>406.51199040670559</v>
      </c>
      <c r="AJ557" s="9">
        <v>411.2559952037019</v>
      </c>
      <c r="AK557" s="9">
        <v>422.21282973549819</v>
      </c>
      <c r="AL557" s="21">
        <v>504.50479616229603</v>
      </c>
      <c r="AM557" s="197">
        <v>554.38339328443908</v>
      </c>
      <c r="AN557" s="21"/>
      <c r="AO557" s="5"/>
      <c r="AP557" s="5"/>
      <c r="AQ557" s="21"/>
    </row>
    <row r="558" spans="1:43" x14ac:dyDescent="0.2">
      <c r="A558" s="8" t="str">
        <f t="shared" si="8"/>
        <v>EFHuL_Ja_8</v>
      </c>
      <c r="B558" s="7" t="s">
        <v>3739</v>
      </c>
      <c r="C558" s="7" t="s">
        <v>260</v>
      </c>
      <c r="D558" s="7">
        <v>8</v>
      </c>
      <c r="E558" s="7">
        <v>100</v>
      </c>
      <c r="F558" s="9">
        <v>169.95479268181774</v>
      </c>
      <c r="G558" s="9">
        <v>118.14778775719252</v>
      </c>
      <c r="H558" s="9">
        <v>111.02978105474817</v>
      </c>
      <c r="I558" s="9">
        <v>134.6437022182441</v>
      </c>
      <c r="J558" s="9">
        <v>205.23816514310141</v>
      </c>
      <c r="K558" s="9">
        <v>166.55163330613186</v>
      </c>
      <c r="L558" s="9">
        <v>167.90957394874363</v>
      </c>
      <c r="M558" s="9">
        <v>115.51331917529919</v>
      </c>
      <c r="N558" s="9">
        <v>125.13060030828507</v>
      </c>
      <c r="O558" s="9">
        <v>122.89318061762332</v>
      </c>
      <c r="P558" s="9">
        <v>119.67128417395038</v>
      </c>
      <c r="Q558" s="9">
        <v>107.73967862065965</v>
      </c>
      <c r="R558" s="9">
        <v>95.667695536163777</v>
      </c>
      <c r="S558" s="9">
        <v>90.259783693771993</v>
      </c>
      <c r="T558" s="9">
        <v>75.09877395905275</v>
      </c>
      <c r="U558" s="9">
        <v>64.172159985465356</v>
      </c>
      <c r="V558" s="9">
        <v>64.116061719331981</v>
      </c>
      <c r="W558" s="9">
        <v>82.383650087826751</v>
      </c>
      <c r="X558" s="9">
        <v>83.667773728540169</v>
      </c>
      <c r="Y558" s="9">
        <v>79.704207285793842</v>
      </c>
      <c r="Z558" s="9">
        <v>85.417412831293746</v>
      </c>
      <c r="AA558" s="9">
        <v>79.728715109239957</v>
      </c>
      <c r="AB558" s="9">
        <v>75.919899377704539</v>
      </c>
      <c r="AC558" s="9">
        <v>81.731646984936617</v>
      </c>
      <c r="AD558" s="9">
        <v>112.48396924129855</v>
      </c>
      <c r="AE558" s="9">
        <v>122.21425204452363</v>
      </c>
      <c r="AF558" s="9">
        <v>128.70070255352357</v>
      </c>
      <c r="AG558" s="9">
        <v>149.48969751603246</v>
      </c>
      <c r="AH558" s="9">
        <v>173.26238075869063</v>
      </c>
      <c r="AI558" s="9">
        <v>191.4584599278264</v>
      </c>
      <c r="AJ558" s="9">
        <v>209.76102374857558</v>
      </c>
      <c r="AK558" s="9">
        <v>197.71519608251856</v>
      </c>
      <c r="AL558" s="21">
        <v>241.44305013102337</v>
      </c>
      <c r="AM558" s="197">
        <v>292.38353715979815</v>
      </c>
      <c r="AN558" s="21"/>
      <c r="AO558" s="5"/>
      <c r="AP558" s="5"/>
      <c r="AQ558" s="21"/>
    </row>
    <row r="559" spans="1:43" x14ac:dyDescent="0.2">
      <c r="A559" s="8" t="str">
        <f t="shared" ref="A559:A622" si="9">CONCATENATE(B559,"_",C559,"_",D559)</f>
        <v>EFHuL_Ja_9</v>
      </c>
      <c r="B559" s="7" t="s">
        <v>3739</v>
      </c>
      <c r="C559" s="7" t="s">
        <v>260</v>
      </c>
      <c r="D559" s="7">
        <v>9</v>
      </c>
      <c r="E559" s="7">
        <v>100</v>
      </c>
      <c r="F559" s="9">
        <v>160.29987166675534</v>
      </c>
      <c r="G559" s="9">
        <v>194.30887545398701</v>
      </c>
      <c r="H559" s="9">
        <v>207.47156142482544</v>
      </c>
      <c r="I559" s="9">
        <v>205.92051518803237</v>
      </c>
      <c r="J559" s="9">
        <v>234.09874162476103</v>
      </c>
      <c r="K559" s="9">
        <v>184.41152844832718</v>
      </c>
      <c r="L559" s="9">
        <v>240.61960021664942</v>
      </c>
      <c r="M559" s="9">
        <v>179.54822863248449</v>
      </c>
      <c r="N559" s="9">
        <v>167.51872152234014</v>
      </c>
      <c r="O559" s="9">
        <v>138.65818748676654</v>
      </c>
      <c r="P559" s="9">
        <v>139.32549331963685</v>
      </c>
      <c r="Q559" s="9">
        <v>126.47838995613576</v>
      </c>
      <c r="R559" s="9">
        <v>141.69931823812857</v>
      </c>
      <c r="S559" s="9">
        <v>148.40456217367313</v>
      </c>
      <c r="T559" s="9">
        <v>122.4459152238438</v>
      </c>
      <c r="U559" s="9">
        <v>130.3131141349441</v>
      </c>
      <c r="V559" s="9">
        <v>137.53250950914432</v>
      </c>
      <c r="W559" s="9">
        <v>168.26021790756258</v>
      </c>
      <c r="X559" s="9">
        <v>174.59764581390658</v>
      </c>
      <c r="Y559" s="9">
        <v>175.29959208844571</v>
      </c>
      <c r="Z559" s="9">
        <v>192.55530537451153</v>
      </c>
      <c r="AA559" s="9">
        <v>218.39339267651442</v>
      </c>
      <c r="AB559" s="9">
        <v>244.0806440391197</v>
      </c>
      <c r="AC559" s="9">
        <v>268.76250431289634</v>
      </c>
      <c r="AD559" s="9">
        <v>331.83511149737677</v>
      </c>
      <c r="AE559" s="9">
        <v>361.10437546995854</v>
      </c>
      <c r="AF559" s="9">
        <v>376.16205726055591</v>
      </c>
      <c r="AG559" s="9">
        <v>426.50449102708654</v>
      </c>
      <c r="AH559" s="9">
        <v>436.39006558802282</v>
      </c>
      <c r="AI559" s="9">
        <v>446.05134810525431</v>
      </c>
      <c r="AJ559" s="9">
        <v>487.21257088495707</v>
      </c>
      <c r="AK559" s="9">
        <v>481.5569025560535</v>
      </c>
      <c r="AL559" s="21">
        <v>527.51207920520699</v>
      </c>
      <c r="AM559" s="197">
        <v>566.58718816848875</v>
      </c>
      <c r="AN559" s="21"/>
      <c r="AO559" s="5"/>
      <c r="AP559" s="5"/>
      <c r="AQ559" s="21"/>
    </row>
    <row r="560" spans="1:43" x14ac:dyDescent="0.2">
      <c r="A560" s="8" t="str">
        <f t="shared" si="9"/>
        <v>EFHuL_Ja_10</v>
      </c>
      <c r="B560" s="7" t="s">
        <v>3739</v>
      </c>
      <c r="C560" s="7" t="s">
        <v>260</v>
      </c>
      <c r="D560" s="7">
        <v>10</v>
      </c>
      <c r="E560" s="7">
        <v>100</v>
      </c>
      <c r="F560" s="9">
        <v>118.11803351216288</v>
      </c>
      <c r="G560" s="9">
        <v>114.5517347618114</v>
      </c>
      <c r="H560" s="9">
        <v>125.73262106052181</v>
      </c>
      <c r="I560" s="9">
        <v>132.27281818474941</v>
      </c>
      <c r="J560" s="9">
        <v>147.50240834602758</v>
      </c>
      <c r="K560" s="9">
        <v>113.70570064192449</v>
      </c>
      <c r="L560" s="9">
        <v>128.19020973723175</v>
      </c>
      <c r="M560" s="9">
        <v>94.526108657365867</v>
      </c>
      <c r="N560" s="9">
        <v>81.010253990264417</v>
      </c>
      <c r="O560" s="9">
        <v>72.81820704951194</v>
      </c>
      <c r="P560" s="9">
        <v>71.063823652590415</v>
      </c>
      <c r="Q560" s="9">
        <v>71.175630188902275</v>
      </c>
      <c r="R560" s="9">
        <v>75.33639972644859</v>
      </c>
      <c r="S560" s="9">
        <v>79.181819122100848</v>
      </c>
      <c r="T560" s="9">
        <v>65.292404652961935</v>
      </c>
      <c r="U560" s="9">
        <v>64.122876711085738</v>
      </c>
      <c r="V560" s="9">
        <v>64.153181148345666</v>
      </c>
      <c r="W560" s="9">
        <v>69.526508675569147</v>
      </c>
      <c r="X560" s="9">
        <v>72.725044752047367</v>
      </c>
      <c r="Y560" s="9">
        <v>75.488954195069695</v>
      </c>
      <c r="Z560" s="9">
        <v>76.285404796972273</v>
      </c>
      <c r="AA560" s="9">
        <v>77.875844180404243</v>
      </c>
      <c r="AB560" s="9">
        <v>79.448579268130842</v>
      </c>
      <c r="AC560" s="9">
        <v>91.832099661274597</v>
      </c>
      <c r="AD560" s="9">
        <v>122.46990492291818</v>
      </c>
      <c r="AE560" s="9">
        <v>140.70711792735955</v>
      </c>
      <c r="AF560" s="9">
        <v>154.48985440769718</v>
      </c>
      <c r="AG560" s="9">
        <v>214.3049885862311</v>
      </c>
      <c r="AH560" s="9">
        <v>266.25870750690387</v>
      </c>
      <c r="AI560" s="9">
        <v>264.39454535246199</v>
      </c>
      <c r="AJ560" s="9">
        <v>283.30466389928148</v>
      </c>
      <c r="AK560" s="9">
        <v>273.92142203575452</v>
      </c>
      <c r="AL560" s="21">
        <v>309.5459488095949</v>
      </c>
      <c r="AM560" s="197">
        <v>344.27164556651843</v>
      </c>
      <c r="AN560" s="21"/>
      <c r="AO560" s="5"/>
      <c r="AP560" s="5"/>
      <c r="AQ560" s="21"/>
    </row>
    <row r="561" spans="1:43" x14ac:dyDescent="0.2">
      <c r="A561" s="8" t="str">
        <f t="shared" si="9"/>
        <v>EFHuL_Ja_11</v>
      </c>
      <c r="B561" s="7" t="s">
        <v>3739</v>
      </c>
      <c r="C561" s="7" t="s">
        <v>260</v>
      </c>
      <c r="D561" s="7">
        <v>11</v>
      </c>
      <c r="E561" s="7">
        <v>100</v>
      </c>
      <c r="F561" s="9">
        <v>120.18112543614356</v>
      </c>
      <c r="G561" s="9">
        <v>111.80390607712228</v>
      </c>
      <c r="H561" s="9">
        <v>130.12697697272645</v>
      </c>
      <c r="I561" s="9">
        <v>153.77690899714707</v>
      </c>
      <c r="J561" s="9">
        <v>186.8160645619767</v>
      </c>
      <c r="K561" s="9">
        <v>163.52128485925323</v>
      </c>
      <c r="L561" s="9">
        <v>175.25327750966233</v>
      </c>
      <c r="M561" s="9">
        <v>145.50836526617746</v>
      </c>
      <c r="N561" s="9">
        <v>138.93925192259422</v>
      </c>
      <c r="O561" s="9">
        <v>116.78272396205982</v>
      </c>
      <c r="P561" s="9">
        <v>105.19072016621236</v>
      </c>
      <c r="Q561" s="9">
        <v>98.106017506316476</v>
      </c>
      <c r="R561" s="9">
        <v>100.21379059579567</v>
      </c>
      <c r="S561" s="9">
        <v>106.60341982895274</v>
      </c>
      <c r="T561" s="9">
        <v>74.442359596664105</v>
      </c>
      <c r="U561" s="9">
        <v>65.271843222407909</v>
      </c>
      <c r="V561" s="9">
        <v>64.763189179479127</v>
      </c>
      <c r="W561" s="9">
        <v>81.219473021297333</v>
      </c>
      <c r="X561" s="9">
        <v>83.788093396140837</v>
      </c>
      <c r="Y561" s="9">
        <v>86.058410958276681</v>
      </c>
      <c r="Z561" s="9">
        <v>82.383251574850064</v>
      </c>
      <c r="AA561" s="9">
        <v>78.444335087949739</v>
      </c>
      <c r="AB561" s="9">
        <v>75.887204311117273</v>
      </c>
      <c r="AC561" s="9">
        <v>89.529514349095422</v>
      </c>
      <c r="AD561" s="9">
        <v>120.55819337568256</v>
      </c>
      <c r="AE561" s="9">
        <v>135.38595218982724</v>
      </c>
      <c r="AF561" s="9">
        <v>134.42027419906748</v>
      </c>
      <c r="AG561" s="9">
        <v>181.71201595100791</v>
      </c>
      <c r="AH561" s="9">
        <v>211.97820172473186</v>
      </c>
      <c r="AI561" s="9">
        <v>203.55376781904738</v>
      </c>
      <c r="AJ561" s="9">
        <v>233.14134375758638</v>
      </c>
      <c r="AK561" s="9">
        <v>220.96890556799016</v>
      </c>
      <c r="AL561" s="21">
        <v>250.81064217832969</v>
      </c>
      <c r="AM561" s="197">
        <v>273.85686562234366</v>
      </c>
      <c r="AN561" s="21"/>
      <c r="AO561" s="5"/>
      <c r="AP561" s="5"/>
      <c r="AQ561" s="21"/>
    </row>
    <row r="562" spans="1:43" x14ac:dyDescent="0.2">
      <c r="A562" s="8" t="str">
        <f t="shared" si="9"/>
        <v>EFHuL_Ja_12</v>
      </c>
      <c r="B562" s="7" t="s">
        <v>3739</v>
      </c>
      <c r="C562" s="7" t="s">
        <v>260</v>
      </c>
      <c r="D562" s="7">
        <v>12</v>
      </c>
      <c r="E562" s="7">
        <v>100</v>
      </c>
      <c r="F562" s="9">
        <v>100.00560493949374</v>
      </c>
      <c r="G562" s="9">
        <v>101.92602310928098</v>
      </c>
      <c r="H562" s="9">
        <v>149.74860810691609</v>
      </c>
      <c r="I562" s="9">
        <v>206.61964053621591</v>
      </c>
      <c r="J562" s="9">
        <v>261.91070294179855</v>
      </c>
      <c r="K562" s="9">
        <v>236.89793613638264</v>
      </c>
      <c r="L562" s="9">
        <v>222.6817349566677</v>
      </c>
      <c r="M562" s="9">
        <v>190.34704951845634</v>
      </c>
      <c r="N562" s="9">
        <v>175.40594289607122</v>
      </c>
      <c r="O562" s="9">
        <v>174.3619711115382</v>
      </c>
      <c r="P562" s="9">
        <v>174.47593820420371</v>
      </c>
      <c r="Q562" s="9">
        <v>165.13894020951332</v>
      </c>
      <c r="R562" s="9">
        <v>172.03716697285756</v>
      </c>
      <c r="S562" s="9">
        <v>177.00625677239989</v>
      </c>
      <c r="T562" s="9">
        <v>150.18745407051338</v>
      </c>
      <c r="U562" s="9">
        <v>145.8060525036793</v>
      </c>
      <c r="V562" s="9">
        <v>153.03019608988188</v>
      </c>
      <c r="W562" s="9">
        <v>189.87851813726181</v>
      </c>
      <c r="X562" s="9">
        <v>210.59084360600252</v>
      </c>
      <c r="Y562" s="9">
        <v>220.1275435010738</v>
      </c>
      <c r="Z562" s="9">
        <v>243.16197443310671</v>
      </c>
      <c r="AA562" s="9">
        <v>247.72543272159342</v>
      </c>
      <c r="AB562" s="9">
        <v>267.39482435751552</v>
      </c>
      <c r="AC562" s="9">
        <v>286.54378702901153</v>
      </c>
      <c r="AD562" s="9">
        <v>353.46468265694455</v>
      </c>
      <c r="AE562" s="9">
        <v>362.79918956791391</v>
      </c>
      <c r="AF562" s="9">
        <v>371.43473982792216</v>
      </c>
      <c r="AG562" s="9">
        <v>374.32522762358434</v>
      </c>
      <c r="AH562" s="9">
        <v>459.63821156889634</v>
      </c>
      <c r="AI562" s="9">
        <v>503.73060587482439</v>
      </c>
      <c r="AJ562" s="9">
        <v>463.22931673789662</v>
      </c>
      <c r="AK562" s="9">
        <v>445.63063867257193</v>
      </c>
      <c r="AL562" s="21">
        <v>504.27864435379757</v>
      </c>
      <c r="AM562" s="197">
        <v>586.90271071741063</v>
      </c>
      <c r="AN562" s="21"/>
      <c r="AO562" s="5"/>
      <c r="AP562" s="5"/>
      <c r="AQ562" s="21"/>
    </row>
    <row r="563" spans="1:43" x14ac:dyDescent="0.2">
      <c r="A563" s="8" t="str">
        <f t="shared" si="9"/>
        <v>EFHuL_Ja_13</v>
      </c>
      <c r="B563" s="7" t="s">
        <v>3739</v>
      </c>
      <c r="C563" s="7" t="s">
        <v>260</v>
      </c>
      <c r="D563" s="7">
        <v>13</v>
      </c>
      <c r="E563" s="7">
        <v>100</v>
      </c>
      <c r="F563" s="9">
        <v>147.12307516849859</v>
      </c>
      <c r="G563" s="9">
        <v>136.45833094303612</v>
      </c>
      <c r="H563" s="9">
        <v>174.68481000090591</v>
      </c>
      <c r="I563" s="9">
        <v>203.34581193516988</v>
      </c>
      <c r="J563" s="9">
        <v>252.99314812642484</v>
      </c>
      <c r="K563" s="9">
        <v>224.9411904401621</v>
      </c>
      <c r="L563" s="9">
        <v>228.12806586506392</v>
      </c>
      <c r="M563" s="9">
        <v>197.89336069195843</v>
      </c>
      <c r="N563" s="9">
        <v>191.74982383913789</v>
      </c>
      <c r="O563" s="9">
        <v>170.66748234979661</v>
      </c>
      <c r="P563" s="9">
        <v>156.85408987636876</v>
      </c>
      <c r="Q563" s="9">
        <v>142.33137710771805</v>
      </c>
      <c r="R563" s="9">
        <v>148.96217150426398</v>
      </c>
      <c r="S563" s="9">
        <v>161.93075970158583</v>
      </c>
      <c r="T563" s="9">
        <v>128.49513956106321</v>
      </c>
      <c r="U563" s="9">
        <v>118.79024202227484</v>
      </c>
      <c r="V563" s="9">
        <v>116.92252638857224</v>
      </c>
      <c r="W563" s="9">
        <v>150.18065551484153</v>
      </c>
      <c r="X563" s="9">
        <v>161.21218801723859</v>
      </c>
      <c r="Y563" s="9">
        <v>165.01925453617662</v>
      </c>
      <c r="Z563" s="9">
        <v>168.0213167099667</v>
      </c>
      <c r="AA563" s="9">
        <v>185.23635664120476</v>
      </c>
      <c r="AB563" s="9">
        <v>182.2917816067289</v>
      </c>
      <c r="AC563" s="9">
        <v>192.66475145013882</v>
      </c>
      <c r="AD563" s="9">
        <v>233.65203929965682</v>
      </c>
      <c r="AE563" s="9">
        <v>252.59777020139182</v>
      </c>
      <c r="AF563" s="9">
        <v>254.1638623307494</v>
      </c>
      <c r="AG563" s="9">
        <v>283.49697663530742</v>
      </c>
      <c r="AH563" s="9">
        <v>328.39944572347844</v>
      </c>
      <c r="AI563" s="9">
        <v>331.16426941895526</v>
      </c>
      <c r="AJ563" s="9">
        <v>351.89814674694844</v>
      </c>
      <c r="AK563" s="9">
        <v>344.65821131060477</v>
      </c>
      <c r="AL563" s="21">
        <v>394.3420418174274</v>
      </c>
      <c r="AM563" s="197">
        <v>419.95506102467556</v>
      </c>
      <c r="AN563" s="21"/>
      <c r="AO563" s="5"/>
      <c r="AP563" s="5"/>
      <c r="AQ563" s="21"/>
    </row>
    <row r="564" spans="1:43" x14ac:dyDescent="0.2">
      <c r="A564" s="8" t="str">
        <f t="shared" si="9"/>
        <v>EFHuL_Ja_14</v>
      </c>
      <c r="B564" s="7" t="s">
        <v>3739</v>
      </c>
      <c r="C564" s="7" t="s">
        <v>260</v>
      </c>
      <c r="D564" s="7">
        <v>14</v>
      </c>
      <c r="E564" s="7">
        <v>100</v>
      </c>
      <c r="F564" s="9">
        <v>163.04525494635783</v>
      </c>
      <c r="G564" s="9">
        <v>108.92220141817361</v>
      </c>
      <c r="H564" s="9">
        <v>98.224770811212707</v>
      </c>
      <c r="I564" s="9">
        <v>163.33749786470059</v>
      </c>
      <c r="J564" s="9">
        <v>234.93969244991652</v>
      </c>
      <c r="K564" s="9">
        <v>191.38963601102631</v>
      </c>
      <c r="L564" s="9">
        <v>194.59794408362987</v>
      </c>
      <c r="M564" s="9">
        <v>144.45977766091772</v>
      </c>
      <c r="N564" s="9">
        <v>135.96346377360135</v>
      </c>
      <c r="O564" s="9">
        <v>120.31414857663445</v>
      </c>
      <c r="P564" s="9">
        <v>116.30012091655418</v>
      </c>
      <c r="Q564" s="9">
        <v>120.77503826791207</v>
      </c>
      <c r="R564" s="9">
        <v>96.100022441576442</v>
      </c>
      <c r="S564" s="9">
        <v>89.874327171389893</v>
      </c>
      <c r="T564" s="9">
        <v>81.639943326645437</v>
      </c>
      <c r="U564" s="9">
        <v>75.625935763499314</v>
      </c>
      <c r="V564" s="9">
        <v>74.802296409682626</v>
      </c>
      <c r="W564" s="9">
        <v>88.746554213154809</v>
      </c>
      <c r="X564" s="9">
        <v>95.84395400481651</v>
      </c>
      <c r="Y564" s="9">
        <v>93.039929258791588</v>
      </c>
      <c r="Z564" s="9">
        <v>93.0183250545129</v>
      </c>
      <c r="AA564" s="9">
        <v>101.43910796408011</v>
      </c>
      <c r="AB564" s="9">
        <v>96.756522292524224</v>
      </c>
      <c r="AC564" s="9">
        <v>108.07980492575864</v>
      </c>
      <c r="AD564" s="9">
        <v>149.73890732968692</v>
      </c>
      <c r="AE564" s="9">
        <v>140.55829283242838</v>
      </c>
      <c r="AF564" s="9">
        <v>161.37771183006018</v>
      </c>
      <c r="AG564" s="9">
        <v>213.86079652980737</v>
      </c>
      <c r="AH564" s="9">
        <v>271.05735404297013</v>
      </c>
      <c r="AI564" s="9">
        <v>273.53462923478173</v>
      </c>
      <c r="AJ564" s="9">
        <v>324.19827672405029</v>
      </c>
      <c r="AK564" s="9">
        <v>314.50875756261314</v>
      </c>
      <c r="AL564" s="21">
        <v>344.42486994276618</v>
      </c>
      <c r="AM564" s="197">
        <v>390.98871311641614</v>
      </c>
      <c r="AN564" s="21"/>
      <c r="AO564" s="5"/>
      <c r="AP564" s="5"/>
      <c r="AQ564" s="21"/>
    </row>
    <row r="565" spans="1:43" x14ac:dyDescent="0.2">
      <c r="A565" s="8" t="str">
        <f t="shared" si="9"/>
        <v>EFHuL_Ja_15</v>
      </c>
      <c r="B565" s="7" t="s">
        <v>3739</v>
      </c>
      <c r="C565" s="7" t="s">
        <v>260</v>
      </c>
      <c r="D565" s="7">
        <v>15</v>
      </c>
      <c r="E565" s="7">
        <v>100</v>
      </c>
      <c r="F565" s="9">
        <v>161.59886114001188</v>
      </c>
      <c r="G565" s="9">
        <v>119.65818463988501</v>
      </c>
      <c r="H565" s="9">
        <v>109.46297393514509</v>
      </c>
      <c r="I565" s="9">
        <v>153.47609284889407</v>
      </c>
      <c r="J565" s="9">
        <v>219.24107447099465</v>
      </c>
      <c r="K565" s="9">
        <v>178.44633671832116</v>
      </c>
      <c r="L565" s="9">
        <v>180.44563410659785</v>
      </c>
      <c r="M565" s="9">
        <v>130.69128604108877</v>
      </c>
      <c r="N565" s="9">
        <v>133.92303779908175</v>
      </c>
      <c r="O565" s="9">
        <v>124.68212062885182</v>
      </c>
      <c r="P565" s="9">
        <v>121.96998694386927</v>
      </c>
      <c r="Q565" s="9">
        <v>117.94150495202327</v>
      </c>
      <c r="R565" s="9">
        <v>105.52074539733525</v>
      </c>
      <c r="S565" s="9">
        <v>97.471908639339603</v>
      </c>
      <c r="T565" s="9">
        <v>79.952495058172261</v>
      </c>
      <c r="U565" s="9">
        <v>70.370758768129363</v>
      </c>
      <c r="V565" s="9">
        <v>63.040526014697576</v>
      </c>
      <c r="W565" s="9">
        <v>72.788477167254968</v>
      </c>
      <c r="X565" s="9">
        <v>72.56877991941397</v>
      </c>
      <c r="Y565" s="9">
        <v>77.736384275981649</v>
      </c>
      <c r="Z565" s="9">
        <v>74.583545252687429</v>
      </c>
      <c r="AA565" s="9">
        <v>82.600135278480494</v>
      </c>
      <c r="AB565" s="9">
        <v>70.957754158815519</v>
      </c>
      <c r="AC565" s="9">
        <v>92.566735004897367</v>
      </c>
      <c r="AD565" s="9">
        <v>136.57225103095146</v>
      </c>
      <c r="AE565" s="9">
        <v>167.41035146241333</v>
      </c>
      <c r="AF565" s="9">
        <v>169.05467262911611</v>
      </c>
      <c r="AG565" s="9">
        <v>195.95401272841232</v>
      </c>
      <c r="AH565" s="9">
        <v>274.23279215484939</v>
      </c>
      <c r="AI565" s="9">
        <v>294.57604533502501</v>
      </c>
      <c r="AJ565" s="9">
        <v>321.24223862445479</v>
      </c>
      <c r="AK565" s="9">
        <v>319.98134370480585</v>
      </c>
      <c r="AL565" s="21">
        <v>343.61170727118014</v>
      </c>
      <c r="AM565" s="197">
        <v>382.08859073303967</v>
      </c>
      <c r="AN565" s="21"/>
      <c r="AO565" s="5"/>
      <c r="AP565" s="5"/>
      <c r="AQ565" s="21"/>
    </row>
    <row r="566" spans="1:43" x14ac:dyDescent="0.2">
      <c r="A566" s="8" t="str">
        <f t="shared" si="9"/>
        <v>EFHuL_Ja_16</v>
      </c>
      <c r="B566" s="7" t="s">
        <v>3739</v>
      </c>
      <c r="C566" s="7" t="s">
        <v>260</v>
      </c>
      <c r="D566" s="7">
        <v>16</v>
      </c>
      <c r="E566" s="7">
        <v>100</v>
      </c>
      <c r="F566" s="9">
        <v>171.14257754452052</v>
      </c>
      <c r="G566" s="9">
        <v>117.8725039753574</v>
      </c>
      <c r="H566" s="9">
        <v>110.30341254556897</v>
      </c>
      <c r="I566" s="9">
        <v>135.0185883327826</v>
      </c>
      <c r="J566" s="9">
        <v>206.43898028219655</v>
      </c>
      <c r="K566" s="9">
        <v>167.41948343689222</v>
      </c>
      <c r="L566" s="9">
        <v>168.53156035200183</v>
      </c>
      <c r="M566" s="9">
        <v>115.27513507304565</v>
      </c>
      <c r="N566" s="9">
        <v>125.34135544543972</v>
      </c>
      <c r="O566" s="9">
        <v>122.95134727245647</v>
      </c>
      <c r="P566" s="9">
        <v>118.68566471283448</v>
      </c>
      <c r="Q566" s="9">
        <v>105.63646942547365</v>
      </c>
      <c r="R566" s="9">
        <v>92.598694015227181</v>
      </c>
      <c r="S566" s="9">
        <v>86.712703389092198</v>
      </c>
      <c r="T566" s="9">
        <v>71.900497557494759</v>
      </c>
      <c r="U566" s="9">
        <v>60.222626348356037</v>
      </c>
      <c r="V566" s="9">
        <v>59.547557673065079</v>
      </c>
      <c r="W566" s="9">
        <v>89.553225395931406</v>
      </c>
      <c r="X566" s="9">
        <v>99.75337046868961</v>
      </c>
      <c r="Y566" s="9">
        <v>101.31687083209944</v>
      </c>
      <c r="Z566" s="9">
        <v>98.712269477899255</v>
      </c>
      <c r="AA566" s="9">
        <v>103.64213384442225</v>
      </c>
      <c r="AB566" s="9">
        <v>89.817021492322567</v>
      </c>
      <c r="AC566" s="9">
        <v>95.002380937522574</v>
      </c>
      <c r="AD566" s="9">
        <v>153.12024015326921</v>
      </c>
      <c r="AE566" s="9">
        <v>176.26687925837388</v>
      </c>
      <c r="AF566" s="9">
        <v>185.76564278540829</v>
      </c>
      <c r="AG566" s="9">
        <v>236.9592587383404</v>
      </c>
      <c r="AH566" s="9">
        <v>337.09875454149397</v>
      </c>
      <c r="AI566" s="9">
        <v>382.08615149326442</v>
      </c>
      <c r="AJ566" s="9">
        <v>415.66776620016003</v>
      </c>
      <c r="AK566" s="9">
        <v>411.19143971455651</v>
      </c>
      <c r="AL566" s="21">
        <v>395.41821498553639</v>
      </c>
      <c r="AM566" s="197">
        <v>433.00239366661845</v>
      </c>
      <c r="AN566" s="21"/>
      <c r="AO566" s="5"/>
      <c r="AP566" s="5"/>
      <c r="AQ566" s="21"/>
    </row>
    <row r="567" spans="1:43" x14ac:dyDescent="0.2">
      <c r="A567" s="8" t="str">
        <f t="shared" si="9"/>
        <v>EFHuL_Ja_17</v>
      </c>
      <c r="B567" s="7" t="s">
        <v>3739</v>
      </c>
      <c r="C567" s="7" t="s">
        <v>260</v>
      </c>
      <c r="D567" s="7">
        <v>17</v>
      </c>
      <c r="E567" s="7">
        <v>100</v>
      </c>
      <c r="F567" s="9">
        <v>159.84726055551553</v>
      </c>
      <c r="G567" s="9">
        <v>151.48532107115992</v>
      </c>
      <c r="H567" s="9">
        <v>139.26114740851088</v>
      </c>
      <c r="I567" s="9">
        <v>183.73333561060596</v>
      </c>
      <c r="J567" s="9">
        <v>239.61908040976988</v>
      </c>
      <c r="K567" s="9">
        <v>189.85293863917724</v>
      </c>
      <c r="L567" s="9">
        <v>200.78109658464402</v>
      </c>
      <c r="M567" s="9">
        <v>148.00132172234609</v>
      </c>
      <c r="N567" s="9">
        <v>156.46103778224764</v>
      </c>
      <c r="O567" s="9">
        <v>141.90295802177323</v>
      </c>
      <c r="P567" s="9">
        <v>142.43241838140074</v>
      </c>
      <c r="Q567" s="9">
        <v>134.97512251641263</v>
      </c>
      <c r="R567" s="9">
        <v>123.85021806877343</v>
      </c>
      <c r="S567" s="9">
        <v>115.9161556825668</v>
      </c>
      <c r="T567" s="9">
        <v>90.602469458615403</v>
      </c>
      <c r="U567" s="9">
        <v>81.492003352695193</v>
      </c>
      <c r="V567" s="9">
        <v>81.374440626924269</v>
      </c>
      <c r="W567" s="9">
        <v>103.53520305770915</v>
      </c>
      <c r="X567" s="9">
        <v>110.24484416238636</v>
      </c>
      <c r="Y567" s="9">
        <v>109.37461599563653</v>
      </c>
      <c r="Z567" s="9">
        <v>109.20056989794418</v>
      </c>
      <c r="AA567" s="9">
        <v>120.47614537921424</v>
      </c>
      <c r="AB567" s="9">
        <v>113.306987218872</v>
      </c>
      <c r="AC567" s="9">
        <v>128.23346896897419</v>
      </c>
      <c r="AD567" s="9">
        <v>173.73959532422529</v>
      </c>
      <c r="AE567" s="9">
        <v>197.0910270811498</v>
      </c>
      <c r="AF567" s="9">
        <v>210.76590245085197</v>
      </c>
      <c r="AG567" s="9">
        <v>257.64367997563568</v>
      </c>
      <c r="AH567" s="9">
        <v>330.83890966174971</v>
      </c>
      <c r="AI567" s="9">
        <v>347.61946694882971</v>
      </c>
      <c r="AJ567" s="9">
        <v>377.32458766908746</v>
      </c>
      <c r="AK567" s="9">
        <v>390.75365595571043</v>
      </c>
      <c r="AL567" s="21">
        <v>428.56341309477</v>
      </c>
      <c r="AM567" s="197">
        <v>461.3355037488206</v>
      </c>
      <c r="AN567" s="21"/>
      <c r="AO567" s="5"/>
      <c r="AP567" s="5"/>
      <c r="AQ567" s="21"/>
    </row>
    <row r="568" spans="1:43" x14ac:dyDescent="0.2">
      <c r="A568" s="8" t="str">
        <f t="shared" si="9"/>
        <v>EFHuL_Ja_18</v>
      </c>
      <c r="B568" s="7" t="s">
        <v>3739</v>
      </c>
      <c r="C568" s="7" t="s">
        <v>260</v>
      </c>
      <c r="D568" s="7">
        <v>18</v>
      </c>
      <c r="E568" s="7">
        <v>100</v>
      </c>
      <c r="F568" s="9">
        <v>128.27002456999023</v>
      </c>
      <c r="G568" s="9">
        <v>128.5725931153888</v>
      </c>
      <c r="H568" s="9">
        <v>128.28109954001692</v>
      </c>
      <c r="I568" s="9">
        <v>147.67435315538674</v>
      </c>
      <c r="J568" s="9">
        <v>159.24254644814064</v>
      </c>
      <c r="K568" s="9">
        <v>100.54599107546365</v>
      </c>
      <c r="L568" s="9">
        <v>132.7747297447429</v>
      </c>
      <c r="M568" s="9">
        <v>104.08579856290667</v>
      </c>
      <c r="N568" s="9">
        <v>104.55351774343464</v>
      </c>
      <c r="O568" s="9">
        <v>102.96618021123767</v>
      </c>
      <c r="P568" s="9">
        <v>91.187469472351239</v>
      </c>
      <c r="Q568" s="9">
        <v>80.822610346075379</v>
      </c>
      <c r="R568" s="9">
        <v>83.699209611244669</v>
      </c>
      <c r="S568" s="9">
        <v>104.4500127849775</v>
      </c>
      <c r="T568" s="9">
        <v>79.108801933384072</v>
      </c>
      <c r="U568" s="9">
        <v>60.69416075938048</v>
      </c>
      <c r="V568" s="9">
        <v>68.413765662127204</v>
      </c>
      <c r="W568" s="9">
        <v>102.47909126118418</v>
      </c>
      <c r="X568" s="9">
        <v>109.07206317619134</v>
      </c>
      <c r="Y568" s="9">
        <v>115.18799097571643</v>
      </c>
      <c r="Z568" s="9">
        <v>135.85916898662197</v>
      </c>
      <c r="AA568" s="9">
        <v>149.30460430738773</v>
      </c>
      <c r="AB568" s="9">
        <v>142.05761570224155</v>
      </c>
      <c r="AC568" s="9">
        <v>135.30241908834472</v>
      </c>
      <c r="AD568" s="9">
        <v>179.83759220507221</v>
      </c>
      <c r="AE568" s="9">
        <v>188.03470752228552</v>
      </c>
      <c r="AF568" s="9">
        <v>181.29742701325304</v>
      </c>
      <c r="AG568" s="9">
        <v>210.88591242109277</v>
      </c>
      <c r="AH568" s="9">
        <v>284.6988515817319</v>
      </c>
      <c r="AI568" s="9">
        <v>283.24066186764429</v>
      </c>
      <c r="AJ568" s="9">
        <v>299.71205999836104</v>
      </c>
      <c r="AK568" s="9">
        <v>253.28161969554407</v>
      </c>
      <c r="AL568" s="21">
        <v>281.67019296576024</v>
      </c>
      <c r="AM568" s="197">
        <v>297.69989848342777</v>
      </c>
      <c r="AN568" s="21"/>
      <c r="AO568" s="5"/>
      <c r="AP568" s="5"/>
      <c r="AQ568" s="21"/>
    </row>
    <row r="569" spans="1:43" x14ac:dyDescent="0.2">
      <c r="A569" s="8" t="str">
        <f t="shared" si="9"/>
        <v>EFHuL_Ja_19</v>
      </c>
      <c r="B569" s="7" t="s">
        <v>3739</v>
      </c>
      <c r="C569" s="7" t="s">
        <v>260</v>
      </c>
      <c r="D569" s="7">
        <v>19</v>
      </c>
      <c r="E569" s="7">
        <v>100</v>
      </c>
      <c r="F569" s="9">
        <v>144.7164679227553</v>
      </c>
      <c r="G569" s="9">
        <v>145.47235451966725</v>
      </c>
      <c r="H569" s="9">
        <v>175.6288510509398</v>
      </c>
      <c r="I569" s="9">
        <v>190.02928442551726</v>
      </c>
      <c r="J569" s="9">
        <v>225.12557928666155</v>
      </c>
      <c r="K569" s="9">
        <v>182.20388485053039</v>
      </c>
      <c r="L569" s="9">
        <v>198.77513167266508</v>
      </c>
      <c r="M569" s="9">
        <v>163.66288797060076</v>
      </c>
      <c r="N569" s="9">
        <v>158.94336505133566</v>
      </c>
      <c r="O569" s="9">
        <v>136.26040141663935</v>
      </c>
      <c r="P569" s="9">
        <v>134.95729528661309</v>
      </c>
      <c r="Q569" s="9">
        <v>122.08461870652485</v>
      </c>
      <c r="R569" s="9">
        <v>127.17264198286036</v>
      </c>
      <c r="S569" s="9">
        <v>132.84875154801802</v>
      </c>
      <c r="T569" s="9">
        <v>92.195504595667927</v>
      </c>
      <c r="U569" s="9">
        <v>79.223609608328942</v>
      </c>
      <c r="V569" s="9">
        <v>81.437507658228398</v>
      </c>
      <c r="W569" s="9">
        <v>107.9523933502764</v>
      </c>
      <c r="X569" s="9">
        <v>114.8759131592803</v>
      </c>
      <c r="Y569" s="9">
        <v>116.4924834968583</v>
      </c>
      <c r="Z569" s="9">
        <v>113.52431077035668</v>
      </c>
      <c r="AA569" s="9">
        <v>122.97586413385031</v>
      </c>
      <c r="AB569" s="9">
        <v>113.32197324756805</v>
      </c>
      <c r="AC569" s="9">
        <v>127.03777814663277</v>
      </c>
      <c r="AD569" s="9">
        <v>169.96172372058291</v>
      </c>
      <c r="AE569" s="9">
        <v>184.32065749361476</v>
      </c>
      <c r="AF569" s="9">
        <v>185.83733209701774</v>
      </c>
      <c r="AG569" s="9">
        <v>230.00609591573254</v>
      </c>
      <c r="AH569" s="9">
        <v>272.09564539983597</v>
      </c>
      <c r="AI569" s="9">
        <v>286.71574098991027</v>
      </c>
      <c r="AJ569" s="9">
        <v>301.1310565638978</v>
      </c>
      <c r="AK569" s="9">
        <v>290.54257770008815</v>
      </c>
      <c r="AL569" s="21">
        <v>323.39168035038296</v>
      </c>
      <c r="AM569" s="197">
        <v>341.85779913165447</v>
      </c>
      <c r="AN569" s="21"/>
      <c r="AO569" s="5"/>
      <c r="AP569" s="5"/>
      <c r="AQ569" s="21"/>
    </row>
    <row r="570" spans="1:43" x14ac:dyDescent="0.2">
      <c r="A570" s="8" t="str">
        <f t="shared" si="9"/>
        <v>EFHuL_Ja_20</v>
      </c>
      <c r="B570" s="7" t="s">
        <v>3739</v>
      </c>
      <c r="C570" s="7" t="s">
        <v>260</v>
      </c>
      <c r="D570" s="7">
        <v>20</v>
      </c>
      <c r="E570" s="7">
        <v>100</v>
      </c>
      <c r="F570" s="9">
        <v>172.05927040229381</v>
      </c>
      <c r="G570" s="9">
        <v>145.32619824323567</v>
      </c>
      <c r="H570" s="9">
        <v>134.24297063650735</v>
      </c>
      <c r="I570" s="9">
        <v>160.52713230596476</v>
      </c>
      <c r="J570" s="9">
        <v>227.30147892519406</v>
      </c>
      <c r="K570" s="9">
        <v>178.55726019504189</v>
      </c>
      <c r="L570" s="9">
        <v>183.94893412999753</v>
      </c>
      <c r="M570" s="9">
        <v>126.13178539419721</v>
      </c>
      <c r="N570" s="9">
        <v>144.01241945997569</v>
      </c>
      <c r="O570" s="9">
        <v>137.24873245751428</v>
      </c>
      <c r="P570" s="9">
        <v>133.07211439728158</v>
      </c>
      <c r="Q570" s="9">
        <v>115.70373937518153</v>
      </c>
      <c r="R570" s="9">
        <v>104.45215053684313</v>
      </c>
      <c r="S570" s="9">
        <v>99.152931754409124</v>
      </c>
      <c r="T570" s="9">
        <v>79.96505718201503</v>
      </c>
      <c r="U570" s="9">
        <v>69.843784316225225</v>
      </c>
      <c r="V570" s="9">
        <v>69.09748727416914</v>
      </c>
      <c r="W570" s="9">
        <v>87.372271082945971</v>
      </c>
      <c r="X570" s="9">
        <v>89.097563223386715</v>
      </c>
      <c r="Y570" s="9">
        <v>89.0558252786483</v>
      </c>
      <c r="Z570" s="9">
        <v>97.678943915988853</v>
      </c>
      <c r="AA570" s="9">
        <v>104.70763637090306</v>
      </c>
      <c r="AB570" s="9">
        <v>96.03945826593376</v>
      </c>
      <c r="AC570" s="9">
        <v>103.16950075394973</v>
      </c>
      <c r="AD570" s="9">
        <v>146.84320971232674</v>
      </c>
      <c r="AE570" s="9">
        <v>159.14724210810348</v>
      </c>
      <c r="AF570" s="9">
        <v>170.88671357838172</v>
      </c>
      <c r="AG570" s="9">
        <v>235.05405118591261</v>
      </c>
      <c r="AH570" s="9">
        <v>311.59374419152277</v>
      </c>
      <c r="AI570" s="9">
        <v>323.08112051033476</v>
      </c>
      <c r="AJ570" s="9">
        <v>356.06208174837207</v>
      </c>
      <c r="AK570" s="9">
        <v>359.882298578573</v>
      </c>
      <c r="AL570" s="21">
        <v>409.2081364069644</v>
      </c>
      <c r="AM570" s="197">
        <v>456.29089976315072</v>
      </c>
      <c r="AN570" s="21"/>
      <c r="AO570" s="5"/>
      <c r="AP570" s="5"/>
      <c r="AQ570" s="21"/>
    </row>
    <row r="571" spans="1:43" x14ac:dyDescent="0.2">
      <c r="A571" s="8" t="str">
        <f t="shared" si="9"/>
        <v>EFHuL_Ja_21</v>
      </c>
      <c r="B571" s="7" t="s">
        <v>3739</v>
      </c>
      <c r="C571" s="7" t="s">
        <v>260</v>
      </c>
      <c r="D571" s="7">
        <v>21</v>
      </c>
      <c r="E571" s="7">
        <v>100</v>
      </c>
      <c r="F571" s="9">
        <v>139.06085468727719</v>
      </c>
      <c r="G571" s="9">
        <v>135.60112550519139</v>
      </c>
      <c r="H571" s="9">
        <v>96.577422306580502</v>
      </c>
      <c r="I571" s="9">
        <v>95.305605774720817</v>
      </c>
      <c r="J571" s="9">
        <v>119.09714725892945</v>
      </c>
      <c r="K571" s="9">
        <v>88.414803560437193</v>
      </c>
      <c r="L571" s="9">
        <v>134.02206788315553</v>
      </c>
      <c r="M571" s="9">
        <v>126.44592661990166</v>
      </c>
      <c r="N571" s="9">
        <v>151.53546196442971</v>
      </c>
      <c r="O571" s="9">
        <v>139.93542859988645</v>
      </c>
      <c r="P571" s="9">
        <v>126.10978771733143</v>
      </c>
      <c r="Q571" s="9">
        <v>122.31185122188518</v>
      </c>
      <c r="R571" s="9">
        <v>153.63372265981462</v>
      </c>
      <c r="S571" s="9">
        <v>152.67162277150919</v>
      </c>
      <c r="T571" s="9">
        <v>93.327296459970341</v>
      </c>
      <c r="U571" s="9">
        <v>76.57004131601785</v>
      </c>
      <c r="V571" s="9">
        <v>82.202817007646274</v>
      </c>
      <c r="W571" s="9">
        <v>110.77345794208884</v>
      </c>
      <c r="X571" s="9">
        <v>122.46554561149688</v>
      </c>
      <c r="Y571" s="9">
        <v>123.90359088244121</v>
      </c>
      <c r="Z571" s="9">
        <v>131.88328692194219</v>
      </c>
      <c r="AA571" s="9">
        <v>144.57590979525997</v>
      </c>
      <c r="AB571" s="9">
        <v>151.07914874955947</v>
      </c>
      <c r="AC571" s="9">
        <v>163.66744535998487</v>
      </c>
      <c r="AD571" s="9">
        <v>217.67524406779947</v>
      </c>
      <c r="AE571" s="9">
        <v>235.12932273630076</v>
      </c>
      <c r="AF571" s="9">
        <v>231.41458436603381</v>
      </c>
      <c r="AG571" s="9">
        <v>294.7567846253072</v>
      </c>
      <c r="AH571" s="9">
        <v>319.92914944979435</v>
      </c>
      <c r="AI571" s="9">
        <v>335.36340763020121</v>
      </c>
      <c r="AJ571" s="9">
        <v>337.15760089395621</v>
      </c>
      <c r="AK571" s="9">
        <v>327.80316079819454</v>
      </c>
      <c r="AL571" s="21">
        <v>363.3420928687022</v>
      </c>
      <c r="AM571" s="197">
        <v>373.22059467132652</v>
      </c>
      <c r="AN571" s="21"/>
      <c r="AO571" s="5"/>
      <c r="AP571" s="5"/>
      <c r="AQ571" s="21"/>
    </row>
    <row r="572" spans="1:43" x14ac:dyDescent="0.2">
      <c r="A572" s="8" t="str">
        <f t="shared" si="9"/>
        <v>EFHuL_Ja_22</v>
      </c>
      <c r="B572" s="7" t="s">
        <v>3739</v>
      </c>
      <c r="C572" s="7" t="s">
        <v>260</v>
      </c>
      <c r="D572" s="7">
        <v>22</v>
      </c>
      <c r="E572" s="7">
        <v>100</v>
      </c>
      <c r="F572" s="9">
        <v>116.42307215588063</v>
      </c>
      <c r="G572" s="9">
        <v>133.46039138032552</v>
      </c>
      <c r="H572" s="9">
        <v>138.60131460634071</v>
      </c>
      <c r="I572" s="9">
        <v>148.07677613343219</v>
      </c>
      <c r="J572" s="9">
        <v>156.98861700820444</v>
      </c>
      <c r="K572" s="9">
        <v>137.44153954946242</v>
      </c>
      <c r="L572" s="9">
        <v>137.55437027830587</v>
      </c>
      <c r="M572" s="9">
        <v>100.39158222521678</v>
      </c>
      <c r="N572" s="9">
        <v>88.424014372542743</v>
      </c>
      <c r="O572" s="9">
        <v>85.293334655876961</v>
      </c>
      <c r="P572" s="9">
        <v>80.054314850970883</v>
      </c>
      <c r="Q572" s="9">
        <v>87.8452675655886</v>
      </c>
      <c r="R572" s="9">
        <v>85.982183075687786</v>
      </c>
      <c r="S572" s="9">
        <v>83.635994769716888</v>
      </c>
      <c r="T572" s="9">
        <v>74.26888563890607</v>
      </c>
      <c r="U572" s="9">
        <v>76.6790796588635</v>
      </c>
      <c r="V572" s="9">
        <v>81.798296287924032</v>
      </c>
      <c r="W572" s="9">
        <v>102.76892679207519</v>
      </c>
      <c r="X572" s="9">
        <v>116.87580917221267</v>
      </c>
      <c r="Y572" s="9">
        <v>142.65349773167995</v>
      </c>
      <c r="Z572" s="9">
        <v>158.40665460063406</v>
      </c>
      <c r="AA572" s="9">
        <v>178.9945599001733</v>
      </c>
      <c r="AB572" s="9">
        <v>211.81378039052697</v>
      </c>
      <c r="AC572" s="9">
        <v>235.07561324467946</v>
      </c>
      <c r="AD572" s="9">
        <v>294.01920979377991</v>
      </c>
      <c r="AE572" s="9">
        <v>340.15174751938616</v>
      </c>
      <c r="AF572" s="9">
        <v>356.0908850942065</v>
      </c>
      <c r="AG572" s="9">
        <v>404.56030631756619</v>
      </c>
      <c r="AH572" s="9">
        <v>436.16866787831157</v>
      </c>
      <c r="AI572" s="9">
        <v>427.06331445258712</v>
      </c>
      <c r="AJ572" s="9">
        <v>420.55483519378242</v>
      </c>
      <c r="AK572" s="9">
        <v>402.53989229123601</v>
      </c>
      <c r="AL572" s="21">
        <v>433.52721823533847</v>
      </c>
      <c r="AM572" s="197">
        <v>463.06609127998053</v>
      </c>
      <c r="AN572" s="21"/>
      <c r="AO572" s="5"/>
      <c r="AP572" s="5"/>
      <c r="AQ572" s="21"/>
    </row>
    <row r="573" spans="1:43" x14ac:dyDescent="0.2">
      <c r="A573" s="8" t="str">
        <f t="shared" si="9"/>
        <v>EFHuL_Ja_23</v>
      </c>
      <c r="B573" s="7" t="s">
        <v>3739</v>
      </c>
      <c r="C573" s="7" t="s">
        <v>260</v>
      </c>
      <c r="D573" s="7">
        <v>23</v>
      </c>
      <c r="E573" s="7">
        <v>100</v>
      </c>
      <c r="F573" s="9">
        <v>109.93574279648189</v>
      </c>
      <c r="G573" s="9">
        <v>89.671018372728128</v>
      </c>
      <c r="H573" s="9">
        <v>85.147834854503657</v>
      </c>
      <c r="I573" s="9">
        <v>110.49955851935198</v>
      </c>
      <c r="J573" s="9">
        <v>151.93284567140131</v>
      </c>
      <c r="K573" s="9">
        <v>131.86278995984716</v>
      </c>
      <c r="L573" s="9">
        <v>127.00857679267857</v>
      </c>
      <c r="M573" s="9">
        <v>95.899770819733348</v>
      </c>
      <c r="N573" s="9">
        <v>98.768139648283594</v>
      </c>
      <c r="O573" s="9">
        <v>96.536556882574715</v>
      </c>
      <c r="P573" s="9">
        <v>87.408891859518562</v>
      </c>
      <c r="Q573" s="9">
        <v>81.087480806585162</v>
      </c>
      <c r="R573" s="9">
        <v>82.817402108820289</v>
      </c>
      <c r="S573" s="9">
        <v>87.694801873750407</v>
      </c>
      <c r="T573" s="9">
        <v>81.439468071300141</v>
      </c>
      <c r="U573" s="9">
        <v>81.081765857310842</v>
      </c>
      <c r="V573" s="9">
        <v>81.566224198790039</v>
      </c>
      <c r="W573" s="9">
        <v>84.962619753788474</v>
      </c>
      <c r="X573" s="9">
        <v>85.876741748687607</v>
      </c>
      <c r="Y573" s="9">
        <v>87.430870713064124</v>
      </c>
      <c r="Z573" s="9">
        <v>94.352788416900523</v>
      </c>
      <c r="AA573" s="9">
        <v>107.4885813918924</v>
      </c>
      <c r="AB573" s="9">
        <v>122.66708912619893</v>
      </c>
      <c r="AC573" s="9">
        <v>136.78902675131451</v>
      </c>
      <c r="AD573" s="9">
        <v>193.57712617720603</v>
      </c>
      <c r="AE573" s="9">
        <v>242.15740476241132</v>
      </c>
      <c r="AF573" s="9">
        <v>246.00989982372971</v>
      </c>
      <c r="AG573" s="9">
        <v>305.86940602233153</v>
      </c>
      <c r="AH573" s="9">
        <v>352.11983502208875</v>
      </c>
      <c r="AI573" s="9">
        <v>339.9985539954917</v>
      </c>
      <c r="AJ573" s="9">
        <v>361.95352836114819</v>
      </c>
      <c r="AK573" s="9">
        <v>341.50033717400305</v>
      </c>
      <c r="AL573" s="21">
        <v>327.13390651711569</v>
      </c>
      <c r="AM573" s="197">
        <v>360.62598975882423</v>
      </c>
      <c r="AN573" s="21"/>
      <c r="AO573" s="5"/>
      <c r="AP573" s="5"/>
      <c r="AQ573" s="21"/>
    </row>
    <row r="574" spans="1:43" x14ac:dyDescent="0.2">
      <c r="A574" s="8" t="str">
        <f t="shared" si="9"/>
        <v>EFHuL_Ja_24</v>
      </c>
      <c r="B574" s="7" t="s">
        <v>3739</v>
      </c>
      <c r="C574" s="7" t="s">
        <v>260</v>
      </c>
      <c r="D574" s="7">
        <v>24</v>
      </c>
      <c r="E574" s="7">
        <v>100</v>
      </c>
      <c r="F574" s="9">
        <v>108.04472953473304</v>
      </c>
      <c r="G574" s="9">
        <v>92.387256609775051</v>
      </c>
      <c r="H574" s="9">
        <v>84.416054243236701</v>
      </c>
      <c r="I574" s="9">
        <v>88.30771882079955</v>
      </c>
      <c r="J574" s="9">
        <v>88.117104161900699</v>
      </c>
      <c r="K574" s="9">
        <v>92.682446615701238</v>
      </c>
      <c r="L574" s="9">
        <v>109.06691663616034</v>
      </c>
      <c r="M574" s="9">
        <v>70.237640237148526</v>
      </c>
      <c r="N574" s="9">
        <v>62.93135452801377</v>
      </c>
      <c r="O574" s="9">
        <v>68.016073607438173</v>
      </c>
      <c r="P574" s="9">
        <v>62.647299689731526</v>
      </c>
      <c r="Q574" s="9">
        <v>65.706860711342159</v>
      </c>
      <c r="R574" s="9">
        <v>59.830895108655056</v>
      </c>
      <c r="S574" s="9">
        <v>68.257683469951417</v>
      </c>
      <c r="T574" s="9">
        <v>57.720417494164792</v>
      </c>
      <c r="U574" s="9">
        <v>57.153682553595864</v>
      </c>
      <c r="V574" s="9">
        <v>58.437514191262331</v>
      </c>
      <c r="W574" s="9">
        <v>68.037811621436433</v>
      </c>
      <c r="X574" s="9">
        <v>81.660758603924862</v>
      </c>
      <c r="Y574" s="9">
        <v>89.535590437223462</v>
      </c>
      <c r="Z574" s="9">
        <v>86.744274789259578</v>
      </c>
      <c r="AA574" s="9">
        <v>88.661859750424881</v>
      </c>
      <c r="AB574" s="9">
        <v>94.799454809464649</v>
      </c>
      <c r="AC574" s="9">
        <v>102.37485194481621</v>
      </c>
      <c r="AD574" s="9">
        <v>147.19373483907259</v>
      </c>
      <c r="AE574" s="9">
        <v>167.82651263218705</v>
      </c>
      <c r="AF574" s="9">
        <v>176.47109838002839</v>
      </c>
      <c r="AG574" s="9">
        <v>210.70049042608994</v>
      </c>
      <c r="AH574" s="9">
        <v>255.54787387379469</v>
      </c>
      <c r="AI574" s="9">
        <v>281.50258062529286</v>
      </c>
      <c r="AJ574" s="9">
        <v>279.997277119552</v>
      </c>
      <c r="AK574" s="9">
        <v>283.5892087381751</v>
      </c>
      <c r="AL574" s="21">
        <v>304.02548039800854</v>
      </c>
      <c r="AM574" s="197">
        <v>344.1913959596958</v>
      </c>
      <c r="AN574" s="21"/>
      <c r="AO574" s="5"/>
      <c r="AP574" s="5"/>
      <c r="AQ574" s="21"/>
    </row>
    <row r="575" spans="1:43" x14ac:dyDescent="0.2">
      <c r="A575" s="8" t="str">
        <f t="shared" si="9"/>
        <v>EFHuL_Ja_25</v>
      </c>
      <c r="B575" s="7" t="s">
        <v>3739</v>
      </c>
      <c r="C575" s="7" t="s">
        <v>260</v>
      </c>
      <c r="D575" s="7">
        <v>25</v>
      </c>
      <c r="E575" s="7">
        <v>100</v>
      </c>
      <c r="F575" s="9">
        <v>131.66568480098121</v>
      </c>
      <c r="G575" s="9">
        <v>138.96214256692915</v>
      </c>
      <c r="H575" s="9">
        <v>142.93157419690056</v>
      </c>
      <c r="I575" s="9">
        <v>148.1122137378608</v>
      </c>
      <c r="J575" s="9">
        <v>139.99592677234648</v>
      </c>
      <c r="K575" s="9">
        <v>90.958417209596405</v>
      </c>
      <c r="L575" s="9">
        <v>95.436338988877935</v>
      </c>
      <c r="M575" s="9">
        <v>80.605269842759682</v>
      </c>
      <c r="N575" s="9">
        <v>80.049389728317806</v>
      </c>
      <c r="O575" s="9">
        <v>79.179959523245074</v>
      </c>
      <c r="P575" s="9">
        <v>75.724865016021852</v>
      </c>
      <c r="Q575" s="9">
        <v>71.850090480727573</v>
      </c>
      <c r="R575" s="9">
        <v>74.600772095339053</v>
      </c>
      <c r="S575" s="9">
        <v>82.187735997898628</v>
      </c>
      <c r="T575" s="9">
        <v>79.884003909168669</v>
      </c>
      <c r="U575" s="9">
        <v>83.58096166503725</v>
      </c>
      <c r="V575" s="9">
        <v>97.781073592799274</v>
      </c>
      <c r="W575" s="9">
        <v>128.8466574720438</v>
      </c>
      <c r="X575" s="9">
        <v>146.1619533018841</v>
      </c>
      <c r="Y575" s="9">
        <v>167.36234185537475</v>
      </c>
      <c r="Z575" s="9">
        <v>193.95693188180206</v>
      </c>
      <c r="AA575" s="9">
        <v>235.35790110359994</v>
      </c>
      <c r="AB575" s="9">
        <v>271.39957872314397</v>
      </c>
      <c r="AC575" s="9">
        <v>269.52252829022206</v>
      </c>
      <c r="AD575" s="9">
        <v>340.90156890512645</v>
      </c>
      <c r="AE575" s="9">
        <v>384.87712266023431</v>
      </c>
      <c r="AF575" s="9">
        <v>372.42938305596459</v>
      </c>
      <c r="AG575" s="9">
        <v>396.11474480293276</v>
      </c>
      <c r="AH575" s="9">
        <v>391.24916949797313</v>
      </c>
      <c r="AI575" s="9">
        <v>379.89563194001931</v>
      </c>
      <c r="AJ575" s="9">
        <v>368.29512797843586</v>
      </c>
      <c r="AK575" s="9">
        <v>351.27278594268148</v>
      </c>
      <c r="AL575" s="21">
        <v>376.57653986741502</v>
      </c>
      <c r="AM575" s="197">
        <v>401.88326518264512</v>
      </c>
      <c r="AN575" s="21"/>
      <c r="AO575" s="5"/>
      <c r="AP575" s="5"/>
      <c r="AQ575" s="21"/>
    </row>
    <row r="576" spans="1:43" x14ac:dyDescent="0.2">
      <c r="A576" s="8" t="str">
        <f t="shared" si="9"/>
        <v>EFHuL_Ja_26</v>
      </c>
      <c r="B576" s="7" t="s">
        <v>3739</v>
      </c>
      <c r="C576" s="7" t="s">
        <v>260</v>
      </c>
      <c r="D576" s="7">
        <v>26</v>
      </c>
      <c r="E576" s="7">
        <v>100</v>
      </c>
      <c r="F576" s="9">
        <v>99.047937197246981</v>
      </c>
      <c r="G576" s="9">
        <v>93.316471402374418</v>
      </c>
      <c r="H576" s="9">
        <v>89.485353185932979</v>
      </c>
      <c r="I576" s="9">
        <v>90.368218441615511</v>
      </c>
      <c r="J576" s="9">
        <v>93.14735498349846</v>
      </c>
      <c r="K576" s="9">
        <v>92.476556348343266</v>
      </c>
      <c r="L576" s="9">
        <v>99.305837250569766</v>
      </c>
      <c r="M576" s="9">
        <v>87.570490030039863</v>
      </c>
      <c r="N576" s="9">
        <v>86.345812753076942</v>
      </c>
      <c r="O576" s="9">
        <v>86.373352581437004</v>
      </c>
      <c r="P576" s="9">
        <v>86.186737932232589</v>
      </c>
      <c r="Q576" s="9">
        <v>86.186737932232589</v>
      </c>
      <c r="R576" s="9">
        <v>86.186737932232589</v>
      </c>
      <c r="S576" s="9">
        <v>86.533421619912161</v>
      </c>
      <c r="T576" s="9">
        <v>86.186737932232589</v>
      </c>
      <c r="U576" s="9">
        <v>86.186737932232589</v>
      </c>
      <c r="V576" s="9">
        <v>86.186737932232589</v>
      </c>
      <c r="W576" s="9">
        <v>86.186737932232589</v>
      </c>
      <c r="X576" s="9">
        <v>86.186737932232589</v>
      </c>
      <c r="Y576" s="9">
        <v>86.186737932232589</v>
      </c>
      <c r="Z576" s="9">
        <v>86.186737932232589</v>
      </c>
      <c r="AA576" s="9">
        <v>86.186737932232589</v>
      </c>
      <c r="AB576" s="9">
        <v>86.186737932232589</v>
      </c>
      <c r="AC576" s="9">
        <v>86.186737932232589</v>
      </c>
      <c r="AD576" s="9">
        <v>86.488980091837036</v>
      </c>
      <c r="AE576" s="9">
        <v>86.805141298265326</v>
      </c>
      <c r="AF576" s="9">
        <v>86.940752583038545</v>
      </c>
      <c r="AG576" s="9">
        <v>87.656291011544212</v>
      </c>
      <c r="AH576" s="9">
        <v>96.842861914998181</v>
      </c>
      <c r="AI576" s="9">
        <v>95.704482728357036</v>
      </c>
      <c r="AJ576" s="9">
        <v>99.717244505890974</v>
      </c>
      <c r="AK576" s="9">
        <v>106.49860411845518</v>
      </c>
      <c r="AL576" s="21">
        <v>102.24563936151567</v>
      </c>
      <c r="AM576" s="197">
        <v>113.25838920832163</v>
      </c>
      <c r="AN576" s="21"/>
      <c r="AO576" s="5"/>
      <c r="AP576" s="5"/>
      <c r="AQ576" s="21"/>
    </row>
    <row r="577" spans="1:43" x14ac:dyDescent="0.2">
      <c r="A577" s="8" t="str">
        <f t="shared" si="9"/>
        <v>EWGgL_Ja_1</v>
      </c>
      <c r="B577" s="7" t="s">
        <v>3740</v>
      </c>
      <c r="C577" s="7" t="s">
        <v>260</v>
      </c>
      <c r="D577" s="7">
        <v>1</v>
      </c>
      <c r="E577" s="7">
        <v>100</v>
      </c>
      <c r="F577" s="9">
        <v>104.16145532484495</v>
      </c>
      <c r="G577" s="9">
        <v>94.252639408781633</v>
      </c>
      <c r="H577" s="9">
        <v>132.10149755348561</v>
      </c>
      <c r="I577" s="9">
        <v>174.90879497926005</v>
      </c>
      <c r="J577" s="9">
        <v>151.07171928250114</v>
      </c>
      <c r="K577" s="9">
        <v>89.404214150794303</v>
      </c>
      <c r="L577" s="9">
        <v>144.45311740498883</v>
      </c>
      <c r="M577" s="9">
        <v>148.74961288994982</v>
      </c>
      <c r="N577" s="9">
        <v>143.90381939092515</v>
      </c>
      <c r="O577" s="9">
        <v>117.77504585003069</v>
      </c>
      <c r="P577" s="9">
        <v>101.594662402331</v>
      </c>
      <c r="Q577" s="9">
        <v>106.88434862749165</v>
      </c>
      <c r="R577" s="9">
        <v>110.79398931267347</v>
      </c>
      <c r="S577" s="9">
        <v>97.231445353500888</v>
      </c>
      <c r="T577" s="9">
        <v>103.58759845983798</v>
      </c>
      <c r="U577" s="9">
        <v>107.15222838332448</v>
      </c>
      <c r="V577" s="9">
        <v>117.35686272198743</v>
      </c>
      <c r="W577" s="9">
        <v>141.89710426538008</v>
      </c>
      <c r="X577" s="9">
        <v>155.37535035783949</v>
      </c>
      <c r="Y577" s="9">
        <v>196.38143524065791</v>
      </c>
      <c r="Z577" s="9">
        <v>227.50688605338348</v>
      </c>
      <c r="AA577" s="9">
        <v>246.75389373381938</v>
      </c>
      <c r="AB577" s="9">
        <v>272.94798543732315</v>
      </c>
      <c r="AC577" s="9">
        <v>305.46249029130337</v>
      </c>
      <c r="AD577" s="9">
        <v>348.85961361700879</v>
      </c>
      <c r="AE577" s="9">
        <v>370.69941071028808</v>
      </c>
      <c r="AF577" s="9">
        <v>413.83812053541862</v>
      </c>
      <c r="AG577" s="9">
        <v>458.20936465920983</v>
      </c>
      <c r="AH577" s="9">
        <v>503.68631080062443</v>
      </c>
      <c r="AI577" s="9">
        <v>470.48681574302174</v>
      </c>
      <c r="AJ577" s="9">
        <v>473.87295631795541</v>
      </c>
      <c r="AK577" s="9">
        <v>467.49915543626469</v>
      </c>
      <c r="AL577" s="21">
        <v>429.53754228293855</v>
      </c>
      <c r="AM577" s="197">
        <v>517.63227425738125</v>
      </c>
      <c r="AN577" s="21"/>
      <c r="AO577" s="5"/>
      <c r="AP577" s="5"/>
      <c r="AQ577" s="21"/>
    </row>
    <row r="578" spans="1:43" x14ac:dyDescent="0.2">
      <c r="A578" s="8" t="str">
        <f t="shared" si="9"/>
        <v>EWGgL_Ja_2</v>
      </c>
      <c r="B578" s="7" t="s">
        <v>3740</v>
      </c>
      <c r="C578" s="7" t="s">
        <v>260</v>
      </c>
      <c r="D578" s="7">
        <v>2</v>
      </c>
      <c r="E578" s="7">
        <v>100</v>
      </c>
      <c r="F578" s="9">
        <v>87.272498766346686</v>
      </c>
      <c r="G578" s="9">
        <v>86.727517558742591</v>
      </c>
      <c r="H578" s="9">
        <v>151.25525297285023</v>
      </c>
      <c r="I578" s="9">
        <v>219.98499228360649</v>
      </c>
      <c r="J578" s="9">
        <v>174.7250089714112</v>
      </c>
      <c r="K578" s="9">
        <v>90.996625362044057</v>
      </c>
      <c r="L578" s="9">
        <v>127.45774980954884</v>
      </c>
      <c r="M578" s="9">
        <v>148.08574524830965</v>
      </c>
      <c r="N578" s="9">
        <v>155.9266646105342</v>
      </c>
      <c r="O578" s="9">
        <v>108.12664271929167</v>
      </c>
      <c r="P578" s="9">
        <v>91.094269518730329</v>
      </c>
      <c r="Q578" s="9">
        <v>89.847247786171607</v>
      </c>
      <c r="R578" s="9">
        <v>108.37347816810623</v>
      </c>
      <c r="S578" s="9">
        <v>96.132331326652135</v>
      </c>
      <c r="T578" s="9">
        <v>96.717435231432944</v>
      </c>
      <c r="U578" s="9">
        <v>98.01624705994098</v>
      </c>
      <c r="V578" s="9">
        <v>106.42728622225765</v>
      </c>
      <c r="W578" s="9">
        <v>126.97947071953656</v>
      </c>
      <c r="X578" s="9">
        <v>145.12576254855458</v>
      </c>
      <c r="Y578" s="9">
        <v>193.96525087821246</v>
      </c>
      <c r="Z578" s="9">
        <v>236.83144246033615</v>
      </c>
      <c r="AA578" s="9">
        <v>248.23613624132096</v>
      </c>
      <c r="AB578" s="9">
        <v>240.59225349657979</v>
      </c>
      <c r="AC578" s="9">
        <v>264.54382171400101</v>
      </c>
      <c r="AD578" s="9">
        <v>313.26275555608282</v>
      </c>
      <c r="AE578" s="9">
        <v>329.71981310157787</v>
      </c>
      <c r="AF578" s="9">
        <v>379.97812199798074</v>
      </c>
      <c r="AG578" s="9">
        <v>480.8899486668297</v>
      </c>
      <c r="AH578" s="9">
        <v>549.48149315856062</v>
      </c>
      <c r="AI578" s="9">
        <v>519.16320682242804</v>
      </c>
      <c r="AJ578" s="9">
        <v>489.40824773482427</v>
      </c>
      <c r="AK578" s="9">
        <v>428.8971438225783</v>
      </c>
      <c r="AL578" s="21">
        <v>375.10265350450442</v>
      </c>
      <c r="AM578" s="197">
        <v>447.08094878909367</v>
      </c>
      <c r="AN578" s="21"/>
      <c r="AO578" s="5"/>
      <c r="AP578" s="5"/>
      <c r="AQ578" s="21"/>
    </row>
    <row r="579" spans="1:43" x14ac:dyDescent="0.2">
      <c r="A579" s="8" t="str">
        <f t="shared" si="9"/>
        <v>EWGgL_Ja_3</v>
      </c>
      <c r="B579" s="7" t="s">
        <v>3740</v>
      </c>
      <c r="C579" s="7" t="s">
        <v>260</v>
      </c>
      <c r="D579" s="7">
        <v>3</v>
      </c>
      <c r="E579" s="7">
        <v>100</v>
      </c>
      <c r="F579" s="9">
        <v>62.252629296061592</v>
      </c>
      <c r="G579" s="9">
        <v>35.190771324338563</v>
      </c>
      <c r="H579" s="9">
        <v>83.031282838935454</v>
      </c>
      <c r="I579" s="9">
        <v>117.16619038097168</v>
      </c>
      <c r="J579" s="9">
        <v>118.53622551244601</v>
      </c>
      <c r="K579" s="9">
        <v>70.836176576576676</v>
      </c>
      <c r="L579" s="9">
        <v>83.99894519246061</v>
      </c>
      <c r="M579" s="9">
        <v>105.02525507406131</v>
      </c>
      <c r="N579" s="9">
        <v>102.91665038186454</v>
      </c>
      <c r="O579" s="9">
        <v>76.087567899060488</v>
      </c>
      <c r="P579" s="9">
        <v>57.8196336985485</v>
      </c>
      <c r="Q579" s="9">
        <v>65.275519609798621</v>
      </c>
      <c r="R579" s="9">
        <v>69.926190863601065</v>
      </c>
      <c r="S579" s="9">
        <v>51.540471502679473</v>
      </c>
      <c r="T579" s="9">
        <v>51.534189857828963</v>
      </c>
      <c r="U579" s="9">
        <v>54.363571681259849</v>
      </c>
      <c r="V579" s="9">
        <v>62.459902831368609</v>
      </c>
      <c r="W579" s="9">
        <v>77.658554196787094</v>
      </c>
      <c r="X579" s="9">
        <v>76.679888306371524</v>
      </c>
      <c r="Y579" s="9">
        <v>116.30745264663361</v>
      </c>
      <c r="Z579" s="9">
        <v>143.47948625485853</v>
      </c>
      <c r="AA579" s="9">
        <v>143.82518159607091</v>
      </c>
      <c r="AB579" s="9">
        <v>138.35722156409119</v>
      </c>
      <c r="AC579" s="9">
        <v>148.03184981505939</v>
      </c>
      <c r="AD579" s="9">
        <v>175.00015851571396</v>
      </c>
      <c r="AE579" s="9">
        <v>191.49528183165697</v>
      </c>
      <c r="AF579" s="9">
        <v>231.60479573795203</v>
      </c>
      <c r="AG579" s="9">
        <v>294.93972141874701</v>
      </c>
      <c r="AH579" s="9">
        <v>332.56148165334014</v>
      </c>
      <c r="AI579" s="9">
        <v>313.62685468053115</v>
      </c>
      <c r="AJ579" s="9">
        <v>322.40683480497273</v>
      </c>
      <c r="AK579" s="9">
        <v>294.97996963439385</v>
      </c>
      <c r="AL579" s="21">
        <v>273.26348125854565</v>
      </c>
      <c r="AM579" s="197">
        <v>326.34151079534035</v>
      </c>
      <c r="AN579" s="21"/>
      <c r="AO579" s="5"/>
      <c r="AP579" s="5"/>
      <c r="AQ579" s="21"/>
    </row>
    <row r="580" spans="1:43" x14ac:dyDescent="0.2">
      <c r="A580" s="8" t="str">
        <f t="shared" si="9"/>
        <v>EWGgL_Ja_4</v>
      </c>
      <c r="B580" s="7" t="s">
        <v>3740</v>
      </c>
      <c r="C580" s="7" t="s">
        <v>260</v>
      </c>
      <c r="D580" s="7">
        <v>4</v>
      </c>
      <c r="E580" s="7">
        <v>100</v>
      </c>
      <c r="F580" s="9">
        <v>71.545150981503966</v>
      </c>
      <c r="G580" s="9">
        <v>40.327533501916449</v>
      </c>
      <c r="H580" s="9">
        <v>80.182186749906464</v>
      </c>
      <c r="I580" s="9">
        <v>109.34398422700417</v>
      </c>
      <c r="J580" s="9">
        <v>95.593778853031424</v>
      </c>
      <c r="K580" s="9">
        <v>46.437373159408303</v>
      </c>
      <c r="L580" s="9">
        <v>77.616114259237577</v>
      </c>
      <c r="M580" s="9">
        <v>85.230678091584963</v>
      </c>
      <c r="N580" s="9">
        <v>87.837362514975254</v>
      </c>
      <c r="O580" s="9">
        <v>57.310842112796593</v>
      </c>
      <c r="P580" s="9">
        <v>45.156998095049808</v>
      </c>
      <c r="Q580" s="9">
        <v>56.626455838998368</v>
      </c>
      <c r="R580" s="9">
        <v>77.526559740796969</v>
      </c>
      <c r="S580" s="9">
        <v>53.782232105290085</v>
      </c>
      <c r="T580" s="9">
        <v>40.069977483385038</v>
      </c>
      <c r="U580" s="9">
        <v>45.835946303511776</v>
      </c>
      <c r="V580" s="9">
        <v>60.01911421957513</v>
      </c>
      <c r="W580" s="9">
        <v>76.5860058914474</v>
      </c>
      <c r="X580" s="9">
        <v>90.05863854028793</v>
      </c>
      <c r="Y580" s="9">
        <v>125.15429063384124</v>
      </c>
      <c r="Z580" s="9">
        <v>148.3578200535575</v>
      </c>
      <c r="AA580" s="9">
        <v>150.10494308598206</v>
      </c>
      <c r="AB580" s="9">
        <v>128.30802126220487</v>
      </c>
      <c r="AC580" s="9">
        <v>89.956703748395725</v>
      </c>
      <c r="AD580" s="9">
        <v>126.16148970892323</v>
      </c>
      <c r="AE580" s="9">
        <v>128.60676773313426</v>
      </c>
      <c r="AF580" s="9">
        <v>140.41164995828919</v>
      </c>
      <c r="AG580" s="9">
        <v>200.74427611769909</v>
      </c>
      <c r="AH580" s="9">
        <v>241.92313201858343</v>
      </c>
      <c r="AI580" s="9">
        <v>237.67205275284121</v>
      </c>
      <c r="AJ580" s="9">
        <v>239.60062594112208</v>
      </c>
      <c r="AK580" s="9">
        <v>208.40249924361544</v>
      </c>
      <c r="AL580" s="21">
        <v>179.02105973527955</v>
      </c>
      <c r="AM580" s="197">
        <v>208.39083973563976</v>
      </c>
      <c r="AN580" s="21"/>
      <c r="AO580" s="5"/>
      <c r="AP580" s="5"/>
      <c r="AQ580" s="21"/>
    </row>
    <row r="581" spans="1:43" x14ac:dyDescent="0.2">
      <c r="A581" s="8" t="str">
        <f t="shared" si="9"/>
        <v>EWGgL_Ja_5</v>
      </c>
      <c r="B581" s="7" t="s">
        <v>3740</v>
      </c>
      <c r="C581" s="7" t="s">
        <v>260</v>
      </c>
      <c r="D581" s="7">
        <v>5</v>
      </c>
      <c r="E581" s="7">
        <v>100</v>
      </c>
      <c r="F581" s="9">
        <v>94.47402239189617</v>
      </c>
      <c r="G581" s="9">
        <v>89.525641908741775</v>
      </c>
      <c r="H581" s="9">
        <v>138.10140405081881</v>
      </c>
      <c r="I581" s="9">
        <v>167.57028778339344</v>
      </c>
      <c r="J581" s="9">
        <v>144.8323346643466</v>
      </c>
      <c r="K581" s="9">
        <v>73.38812476130903</v>
      </c>
      <c r="L581" s="9">
        <v>130.50044842252987</v>
      </c>
      <c r="M581" s="9">
        <v>138.47408410376985</v>
      </c>
      <c r="N581" s="9">
        <v>128.77908174812859</v>
      </c>
      <c r="O581" s="9">
        <v>103.33935585981567</v>
      </c>
      <c r="P581" s="9">
        <v>90.224014607276587</v>
      </c>
      <c r="Q581" s="9">
        <v>88.643610543912644</v>
      </c>
      <c r="R581" s="9">
        <v>95.083002219893118</v>
      </c>
      <c r="S581" s="9">
        <v>94.742959609701643</v>
      </c>
      <c r="T581" s="9">
        <v>93.270499713673615</v>
      </c>
      <c r="U581" s="9">
        <v>89.848133929346602</v>
      </c>
      <c r="V581" s="9">
        <v>105.89802338310308</v>
      </c>
      <c r="W581" s="9">
        <v>120.36669332182571</v>
      </c>
      <c r="X581" s="9">
        <v>136.72414642381071</v>
      </c>
      <c r="Y581" s="9">
        <v>187.7251098928173</v>
      </c>
      <c r="Z581" s="9">
        <v>218.44086146544197</v>
      </c>
      <c r="AA581" s="9">
        <v>250.99416809299524</v>
      </c>
      <c r="AB581" s="9">
        <v>270.79086418852739</v>
      </c>
      <c r="AC581" s="9">
        <v>321.67583729967117</v>
      </c>
      <c r="AD581" s="9">
        <v>368.75353932527543</v>
      </c>
      <c r="AE581" s="9">
        <v>383.1870521830092</v>
      </c>
      <c r="AF581" s="9">
        <v>464.59600116298543</v>
      </c>
      <c r="AG581" s="9">
        <v>526.81806445679763</v>
      </c>
      <c r="AH581" s="9">
        <v>554.55475548234551</v>
      </c>
      <c r="AI581" s="9">
        <v>518.30565858435625</v>
      </c>
      <c r="AJ581" s="9">
        <v>503.37233971238993</v>
      </c>
      <c r="AK581" s="9">
        <v>444.07209566815709</v>
      </c>
      <c r="AL581" s="21">
        <v>414.57582636900901</v>
      </c>
      <c r="AM581" s="197">
        <v>490.88901659441302</v>
      </c>
      <c r="AN581" s="21"/>
      <c r="AO581" s="5"/>
      <c r="AP581" s="5"/>
      <c r="AQ581" s="21"/>
    </row>
    <row r="582" spans="1:43" x14ac:dyDescent="0.2">
      <c r="A582" s="8" t="str">
        <f t="shared" si="9"/>
        <v>EWGgL_Ja_6</v>
      </c>
      <c r="B582" s="7" t="s">
        <v>3740</v>
      </c>
      <c r="C582" s="7" t="s">
        <v>260</v>
      </c>
      <c r="D582" s="7">
        <v>6</v>
      </c>
      <c r="E582" s="7">
        <v>100</v>
      </c>
      <c r="F582" s="9">
        <v>59.23785952065834</v>
      </c>
      <c r="G582" s="9">
        <v>27.11409872485941</v>
      </c>
      <c r="H582" s="9">
        <v>79.950785723560259</v>
      </c>
      <c r="I582" s="9">
        <v>115.32131835465351</v>
      </c>
      <c r="J582" s="9">
        <v>118.71759239185408</v>
      </c>
      <c r="K582" s="9">
        <v>60.819533004274703</v>
      </c>
      <c r="L582" s="9">
        <v>88.143939671035881</v>
      </c>
      <c r="M582" s="9">
        <v>101.20489699518764</v>
      </c>
      <c r="N582" s="9">
        <v>102.25579256027476</v>
      </c>
      <c r="O582" s="9">
        <v>72.762812842902193</v>
      </c>
      <c r="P582" s="9">
        <v>58.183784424946083</v>
      </c>
      <c r="Q582" s="9">
        <v>61.359904004489152</v>
      </c>
      <c r="R582" s="9">
        <v>63.805881700745758</v>
      </c>
      <c r="S582" s="9">
        <v>44.996035532673048</v>
      </c>
      <c r="T582" s="9">
        <v>43.170252142046053</v>
      </c>
      <c r="U582" s="9">
        <v>46.093790011764476</v>
      </c>
      <c r="V582" s="9">
        <v>60.522810467883438</v>
      </c>
      <c r="W582" s="9">
        <v>86.106439359775464</v>
      </c>
      <c r="X582" s="9">
        <v>86.277736980751897</v>
      </c>
      <c r="Y582" s="9">
        <v>127.06002250965251</v>
      </c>
      <c r="Z582" s="9">
        <v>155.19776427482975</v>
      </c>
      <c r="AA582" s="9">
        <v>155.70451104666282</v>
      </c>
      <c r="AB582" s="9">
        <v>155.21293704762803</v>
      </c>
      <c r="AC582" s="9">
        <v>158.24950464831059</v>
      </c>
      <c r="AD582" s="9">
        <v>194.11608097227338</v>
      </c>
      <c r="AE582" s="9">
        <v>229.35386812501943</v>
      </c>
      <c r="AF582" s="9">
        <v>274.29154198876415</v>
      </c>
      <c r="AG582" s="9">
        <v>349.92217663579459</v>
      </c>
      <c r="AH582" s="9">
        <v>391.61040500833172</v>
      </c>
      <c r="AI582" s="9">
        <v>373.74324798163354</v>
      </c>
      <c r="AJ582" s="9">
        <v>372.90269508206546</v>
      </c>
      <c r="AK582" s="9">
        <v>333.16293621631633</v>
      </c>
      <c r="AL582" s="21">
        <v>276.25689811219127</v>
      </c>
      <c r="AM582" s="197">
        <v>336.93575163995973</v>
      </c>
      <c r="AN582" s="21"/>
      <c r="AO582" s="5"/>
      <c r="AP582" s="5"/>
      <c r="AQ582" s="21"/>
    </row>
    <row r="583" spans="1:43" x14ac:dyDescent="0.2">
      <c r="A583" s="8" t="str">
        <f t="shared" si="9"/>
        <v>EWGgL_Ja_7</v>
      </c>
      <c r="B583" s="7" t="s">
        <v>3740</v>
      </c>
      <c r="C583" s="7" t="s">
        <v>260</v>
      </c>
      <c r="D583" s="7">
        <v>7</v>
      </c>
      <c r="E583" s="7">
        <v>100</v>
      </c>
      <c r="F583" s="9">
        <v>80.819724030663437</v>
      </c>
      <c r="G583" s="9">
        <v>51.715967762135882</v>
      </c>
      <c r="H583" s="9">
        <v>106.90251821223087</v>
      </c>
      <c r="I583" s="9">
        <v>129.06696147416568</v>
      </c>
      <c r="J583" s="9">
        <v>123.9960157216621</v>
      </c>
      <c r="K583" s="9">
        <v>74.558630863301062</v>
      </c>
      <c r="L583" s="9">
        <v>101.23115214024791</v>
      </c>
      <c r="M583" s="9">
        <v>108.41876686087062</v>
      </c>
      <c r="N583" s="9">
        <v>97.88526760012644</v>
      </c>
      <c r="O583" s="9">
        <v>76.580407992936429</v>
      </c>
      <c r="P583" s="9">
        <v>64.849688633657834</v>
      </c>
      <c r="Q583" s="9">
        <v>62.998582095481524</v>
      </c>
      <c r="R583" s="9">
        <v>72.355995109940679</v>
      </c>
      <c r="S583" s="9">
        <v>75.983692412610623</v>
      </c>
      <c r="T583" s="9">
        <v>69.485074953878595</v>
      </c>
      <c r="U583" s="9">
        <v>80.85331927794536</v>
      </c>
      <c r="V583" s="9">
        <v>97.6922843755938</v>
      </c>
      <c r="W583" s="9">
        <v>107.28604290070835</v>
      </c>
      <c r="X583" s="9">
        <v>112.30790086132404</v>
      </c>
      <c r="Y583" s="9">
        <v>152.09368274674867</v>
      </c>
      <c r="Z583" s="9">
        <v>171.52167103938061</v>
      </c>
      <c r="AA583" s="9">
        <v>184.70725825680216</v>
      </c>
      <c r="AB583" s="9">
        <v>187.55721295727389</v>
      </c>
      <c r="AC583" s="9">
        <v>197.87213261482518</v>
      </c>
      <c r="AD583" s="9">
        <v>229.59017166240781</v>
      </c>
      <c r="AE583" s="9">
        <v>238.56885930869547</v>
      </c>
      <c r="AF583" s="9">
        <v>267.41336804402403</v>
      </c>
      <c r="AG583" s="9">
        <v>332.38042954710374</v>
      </c>
      <c r="AH583" s="9">
        <v>390.63997682823759</v>
      </c>
      <c r="AI583" s="9">
        <v>363.67292879731417</v>
      </c>
      <c r="AJ583" s="9">
        <v>367.66966862791412</v>
      </c>
      <c r="AK583" s="9">
        <v>354.35104759719042</v>
      </c>
      <c r="AL583" s="21">
        <v>312.59560752429047</v>
      </c>
      <c r="AM583" s="197">
        <v>393.72863459792251</v>
      </c>
      <c r="AN583" s="21"/>
      <c r="AO583" s="5"/>
      <c r="AP583" s="5"/>
      <c r="AQ583" s="21"/>
    </row>
    <row r="584" spans="1:43" x14ac:dyDescent="0.2">
      <c r="A584" s="8" t="str">
        <f t="shared" si="9"/>
        <v>EWGgL_Ja_8</v>
      </c>
      <c r="B584" s="7" t="s">
        <v>3740</v>
      </c>
      <c r="C584" s="7" t="s">
        <v>260</v>
      </c>
      <c r="D584" s="7">
        <v>8</v>
      </c>
      <c r="E584" s="7">
        <v>100</v>
      </c>
      <c r="F584" s="9">
        <v>89.24807613811241</v>
      </c>
      <c r="G584" s="9">
        <v>44.924539473411173</v>
      </c>
      <c r="H584" s="9">
        <v>84.789286828589738</v>
      </c>
      <c r="I584" s="9">
        <v>124.37281305739032</v>
      </c>
      <c r="J584" s="9">
        <v>116.57046699124125</v>
      </c>
      <c r="K584" s="9">
        <v>20.223596959944803</v>
      </c>
      <c r="L584" s="9">
        <v>59.780342778104121</v>
      </c>
      <c r="M584" s="9">
        <v>82.288340739748875</v>
      </c>
      <c r="N584" s="9">
        <v>98.066123579901074</v>
      </c>
      <c r="O584" s="9">
        <v>53.665992391493013</v>
      </c>
      <c r="P584" s="9">
        <v>35.222911008990252</v>
      </c>
      <c r="Q584" s="9">
        <v>33.05792002165375</v>
      </c>
      <c r="R584" s="9">
        <v>33.565690906759407</v>
      </c>
      <c r="S584" s="9">
        <v>20.100756907223939</v>
      </c>
      <c r="T584" s="9">
        <v>21.699752618588281</v>
      </c>
      <c r="U584" s="9">
        <v>20.750694469539972</v>
      </c>
      <c r="V584" s="9">
        <v>24.94031283603022</v>
      </c>
      <c r="W584" s="9">
        <v>39.947266056197137</v>
      </c>
      <c r="X584" s="9">
        <v>47.854872652982024</v>
      </c>
      <c r="Y584" s="9">
        <v>85.420291517010995</v>
      </c>
      <c r="Z584" s="9">
        <v>120.07211735746517</v>
      </c>
      <c r="AA584" s="9">
        <v>117.16458788698689</v>
      </c>
      <c r="AB584" s="9">
        <v>106.53895714472009</v>
      </c>
      <c r="AC584" s="9">
        <v>93.55335412996007</v>
      </c>
      <c r="AD584" s="9">
        <v>99.38938310646617</v>
      </c>
      <c r="AE584" s="9">
        <v>82.215865307115351</v>
      </c>
      <c r="AF584" s="9">
        <v>109.80136744176181</v>
      </c>
      <c r="AG584" s="9">
        <v>152.98511846323316</v>
      </c>
      <c r="AH584" s="9">
        <v>217.54856804677877</v>
      </c>
      <c r="AI584" s="9">
        <v>225.10123987856451</v>
      </c>
      <c r="AJ584" s="9">
        <v>233.91655209042642</v>
      </c>
      <c r="AK584" s="9">
        <v>204.66018232145956</v>
      </c>
      <c r="AL584" s="21">
        <v>157.90729500966984</v>
      </c>
      <c r="AM584" s="197">
        <v>205.57894977216816</v>
      </c>
      <c r="AN584" s="21"/>
      <c r="AO584" s="5"/>
      <c r="AP584" s="5"/>
      <c r="AQ584" s="21"/>
    </row>
    <row r="585" spans="1:43" x14ac:dyDescent="0.2">
      <c r="A585" s="8" t="str">
        <f t="shared" si="9"/>
        <v>EWGgL_Ja_9</v>
      </c>
      <c r="B585" s="7" t="s">
        <v>3740</v>
      </c>
      <c r="C585" s="7" t="s">
        <v>260</v>
      </c>
      <c r="D585" s="7">
        <v>9</v>
      </c>
      <c r="E585" s="7">
        <v>100</v>
      </c>
      <c r="F585" s="9">
        <v>89.046805708417452</v>
      </c>
      <c r="G585" s="9">
        <v>70.680462717360953</v>
      </c>
      <c r="H585" s="9">
        <v>117.23445916629053</v>
      </c>
      <c r="I585" s="9">
        <v>152.13738055233597</v>
      </c>
      <c r="J585" s="9">
        <v>151.32296103016719</v>
      </c>
      <c r="K585" s="9">
        <v>100.17828401226569</v>
      </c>
      <c r="L585" s="9">
        <v>124.67695979625985</v>
      </c>
      <c r="M585" s="9">
        <v>134.08459149126242</v>
      </c>
      <c r="N585" s="9">
        <v>123.86152647386864</v>
      </c>
      <c r="O585" s="9">
        <v>101.3961477517163</v>
      </c>
      <c r="P585" s="9">
        <v>99.695135785998943</v>
      </c>
      <c r="Q585" s="9">
        <v>112.65671661913295</v>
      </c>
      <c r="R585" s="9">
        <v>125.78514000505288</v>
      </c>
      <c r="S585" s="9">
        <v>116.03339554427463</v>
      </c>
      <c r="T585" s="9">
        <v>122.05623791176143</v>
      </c>
      <c r="U585" s="9">
        <v>120.95409222804456</v>
      </c>
      <c r="V585" s="9">
        <v>153.47661066220556</v>
      </c>
      <c r="W585" s="9">
        <v>191.46293304700231</v>
      </c>
      <c r="X585" s="9">
        <v>179.16273617666837</v>
      </c>
      <c r="Y585" s="9">
        <v>222.34280544423041</v>
      </c>
      <c r="Z585" s="9">
        <v>257.27445117033318</v>
      </c>
      <c r="AA585" s="9">
        <v>289.82825258170556</v>
      </c>
      <c r="AB585" s="9">
        <v>329.49029020235309</v>
      </c>
      <c r="AC585" s="9">
        <v>347.41297489810125</v>
      </c>
      <c r="AD585" s="9">
        <v>382.88212785410002</v>
      </c>
      <c r="AE585" s="9">
        <v>409.89966273805311</v>
      </c>
      <c r="AF585" s="9">
        <v>488.70940333074913</v>
      </c>
      <c r="AG585" s="9">
        <v>558.08773775727923</v>
      </c>
      <c r="AH585" s="9">
        <v>587.971084196589</v>
      </c>
      <c r="AI585" s="9">
        <v>588.31121938901629</v>
      </c>
      <c r="AJ585" s="9">
        <v>598.67213156317234</v>
      </c>
      <c r="AK585" s="9">
        <v>572.92629988954297</v>
      </c>
      <c r="AL585" s="21">
        <v>541.4570090447836</v>
      </c>
      <c r="AM585" s="197">
        <v>659.05219455126382</v>
      </c>
      <c r="AN585" s="21"/>
      <c r="AO585" s="5"/>
      <c r="AP585" s="5"/>
      <c r="AQ585" s="21"/>
    </row>
    <row r="586" spans="1:43" x14ac:dyDescent="0.2">
      <c r="A586" s="8" t="str">
        <f t="shared" si="9"/>
        <v>EWGgL_Ja_10</v>
      </c>
      <c r="B586" s="7" t="s">
        <v>3740</v>
      </c>
      <c r="C586" s="7" t="s">
        <v>260</v>
      </c>
      <c r="D586" s="7">
        <v>10</v>
      </c>
      <c r="E586" s="7">
        <v>100</v>
      </c>
      <c r="F586" s="9">
        <v>87.683325521166935</v>
      </c>
      <c r="G586" s="9">
        <v>55.418029704412419</v>
      </c>
      <c r="H586" s="9">
        <v>89.321175433021679</v>
      </c>
      <c r="I586" s="9">
        <v>136.10456243240299</v>
      </c>
      <c r="J586" s="9">
        <v>90.449823556476488</v>
      </c>
      <c r="K586" s="9">
        <v>50.724215648298134</v>
      </c>
      <c r="L586" s="9">
        <v>72.542655724104392</v>
      </c>
      <c r="M586" s="9">
        <v>86.229116067158799</v>
      </c>
      <c r="N586" s="9">
        <v>94.299830606267662</v>
      </c>
      <c r="O586" s="9">
        <v>75.46720700638619</v>
      </c>
      <c r="P586" s="9">
        <v>71.862171403973178</v>
      </c>
      <c r="Q586" s="9">
        <v>57.279473821674287</v>
      </c>
      <c r="R586" s="9">
        <v>60.402245757660026</v>
      </c>
      <c r="S586" s="9">
        <v>52.300497546509042</v>
      </c>
      <c r="T586" s="9">
        <v>53.886905064550106</v>
      </c>
      <c r="U586" s="9">
        <v>53.390961480113972</v>
      </c>
      <c r="V586" s="9">
        <v>56.499559544837396</v>
      </c>
      <c r="W586" s="9">
        <v>61.647585084206526</v>
      </c>
      <c r="X586" s="9">
        <v>63.567636262575114</v>
      </c>
      <c r="Y586" s="9">
        <v>95.243213894709427</v>
      </c>
      <c r="Z586" s="9">
        <v>128.95257568079015</v>
      </c>
      <c r="AA586" s="9">
        <v>147.56775160395307</v>
      </c>
      <c r="AB586" s="9">
        <v>145.36072466378559</v>
      </c>
      <c r="AC586" s="9">
        <v>173.89820287893488</v>
      </c>
      <c r="AD586" s="9">
        <v>245.69251482181133</v>
      </c>
      <c r="AE586" s="9">
        <v>262.33255850329925</v>
      </c>
      <c r="AF586" s="9">
        <v>352.83667991184035</v>
      </c>
      <c r="AG586" s="9">
        <v>503.74362359088059</v>
      </c>
      <c r="AH586" s="9">
        <v>624.10706706210385</v>
      </c>
      <c r="AI586" s="9">
        <v>581.14610525327976</v>
      </c>
      <c r="AJ586" s="9">
        <v>558.17807785012224</v>
      </c>
      <c r="AK586" s="9">
        <v>479.04429546175055</v>
      </c>
      <c r="AL586" s="21">
        <v>370.73999746668335</v>
      </c>
      <c r="AM586" s="197">
        <v>520.56312950244831</v>
      </c>
      <c r="AN586" s="21"/>
      <c r="AO586" s="5"/>
      <c r="AP586" s="5"/>
      <c r="AQ586" s="21"/>
    </row>
    <row r="587" spans="1:43" x14ac:dyDescent="0.2">
      <c r="A587" s="8" t="str">
        <f t="shared" si="9"/>
        <v>EWGgL_Ja_11</v>
      </c>
      <c r="B587" s="7" t="s">
        <v>3740</v>
      </c>
      <c r="C587" s="7" t="s">
        <v>260</v>
      </c>
      <c r="D587" s="7">
        <v>11</v>
      </c>
      <c r="E587" s="7">
        <v>100</v>
      </c>
      <c r="F587" s="9">
        <v>80.451141037532807</v>
      </c>
      <c r="G587" s="9">
        <v>61.602101292533483</v>
      </c>
      <c r="H587" s="9">
        <v>138.40434298938703</v>
      </c>
      <c r="I587" s="9">
        <v>221.54161852797469</v>
      </c>
      <c r="J587" s="9">
        <v>168.20807224571655</v>
      </c>
      <c r="K587" s="9">
        <v>74.690356167050226</v>
      </c>
      <c r="L587" s="9">
        <v>134.00840068459888</v>
      </c>
      <c r="M587" s="9">
        <v>162.23511061674094</v>
      </c>
      <c r="N587" s="9">
        <v>172.56956404484185</v>
      </c>
      <c r="O587" s="9">
        <v>105.24090684553195</v>
      </c>
      <c r="P587" s="9">
        <v>78.690235340185154</v>
      </c>
      <c r="Q587" s="9">
        <v>80.729263853901756</v>
      </c>
      <c r="R587" s="9">
        <v>87.529109679516424</v>
      </c>
      <c r="S587" s="9">
        <v>69.12411450250822</v>
      </c>
      <c r="T587" s="9">
        <v>67.298896032504317</v>
      </c>
      <c r="U587" s="9">
        <v>62.705674170090766</v>
      </c>
      <c r="V587" s="9">
        <v>66.968022942288357</v>
      </c>
      <c r="W587" s="9">
        <v>75.099362464673632</v>
      </c>
      <c r="X587" s="9">
        <v>82.062262536148395</v>
      </c>
      <c r="Y587" s="9">
        <v>145.73140288111938</v>
      </c>
      <c r="Z587" s="9">
        <v>190.07164308053544</v>
      </c>
      <c r="AA587" s="9">
        <v>178.46456696386815</v>
      </c>
      <c r="AB587" s="9">
        <v>183.66752051344952</v>
      </c>
      <c r="AC587" s="9">
        <v>207.50530660617082</v>
      </c>
      <c r="AD587" s="9">
        <v>251.1724184106933</v>
      </c>
      <c r="AE587" s="9">
        <v>249.31080971225677</v>
      </c>
      <c r="AF587" s="9">
        <v>301.2802658364937</v>
      </c>
      <c r="AG587" s="9">
        <v>417.34451789461372</v>
      </c>
      <c r="AH587" s="9">
        <v>521.35982225598218</v>
      </c>
      <c r="AI587" s="9">
        <v>459.00110362750911</v>
      </c>
      <c r="AJ587" s="9">
        <v>442.05173322788698</v>
      </c>
      <c r="AK587" s="9">
        <v>375.00142371193243</v>
      </c>
      <c r="AL587" s="21">
        <v>276.96010639575547</v>
      </c>
      <c r="AM587" s="197">
        <v>355.13669268678035</v>
      </c>
      <c r="AN587" s="21"/>
      <c r="AO587" s="5"/>
      <c r="AP587" s="5"/>
      <c r="AQ587" s="21"/>
    </row>
    <row r="588" spans="1:43" x14ac:dyDescent="0.2">
      <c r="A588" s="8" t="str">
        <f t="shared" si="9"/>
        <v>EWGgL_Ja_12</v>
      </c>
      <c r="B588" s="7" t="s">
        <v>3740</v>
      </c>
      <c r="C588" s="7" t="s">
        <v>260</v>
      </c>
      <c r="D588" s="7">
        <v>12</v>
      </c>
      <c r="E588" s="7">
        <v>100</v>
      </c>
      <c r="F588" s="9">
        <v>133.67965772155259</v>
      </c>
      <c r="G588" s="9">
        <v>132.13937816409782</v>
      </c>
      <c r="H588" s="9">
        <v>205.27151741967461</v>
      </c>
      <c r="I588" s="9">
        <v>262.02453588333327</v>
      </c>
      <c r="J588" s="9">
        <v>145.16302591920331</v>
      </c>
      <c r="K588" s="9">
        <v>50.161226325662909</v>
      </c>
      <c r="L588" s="9">
        <v>95.926900902534399</v>
      </c>
      <c r="M588" s="9">
        <v>102.69754677862126</v>
      </c>
      <c r="N588" s="9">
        <v>164.61754658318122</v>
      </c>
      <c r="O588" s="9">
        <v>188.57043533023656</v>
      </c>
      <c r="P588" s="9">
        <v>146.40271818378977</v>
      </c>
      <c r="Q588" s="9">
        <v>167.96835173291052</v>
      </c>
      <c r="R588" s="9">
        <v>188.59438895535439</v>
      </c>
      <c r="S588" s="9">
        <v>167.42638559445726</v>
      </c>
      <c r="T588" s="9">
        <v>166.87643491429128</v>
      </c>
      <c r="U588" s="9">
        <v>163.9472135781896</v>
      </c>
      <c r="V588" s="9">
        <v>187.96250459046271</v>
      </c>
      <c r="W588" s="9">
        <v>213.42054090959536</v>
      </c>
      <c r="X588" s="9">
        <v>228.6880906251441</v>
      </c>
      <c r="Y588" s="9">
        <v>277.07957394474801</v>
      </c>
      <c r="Z588" s="9">
        <v>320.17448066726706</v>
      </c>
      <c r="AA588" s="9">
        <v>348.98565607860587</v>
      </c>
      <c r="AB588" s="9">
        <v>377.31530219149948</v>
      </c>
      <c r="AC588" s="9">
        <v>396.56701549000013</v>
      </c>
      <c r="AD588" s="9">
        <v>454.51550414012712</v>
      </c>
      <c r="AE588" s="9">
        <v>521.71611145839461</v>
      </c>
      <c r="AF588" s="9">
        <v>593.34863090158285</v>
      </c>
      <c r="AG588" s="9">
        <v>628.73206702933362</v>
      </c>
      <c r="AH588" s="9">
        <v>697.67735817422135</v>
      </c>
      <c r="AI588" s="9">
        <v>668.61669653895785</v>
      </c>
      <c r="AJ588" s="9">
        <v>685.95297964912402</v>
      </c>
      <c r="AK588" s="9">
        <v>622.17933772553306</v>
      </c>
      <c r="AL588" s="21">
        <v>553.92403384038596</v>
      </c>
      <c r="AM588" s="197">
        <v>684.37560268014931</v>
      </c>
      <c r="AN588" s="21"/>
      <c r="AO588" s="5"/>
      <c r="AP588" s="5"/>
      <c r="AQ588" s="21"/>
    </row>
    <row r="589" spans="1:43" x14ac:dyDescent="0.2">
      <c r="A589" s="8" t="str">
        <f t="shared" si="9"/>
        <v>EWGgL_Ja_13</v>
      </c>
      <c r="B589" s="7" t="s">
        <v>3740</v>
      </c>
      <c r="C589" s="7" t="s">
        <v>260</v>
      </c>
      <c r="D589" s="7">
        <v>13</v>
      </c>
      <c r="E589" s="7">
        <v>100</v>
      </c>
      <c r="F589" s="9">
        <v>96.959112171142877</v>
      </c>
      <c r="G589" s="9">
        <v>87.351810579211502</v>
      </c>
      <c r="H589" s="9">
        <v>151.16875263951223</v>
      </c>
      <c r="I589" s="9">
        <v>210.022815196659</v>
      </c>
      <c r="J589" s="9">
        <v>159.41503865750869</v>
      </c>
      <c r="K589" s="9">
        <v>87.282025226667486</v>
      </c>
      <c r="L589" s="9">
        <v>135.19939263481146</v>
      </c>
      <c r="M589" s="9">
        <v>134.88945208863447</v>
      </c>
      <c r="N589" s="9">
        <v>151.7370962661453</v>
      </c>
      <c r="O589" s="9">
        <v>126.77769125403766</v>
      </c>
      <c r="P589" s="9">
        <v>109.17989929032414</v>
      </c>
      <c r="Q589" s="9">
        <v>117.56731703694427</v>
      </c>
      <c r="R589" s="9">
        <v>136.2390281946833</v>
      </c>
      <c r="S589" s="9">
        <v>112.91084096615617</v>
      </c>
      <c r="T589" s="9">
        <v>112.43641640532395</v>
      </c>
      <c r="U589" s="9">
        <v>114.82629377189963</v>
      </c>
      <c r="V589" s="9">
        <v>126.56927924811666</v>
      </c>
      <c r="W589" s="9">
        <v>146.95651025755524</v>
      </c>
      <c r="X589" s="9">
        <v>155.3321414278476</v>
      </c>
      <c r="Y589" s="9">
        <v>209.27396861696681</v>
      </c>
      <c r="Z589" s="9">
        <v>250.15548441641559</v>
      </c>
      <c r="AA589" s="9">
        <v>267.47288860758044</v>
      </c>
      <c r="AB589" s="9">
        <v>273.68072009664581</v>
      </c>
      <c r="AC589" s="9">
        <v>286.9315659256655</v>
      </c>
      <c r="AD589" s="9">
        <v>323.86554155677612</v>
      </c>
      <c r="AE589" s="9">
        <v>335.72123606839079</v>
      </c>
      <c r="AF589" s="9">
        <v>379.27395960476457</v>
      </c>
      <c r="AG589" s="9">
        <v>441.94817546542959</v>
      </c>
      <c r="AH589" s="9">
        <v>474.03106708844842</v>
      </c>
      <c r="AI589" s="9">
        <v>448.02690328103438</v>
      </c>
      <c r="AJ589" s="9">
        <v>444.48730914300194</v>
      </c>
      <c r="AK589" s="9">
        <v>445.43696588675033</v>
      </c>
      <c r="AL589" s="21">
        <v>377.75549234682256</v>
      </c>
      <c r="AM589" s="197">
        <v>426.3987765062318</v>
      </c>
      <c r="AN589" s="21"/>
      <c r="AO589" s="5"/>
      <c r="AP589" s="5"/>
      <c r="AQ589" s="21"/>
    </row>
    <row r="590" spans="1:43" x14ac:dyDescent="0.2">
      <c r="A590" s="8" t="str">
        <f t="shared" si="9"/>
        <v>EWGgL_Ja_14</v>
      </c>
      <c r="B590" s="7" t="s">
        <v>3740</v>
      </c>
      <c r="C590" s="7" t="s">
        <v>260</v>
      </c>
      <c r="D590" s="7">
        <v>14</v>
      </c>
      <c r="E590" s="7">
        <v>100</v>
      </c>
      <c r="F590" s="9">
        <v>88.031388935471355</v>
      </c>
      <c r="G590" s="9">
        <v>49.394524420450523</v>
      </c>
      <c r="H590" s="9">
        <v>95.711422787371845</v>
      </c>
      <c r="I590" s="9">
        <v>168.08580974576876</v>
      </c>
      <c r="J590" s="9">
        <v>117.92771905747861</v>
      </c>
      <c r="K590" s="9">
        <v>40.335017087520967</v>
      </c>
      <c r="L590" s="9">
        <v>69.545650890398775</v>
      </c>
      <c r="M590" s="9">
        <v>97.354625622616055</v>
      </c>
      <c r="N590" s="9">
        <v>179.48552941461679</v>
      </c>
      <c r="O590" s="9">
        <v>109.38171261124529</v>
      </c>
      <c r="P590" s="9">
        <v>65.639958744330315</v>
      </c>
      <c r="Q590" s="9">
        <v>78.642330104892395</v>
      </c>
      <c r="R590" s="9">
        <v>78.669951897937906</v>
      </c>
      <c r="S590" s="9">
        <v>65.461445561147201</v>
      </c>
      <c r="T590" s="9">
        <v>57.753055294314862</v>
      </c>
      <c r="U590" s="9">
        <v>46.415484660082008</v>
      </c>
      <c r="V590" s="9">
        <v>51.841844666372424</v>
      </c>
      <c r="W590" s="9">
        <v>77.7787083007847</v>
      </c>
      <c r="X590" s="9">
        <v>88.992127790384885</v>
      </c>
      <c r="Y590" s="9">
        <v>129.87385068478608</v>
      </c>
      <c r="Z590" s="9">
        <v>172.30812404090477</v>
      </c>
      <c r="AA590" s="9">
        <v>145.11358727850487</v>
      </c>
      <c r="AB590" s="9">
        <v>168.92283822874447</v>
      </c>
      <c r="AC590" s="9">
        <v>193.54751977054235</v>
      </c>
      <c r="AD590" s="9">
        <v>259.51423844875291</v>
      </c>
      <c r="AE590" s="9">
        <v>267.70983012818499</v>
      </c>
      <c r="AF590" s="9">
        <v>311.84725148769206</v>
      </c>
      <c r="AG590" s="9">
        <v>440.4003746965152</v>
      </c>
      <c r="AH590" s="9">
        <v>510.77164890602774</v>
      </c>
      <c r="AI590" s="9">
        <v>474.27766517568318</v>
      </c>
      <c r="AJ590" s="9">
        <v>467.25638275198793</v>
      </c>
      <c r="AK590" s="9">
        <v>410.93144373089638</v>
      </c>
      <c r="AL590" s="21">
        <v>353.37032853869687</v>
      </c>
      <c r="AM590" s="197">
        <v>458.83272052884001</v>
      </c>
      <c r="AN590" s="21"/>
      <c r="AO590" s="5"/>
      <c r="AP590" s="5"/>
      <c r="AQ590" s="21"/>
    </row>
    <row r="591" spans="1:43" x14ac:dyDescent="0.2">
      <c r="A591" s="8" t="str">
        <f t="shared" si="9"/>
        <v>EWGgL_Ja_15</v>
      </c>
      <c r="B591" s="7" t="s">
        <v>3740</v>
      </c>
      <c r="C591" s="7" t="s">
        <v>260</v>
      </c>
      <c r="D591" s="7">
        <v>15</v>
      </c>
      <c r="E591" s="7">
        <v>100</v>
      </c>
      <c r="F591" s="9">
        <v>152.29253170829568</v>
      </c>
      <c r="G591" s="9">
        <v>134.59503364263159</v>
      </c>
      <c r="H591" s="9">
        <v>232.7871542689341</v>
      </c>
      <c r="I591" s="9">
        <v>327.80121325617557</v>
      </c>
      <c r="J591" s="9">
        <v>268.20090490844302</v>
      </c>
      <c r="K591" s="9">
        <v>130.93859415924447</v>
      </c>
      <c r="L591" s="9">
        <v>126.13826760866658</v>
      </c>
      <c r="M591" s="9">
        <v>162.33363993425252</v>
      </c>
      <c r="N591" s="9">
        <v>192.47171999724239</v>
      </c>
      <c r="O591" s="9">
        <v>128.8590502233844</v>
      </c>
      <c r="P591" s="9">
        <v>100.79830768268747</v>
      </c>
      <c r="Q591" s="9">
        <v>86.680162558394926</v>
      </c>
      <c r="R591" s="9">
        <v>67.542704428032323</v>
      </c>
      <c r="S591" s="9">
        <v>46.375346648951492</v>
      </c>
      <c r="T591" s="9">
        <v>63.242268248269816</v>
      </c>
      <c r="U591" s="9">
        <v>57.006532361456699</v>
      </c>
      <c r="V591" s="9">
        <v>71.344767148278862</v>
      </c>
      <c r="W591" s="9">
        <v>86.943828871863772</v>
      </c>
      <c r="X591" s="9">
        <v>84.812296339446419</v>
      </c>
      <c r="Y591" s="9">
        <v>149.56347504790128</v>
      </c>
      <c r="Z591" s="9">
        <v>202.17910831037477</v>
      </c>
      <c r="AA591" s="9">
        <v>242.60555271866147</v>
      </c>
      <c r="AB591" s="9">
        <v>257.74361209648578</v>
      </c>
      <c r="AC591" s="9">
        <v>272.07260753018375</v>
      </c>
      <c r="AD591" s="9">
        <v>284.55000903738221</v>
      </c>
      <c r="AE591" s="9">
        <v>308.32644978975179</v>
      </c>
      <c r="AF591" s="9">
        <v>377.38096059608506</v>
      </c>
      <c r="AG591" s="9">
        <v>458.55108704999748</v>
      </c>
      <c r="AH591" s="9">
        <v>608.9642785642186</v>
      </c>
      <c r="AI591" s="9">
        <v>566.99375586029328</v>
      </c>
      <c r="AJ591" s="9">
        <v>558.75749005998273</v>
      </c>
      <c r="AK591" s="9">
        <v>536.74308293716763</v>
      </c>
      <c r="AL591" s="21">
        <v>444.67660384728947</v>
      </c>
      <c r="AM591" s="197">
        <v>573.7355939235099</v>
      </c>
      <c r="AN591" s="21"/>
      <c r="AO591" s="5"/>
      <c r="AP591" s="5"/>
      <c r="AQ591" s="21"/>
    </row>
    <row r="592" spans="1:43" x14ac:dyDescent="0.2">
      <c r="A592" s="8" t="str">
        <f t="shared" si="9"/>
        <v>EWGgL_Ja_16</v>
      </c>
      <c r="B592" s="7" t="s">
        <v>3740</v>
      </c>
      <c r="C592" s="7" t="s">
        <v>260</v>
      </c>
      <c r="D592" s="7">
        <v>16</v>
      </c>
      <c r="E592" s="7">
        <v>100</v>
      </c>
      <c r="F592" s="9">
        <v>88.687314817676395</v>
      </c>
      <c r="G592" s="9">
        <v>42.844832792265969</v>
      </c>
      <c r="H592" s="9">
        <v>83.260303140281337</v>
      </c>
      <c r="I592" s="9">
        <v>122.9998801819294</v>
      </c>
      <c r="J592" s="9">
        <v>114.80226926942656</v>
      </c>
      <c r="K592" s="9">
        <v>20.417567775097819</v>
      </c>
      <c r="L592" s="9">
        <v>57.356314712212566</v>
      </c>
      <c r="M592" s="9">
        <v>79.963239099077512</v>
      </c>
      <c r="N592" s="9">
        <v>96.283483295275317</v>
      </c>
      <c r="O592" s="9">
        <v>50.634266130164121</v>
      </c>
      <c r="P592" s="9">
        <v>32.607223139564248</v>
      </c>
      <c r="Q592" s="9">
        <v>30.483334990307519</v>
      </c>
      <c r="R592" s="9">
        <v>30.446570297577779</v>
      </c>
      <c r="S592" s="9">
        <v>20.270748379931966</v>
      </c>
      <c r="T592" s="9">
        <v>20.853870694711876</v>
      </c>
      <c r="U592" s="9">
        <v>20.415143869995489</v>
      </c>
      <c r="V592" s="9">
        <v>26.190617200915263</v>
      </c>
      <c r="W592" s="9">
        <v>59.922633137995518</v>
      </c>
      <c r="X592" s="9">
        <v>84.04931302243466</v>
      </c>
      <c r="Y592" s="9">
        <v>118.16193954830068</v>
      </c>
      <c r="Z592" s="9">
        <v>151.87830872900884</v>
      </c>
      <c r="AA592" s="9">
        <v>159.26004113812061</v>
      </c>
      <c r="AB592" s="9">
        <v>167.81255327272601</v>
      </c>
      <c r="AC592" s="9">
        <v>181.57525613473439</v>
      </c>
      <c r="AD592" s="9">
        <v>211.99716581516742</v>
      </c>
      <c r="AE592" s="9">
        <v>220.51784042545185</v>
      </c>
      <c r="AF592" s="9">
        <v>255.72077183418972</v>
      </c>
      <c r="AG592" s="9">
        <v>332.64789890828433</v>
      </c>
      <c r="AH592" s="9">
        <v>418.60673959528822</v>
      </c>
      <c r="AI592" s="9">
        <v>397.4050831941525</v>
      </c>
      <c r="AJ592" s="9">
        <v>407.59596815778644</v>
      </c>
      <c r="AK592" s="9">
        <v>360.80008008617148</v>
      </c>
      <c r="AL592" s="21">
        <v>287.84807672185184</v>
      </c>
      <c r="AM592" s="197">
        <v>349.30644673311258</v>
      </c>
      <c r="AN592" s="21"/>
      <c r="AO592" s="5"/>
      <c r="AP592" s="5"/>
      <c r="AQ592" s="21"/>
    </row>
    <row r="593" spans="1:43" x14ac:dyDescent="0.2">
      <c r="A593" s="8" t="str">
        <f t="shared" si="9"/>
        <v>EWGgL_Ja_17</v>
      </c>
      <c r="B593" s="7" t="s">
        <v>3740</v>
      </c>
      <c r="C593" s="7" t="s">
        <v>260</v>
      </c>
      <c r="D593" s="7">
        <v>17</v>
      </c>
      <c r="E593" s="7">
        <v>100</v>
      </c>
      <c r="F593" s="9">
        <v>120.86453967869646</v>
      </c>
      <c r="G593" s="9">
        <v>98.104788253856583</v>
      </c>
      <c r="H593" s="9">
        <v>181.13758368241213</v>
      </c>
      <c r="I593" s="9">
        <v>247.86159807063473</v>
      </c>
      <c r="J593" s="9">
        <v>185.31305219009425</v>
      </c>
      <c r="K593" s="9">
        <v>77.421864645352784</v>
      </c>
      <c r="L593" s="9">
        <v>109.91159857838211</v>
      </c>
      <c r="M593" s="9">
        <v>144.0668563439113</v>
      </c>
      <c r="N593" s="9">
        <v>172.25086936921241</v>
      </c>
      <c r="O593" s="9">
        <v>115.23876104952306</v>
      </c>
      <c r="P593" s="9">
        <v>83.809479432641126</v>
      </c>
      <c r="Q593" s="9">
        <v>72.353890562019558</v>
      </c>
      <c r="R593" s="9">
        <v>71.391154536023734</v>
      </c>
      <c r="S593" s="9">
        <v>54.112458632515533</v>
      </c>
      <c r="T593" s="9">
        <v>55.014217640690944</v>
      </c>
      <c r="U593" s="9">
        <v>56.642426690386195</v>
      </c>
      <c r="V593" s="9">
        <v>70.742869565773077</v>
      </c>
      <c r="W593" s="9">
        <v>90.914853994494933</v>
      </c>
      <c r="X593" s="9">
        <v>92.862098906947864</v>
      </c>
      <c r="Y593" s="9">
        <v>160.02948817380113</v>
      </c>
      <c r="Z593" s="9">
        <v>217.5461724729895</v>
      </c>
      <c r="AA593" s="9">
        <v>208.9976990282012</v>
      </c>
      <c r="AB593" s="9">
        <v>232.17865260585796</v>
      </c>
      <c r="AC593" s="9">
        <v>262.21489112394892</v>
      </c>
      <c r="AD593" s="9">
        <v>295.2963305928883</v>
      </c>
      <c r="AE593" s="9">
        <v>316.73734863326189</v>
      </c>
      <c r="AF593" s="9">
        <v>373.35137295338751</v>
      </c>
      <c r="AG593" s="9">
        <v>464.65084668982666</v>
      </c>
      <c r="AH593" s="9">
        <v>560.45621507718874</v>
      </c>
      <c r="AI593" s="9">
        <v>563.53991200224277</v>
      </c>
      <c r="AJ593" s="9">
        <v>567.76309244992819</v>
      </c>
      <c r="AK593" s="9">
        <v>529.64623394620207</v>
      </c>
      <c r="AL593" s="21">
        <v>432.15265347499104</v>
      </c>
      <c r="AM593" s="197">
        <v>507.36620257264144</v>
      </c>
      <c r="AN593" s="21"/>
      <c r="AO593" s="5"/>
      <c r="AP593" s="5"/>
      <c r="AQ593" s="21"/>
    </row>
    <row r="594" spans="1:43" x14ac:dyDescent="0.2">
      <c r="A594" s="8" t="str">
        <f t="shared" si="9"/>
        <v>EWGgL_Ja_18</v>
      </c>
      <c r="B594" s="7" t="s">
        <v>3740</v>
      </c>
      <c r="C594" s="7" t="s">
        <v>260</v>
      </c>
      <c r="D594" s="7">
        <v>18</v>
      </c>
      <c r="E594" s="7">
        <v>100</v>
      </c>
      <c r="F594" s="9">
        <v>84.611754947442975</v>
      </c>
      <c r="G594" s="9">
        <v>80.560112135075741</v>
      </c>
      <c r="H594" s="9">
        <v>116.29226324801101</v>
      </c>
      <c r="I594" s="9">
        <v>145.87116729634397</v>
      </c>
      <c r="J594" s="9">
        <v>121.89589433584263</v>
      </c>
      <c r="K594" s="9">
        <v>69.741664004698151</v>
      </c>
      <c r="L594" s="9">
        <v>114.55652143637454</v>
      </c>
      <c r="M594" s="9">
        <v>113.21914245304521</v>
      </c>
      <c r="N594" s="9">
        <v>120.85566377856516</v>
      </c>
      <c r="O594" s="9">
        <v>86.972606357931497</v>
      </c>
      <c r="P594" s="9">
        <v>75.686562268504161</v>
      </c>
      <c r="Q594" s="9">
        <v>88.366140239879513</v>
      </c>
      <c r="R594" s="9">
        <v>101.25473542096388</v>
      </c>
      <c r="S594" s="9">
        <v>86.61091597012657</v>
      </c>
      <c r="T594" s="9">
        <v>86.779898302382236</v>
      </c>
      <c r="U594" s="9">
        <v>83.739603307109718</v>
      </c>
      <c r="V594" s="9">
        <v>101.21183480637823</v>
      </c>
      <c r="W594" s="9">
        <v>118.66005865211346</v>
      </c>
      <c r="X594" s="9">
        <v>137.39771171867346</v>
      </c>
      <c r="Y594" s="9">
        <v>173.22670691769156</v>
      </c>
      <c r="Z594" s="9">
        <v>204.04513003303967</v>
      </c>
      <c r="AA594" s="9">
        <v>225.57506047638088</v>
      </c>
      <c r="AB594" s="9">
        <v>220.8849334835889</v>
      </c>
      <c r="AC594" s="9">
        <v>236.11548762634379</v>
      </c>
      <c r="AD594" s="9">
        <v>275.98205980249941</v>
      </c>
      <c r="AE594" s="9">
        <v>291.80612011258478</v>
      </c>
      <c r="AF594" s="9">
        <v>327.54300948061342</v>
      </c>
      <c r="AG594" s="9">
        <v>394.3168525725543</v>
      </c>
      <c r="AH594" s="9">
        <v>419.9411132811635</v>
      </c>
      <c r="AI594" s="9">
        <v>393.53468615676013</v>
      </c>
      <c r="AJ594" s="9">
        <v>392.41949582328999</v>
      </c>
      <c r="AK594" s="9">
        <v>346.05911657189188</v>
      </c>
      <c r="AL594" s="21">
        <v>289.10508535900982</v>
      </c>
      <c r="AM594" s="197">
        <v>330.93371369397056</v>
      </c>
      <c r="AN594" s="21"/>
      <c r="AO594" s="5"/>
      <c r="AP594" s="5"/>
      <c r="AQ594" s="21"/>
    </row>
    <row r="595" spans="1:43" x14ac:dyDescent="0.2">
      <c r="A595" s="8" t="str">
        <f t="shared" si="9"/>
        <v>EWGgL_Ja_19</v>
      </c>
      <c r="B595" s="7" t="s">
        <v>3740</v>
      </c>
      <c r="C595" s="7" t="s">
        <v>260</v>
      </c>
      <c r="D595" s="7">
        <v>19</v>
      </c>
      <c r="E595" s="7">
        <v>100</v>
      </c>
      <c r="F595" s="9">
        <v>68.412761375520049</v>
      </c>
      <c r="G595" s="9">
        <v>37.853392938382811</v>
      </c>
      <c r="H595" s="9">
        <v>97.071009601845077</v>
      </c>
      <c r="I595" s="9">
        <v>145.64204870383591</v>
      </c>
      <c r="J595" s="9">
        <v>134.30414831719497</v>
      </c>
      <c r="K595" s="9">
        <v>65.370195602169773</v>
      </c>
      <c r="L595" s="9">
        <v>130.7282369144572</v>
      </c>
      <c r="M595" s="9">
        <v>145.40797864928649</v>
      </c>
      <c r="N595" s="9">
        <v>149.10162999463734</v>
      </c>
      <c r="O595" s="9">
        <v>107.13357897503741</v>
      </c>
      <c r="P595" s="9">
        <v>88.926900012892645</v>
      </c>
      <c r="Q595" s="9">
        <v>95.586754111079699</v>
      </c>
      <c r="R595" s="9">
        <v>100.56117281565517</v>
      </c>
      <c r="S595" s="9">
        <v>60.367414421340371</v>
      </c>
      <c r="T595" s="9">
        <v>56.681053681329416</v>
      </c>
      <c r="U595" s="9">
        <v>58.897718220266086</v>
      </c>
      <c r="V595" s="9">
        <v>67.428360971752937</v>
      </c>
      <c r="W595" s="9">
        <v>89.049018459844049</v>
      </c>
      <c r="X595" s="9">
        <v>98.861650339392426</v>
      </c>
      <c r="Y595" s="9">
        <v>146.34058691378638</v>
      </c>
      <c r="Z595" s="9">
        <v>173.93849366041292</v>
      </c>
      <c r="AA595" s="9">
        <v>175.83612599665659</v>
      </c>
      <c r="AB595" s="9">
        <v>183.04966005264666</v>
      </c>
      <c r="AC595" s="9">
        <v>199.86220783300851</v>
      </c>
      <c r="AD595" s="9">
        <v>227.15735369009801</v>
      </c>
      <c r="AE595" s="9">
        <v>233.98926244602242</v>
      </c>
      <c r="AF595" s="9">
        <v>274.47754253378218</v>
      </c>
      <c r="AG595" s="9">
        <v>349.01833026757083</v>
      </c>
      <c r="AH595" s="9">
        <v>396.93120478818122</v>
      </c>
      <c r="AI595" s="9">
        <v>379.93659700120099</v>
      </c>
      <c r="AJ595" s="9">
        <v>379.6305488978636</v>
      </c>
      <c r="AK595" s="9">
        <v>346.43888955383642</v>
      </c>
      <c r="AL595" s="21">
        <v>299.43034206560196</v>
      </c>
      <c r="AM595" s="197">
        <v>360.37108530087193</v>
      </c>
      <c r="AN595" s="21"/>
      <c r="AO595" s="5"/>
      <c r="AP595" s="5"/>
      <c r="AQ595" s="21"/>
    </row>
    <row r="596" spans="1:43" x14ac:dyDescent="0.2">
      <c r="A596" s="8" t="str">
        <f t="shared" si="9"/>
        <v>EWGgL_Ja_20</v>
      </c>
      <c r="B596" s="7" t="s">
        <v>3740</v>
      </c>
      <c r="C596" s="7" t="s">
        <v>260</v>
      </c>
      <c r="D596" s="7">
        <v>20</v>
      </c>
      <c r="E596" s="7">
        <v>100</v>
      </c>
      <c r="F596" s="9">
        <v>100.53788247705472</v>
      </c>
      <c r="G596" s="9">
        <v>54.458440591178395</v>
      </c>
      <c r="H596" s="9">
        <v>115.70227161954902</v>
      </c>
      <c r="I596" s="9">
        <v>171.88100116257527</v>
      </c>
      <c r="J596" s="9">
        <v>140.48591077756106</v>
      </c>
      <c r="K596" s="9">
        <v>34.392426784841049</v>
      </c>
      <c r="L596" s="9">
        <v>78.911504465045908</v>
      </c>
      <c r="M596" s="9">
        <v>107.29967997121031</v>
      </c>
      <c r="N596" s="9">
        <v>127.8673581025874</v>
      </c>
      <c r="O596" s="9">
        <v>73.892640607137778</v>
      </c>
      <c r="P596" s="9">
        <v>54.598637696239962</v>
      </c>
      <c r="Q596" s="9">
        <v>56.088046659870372</v>
      </c>
      <c r="R596" s="9">
        <v>57.539319515499429</v>
      </c>
      <c r="S596" s="9">
        <v>38.752105189575005</v>
      </c>
      <c r="T596" s="9">
        <v>33.516146866769766</v>
      </c>
      <c r="U596" s="9">
        <v>34.112476556231094</v>
      </c>
      <c r="V596" s="9">
        <v>36.231049453900773</v>
      </c>
      <c r="W596" s="9">
        <v>53.192383939458033</v>
      </c>
      <c r="X596" s="9">
        <v>53.029902760472915</v>
      </c>
      <c r="Y596" s="9">
        <v>98.812616898091122</v>
      </c>
      <c r="Z596" s="9">
        <v>130.18676433534316</v>
      </c>
      <c r="AA596" s="9">
        <v>118.44763827762949</v>
      </c>
      <c r="AB596" s="9">
        <v>136.79639942769276</v>
      </c>
      <c r="AC596" s="9">
        <v>142.15473015001825</v>
      </c>
      <c r="AD596" s="9">
        <v>162.12244865846455</v>
      </c>
      <c r="AE596" s="9">
        <v>171.11907132400344</v>
      </c>
      <c r="AF596" s="9">
        <v>224.36942862042332</v>
      </c>
      <c r="AG596" s="9">
        <v>301.74939962189518</v>
      </c>
      <c r="AH596" s="9">
        <v>381.15440329002166</v>
      </c>
      <c r="AI596" s="9">
        <v>378.26245557925125</v>
      </c>
      <c r="AJ596" s="9">
        <v>372.98173620526154</v>
      </c>
      <c r="AK596" s="9">
        <v>333.9138136736434</v>
      </c>
      <c r="AL596" s="21">
        <v>251.87001004001363</v>
      </c>
      <c r="AM596" s="197">
        <v>347.42407640207284</v>
      </c>
      <c r="AN596" s="21"/>
      <c r="AO596" s="5"/>
      <c r="AP596" s="5"/>
      <c r="AQ596" s="21"/>
    </row>
    <row r="597" spans="1:43" x14ac:dyDescent="0.2">
      <c r="A597" s="8" t="str">
        <f t="shared" si="9"/>
        <v>EWGgL_Ja_21</v>
      </c>
      <c r="B597" s="7" t="s">
        <v>3740</v>
      </c>
      <c r="C597" s="7" t="s">
        <v>260</v>
      </c>
      <c r="D597" s="7">
        <v>21</v>
      </c>
      <c r="E597" s="7">
        <v>100</v>
      </c>
      <c r="F597" s="9">
        <v>96.939486377565203</v>
      </c>
      <c r="G597" s="9">
        <v>115.77807581704378</v>
      </c>
      <c r="H597" s="9">
        <v>185.97899645367332</v>
      </c>
      <c r="I597" s="9">
        <v>250.10566005257803</v>
      </c>
      <c r="J597" s="9">
        <v>168.26450620600741</v>
      </c>
      <c r="K597" s="9">
        <v>102.8463235418849</v>
      </c>
      <c r="L597" s="9">
        <v>156.36573225166168</v>
      </c>
      <c r="M597" s="9">
        <v>237.7653699042356</v>
      </c>
      <c r="N597" s="9">
        <v>214.35413124588777</v>
      </c>
      <c r="O597" s="9">
        <v>125.13917844368368</v>
      </c>
      <c r="P597" s="9">
        <v>62.675574767879958</v>
      </c>
      <c r="Q597" s="9">
        <v>61.199921713546424</v>
      </c>
      <c r="R597" s="9">
        <v>89.092916242934976</v>
      </c>
      <c r="S597" s="9">
        <v>82.437200502244025</v>
      </c>
      <c r="T597" s="9">
        <v>68.942480363750391</v>
      </c>
      <c r="U597" s="9">
        <v>78.528196336845141</v>
      </c>
      <c r="V597" s="9">
        <v>96.312827591559198</v>
      </c>
      <c r="W597" s="9">
        <v>129.34182541660445</v>
      </c>
      <c r="X597" s="9">
        <v>161.16599122476799</v>
      </c>
      <c r="Y597" s="9">
        <v>228.19938491904082</v>
      </c>
      <c r="Z597" s="9">
        <v>284.62999531988174</v>
      </c>
      <c r="AA597" s="9">
        <v>322.33707802239195</v>
      </c>
      <c r="AB597" s="9">
        <v>339.62491431743132</v>
      </c>
      <c r="AC597" s="9">
        <v>367.27020962118087</v>
      </c>
      <c r="AD597" s="9">
        <v>450.74309196911315</v>
      </c>
      <c r="AE597" s="9">
        <v>491.82198753139585</v>
      </c>
      <c r="AF597" s="9">
        <v>547.63787594400969</v>
      </c>
      <c r="AG597" s="9">
        <v>655.00464805162005</v>
      </c>
      <c r="AH597" s="9">
        <v>738.32669866188144</v>
      </c>
      <c r="AI597" s="9">
        <v>667.45388057879791</v>
      </c>
      <c r="AJ597" s="9">
        <v>676.31568456317495</v>
      </c>
      <c r="AK597" s="9">
        <v>570.12888333077228</v>
      </c>
      <c r="AL597" s="21">
        <v>461.92072731362907</v>
      </c>
      <c r="AM597" s="197">
        <v>550.20181902504839</v>
      </c>
      <c r="AN597" s="21"/>
      <c r="AO597" s="5"/>
      <c r="AP597" s="5"/>
      <c r="AQ597" s="21"/>
    </row>
    <row r="598" spans="1:43" x14ac:dyDescent="0.2">
      <c r="A598" s="8" t="str">
        <f t="shared" si="9"/>
        <v>EWGgL_Ja_22</v>
      </c>
      <c r="B598" s="7" t="s">
        <v>3740</v>
      </c>
      <c r="C598" s="7" t="s">
        <v>260</v>
      </c>
      <c r="D598" s="7">
        <v>22</v>
      </c>
      <c r="E598" s="7">
        <v>100</v>
      </c>
      <c r="F598" s="9">
        <v>89.119967409524818</v>
      </c>
      <c r="G598" s="9">
        <v>90.041461917336235</v>
      </c>
      <c r="H598" s="9">
        <v>125.89266218734009</v>
      </c>
      <c r="I598" s="9">
        <v>163.4154181433039</v>
      </c>
      <c r="J598" s="9">
        <v>115.51770185499295</v>
      </c>
      <c r="K598" s="9">
        <v>47.832237986475072</v>
      </c>
      <c r="L598" s="9">
        <v>68.406813275370055</v>
      </c>
      <c r="M598" s="9">
        <v>75.41755722960626</v>
      </c>
      <c r="N598" s="9">
        <v>94.346299288431908</v>
      </c>
      <c r="O598" s="9">
        <v>69.553155050558161</v>
      </c>
      <c r="P598" s="9">
        <v>60.863701893472879</v>
      </c>
      <c r="Q598" s="9">
        <v>53.573772452462698</v>
      </c>
      <c r="R598" s="9">
        <v>48.525903973462682</v>
      </c>
      <c r="S598" s="9">
        <v>42.561323215768759</v>
      </c>
      <c r="T598" s="9">
        <v>57.330047980027452</v>
      </c>
      <c r="U598" s="9">
        <v>60.569477931398417</v>
      </c>
      <c r="V598" s="9">
        <v>75.805874265037048</v>
      </c>
      <c r="W598" s="9">
        <v>93.688804032952461</v>
      </c>
      <c r="X598" s="9">
        <v>103.21805827610298</v>
      </c>
      <c r="Y598" s="9">
        <v>166.85212984905667</v>
      </c>
      <c r="Z598" s="9">
        <v>211.22313823759677</v>
      </c>
      <c r="AA598" s="9">
        <v>266.54195238551222</v>
      </c>
      <c r="AB598" s="9">
        <v>296.70552217596412</v>
      </c>
      <c r="AC598" s="9">
        <v>328.46364144974831</v>
      </c>
      <c r="AD598" s="9">
        <v>403.14115527553105</v>
      </c>
      <c r="AE598" s="9">
        <v>458.23458380670343</v>
      </c>
      <c r="AF598" s="9">
        <v>519.11805553073998</v>
      </c>
      <c r="AG598" s="9">
        <v>593.30076587219708</v>
      </c>
      <c r="AH598" s="9">
        <v>629.21723517110161</v>
      </c>
      <c r="AI598" s="9">
        <v>583.11037892298611</v>
      </c>
      <c r="AJ598" s="9">
        <v>576.41871485856359</v>
      </c>
      <c r="AK598" s="9">
        <v>525.93420000525168</v>
      </c>
      <c r="AL598" s="21">
        <v>469.95452174986713</v>
      </c>
      <c r="AM598" s="197">
        <v>549.60009804249955</v>
      </c>
      <c r="AN598" s="21"/>
      <c r="AO598" s="5"/>
      <c r="AP598" s="5"/>
      <c r="AQ598" s="21"/>
    </row>
    <row r="599" spans="1:43" x14ac:dyDescent="0.2">
      <c r="A599" s="8" t="str">
        <f t="shared" si="9"/>
        <v>EWGgL_Ja_23</v>
      </c>
      <c r="B599" s="7" t="s">
        <v>3740</v>
      </c>
      <c r="C599" s="7" t="s">
        <v>260</v>
      </c>
      <c r="D599" s="7">
        <v>23</v>
      </c>
      <c r="E599" s="7">
        <v>100</v>
      </c>
      <c r="F599" s="9">
        <v>76.240765538345414</v>
      </c>
      <c r="G599" s="9">
        <v>56.931471754836963</v>
      </c>
      <c r="H599" s="9">
        <v>94.962437710586286</v>
      </c>
      <c r="I599" s="9">
        <v>135.2458013041863</v>
      </c>
      <c r="J599" s="9">
        <v>99.477071261110567</v>
      </c>
      <c r="K599" s="9">
        <v>50.913327077829386</v>
      </c>
      <c r="L599" s="9">
        <v>77.003991443824944</v>
      </c>
      <c r="M599" s="9">
        <v>81.790164101678457</v>
      </c>
      <c r="N599" s="9">
        <v>95.094490487821304</v>
      </c>
      <c r="O599" s="9">
        <v>66.517426312781993</v>
      </c>
      <c r="P599" s="9">
        <v>55.037158333228845</v>
      </c>
      <c r="Q599" s="9">
        <v>59.251161145762168</v>
      </c>
      <c r="R599" s="9">
        <v>71.844265723746219</v>
      </c>
      <c r="S599" s="9">
        <v>61.212683345013886</v>
      </c>
      <c r="T599" s="9">
        <v>58.61050198850608</v>
      </c>
      <c r="U599" s="9">
        <v>59.155023550864939</v>
      </c>
      <c r="V599" s="9">
        <v>70.225564416861502</v>
      </c>
      <c r="W599" s="9">
        <v>78.567829895035786</v>
      </c>
      <c r="X599" s="9">
        <v>94.376101481862079</v>
      </c>
      <c r="Y599" s="9">
        <v>135.22578856189938</v>
      </c>
      <c r="Z599" s="9">
        <v>199.0963310747525</v>
      </c>
      <c r="AA599" s="9">
        <v>234.28676699568132</v>
      </c>
      <c r="AB599" s="9">
        <v>253.32136083254392</v>
      </c>
      <c r="AC599" s="9">
        <v>263.51090065587954</v>
      </c>
      <c r="AD599" s="9">
        <v>349.28425234451049</v>
      </c>
      <c r="AE599" s="9">
        <v>391.9256617761128</v>
      </c>
      <c r="AF599" s="9">
        <v>451.70587484295197</v>
      </c>
      <c r="AG599" s="9">
        <v>557.84397714531769</v>
      </c>
      <c r="AH599" s="9">
        <v>582.3397757067936</v>
      </c>
      <c r="AI599" s="9">
        <v>519.26173496283241</v>
      </c>
      <c r="AJ599" s="9">
        <v>529.68995524973582</v>
      </c>
      <c r="AK599" s="9">
        <v>430.69337067621871</v>
      </c>
      <c r="AL599" s="21">
        <v>334.34137523078039</v>
      </c>
      <c r="AM599" s="197">
        <v>403.19421570848732</v>
      </c>
      <c r="AN599" s="21"/>
      <c r="AO599" s="5"/>
      <c r="AP599" s="5"/>
      <c r="AQ599" s="21"/>
    </row>
    <row r="600" spans="1:43" x14ac:dyDescent="0.2">
      <c r="A600" s="8" t="str">
        <f t="shared" si="9"/>
        <v>EWGgL_Ja_24</v>
      </c>
      <c r="B600" s="7" t="s">
        <v>3740</v>
      </c>
      <c r="C600" s="7" t="s">
        <v>260</v>
      </c>
      <c r="D600" s="7">
        <v>24</v>
      </c>
      <c r="E600" s="7">
        <v>100</v>
      </c>
      <c r="F600" s="9">
        <v>100.49403331401372</v>
      </c>
      <c r="G600" s="9">
        <v>64.995992693761977</v>
      </c>
      <c r="H600" s="9">
        <v>155.72549861154727</v>
      </c>
      <c r="I600" s="9">
        <v>186.12158013647112</v>
      </c>
      <c r="J600" s="9">
        <v>151.99120261463119</v>
      </c>
      <c r="K600" s="9">
        <v>68.8112161748966</v>
      </c>
      <c r="L600" s="9">
        <v>147.88581239825481</v>
      </c>
      <c r="M600" s="9">
        <v>121.80510071673237</v>
      </c>
      <c r="N600" s="9">
        <v>77.761341086098284</v>
      </c>
      <c r="O600" s="9">
        <v>73.212162622539651</v>
      </c>
      <c r="P600" s="9">
        <v>76.283029217881733</v>
      </c>
      <c r="Q600" s="9">
        <v>57.690325536385181</v>
      </c>
      <c r="R600" s="9">
        <v>57.623348608043145</v>
      </c>
      <c r="S600" s="9">
        <v>56.865874526774419</v>
      </c>
      <c r="T600" s="9">
        <v>57.346242902580549</v>
      </c>
      <c r="U600" s="9">
        <v>57.817283737108873</v>
      </c>
      <c r="V600" s="9">
        <v>61.616961316163263</v>
      </c>
      <c r="W600" s="9">
        <v>69.83361833762558</v>
      </c>
      <c r="X600" s="9">
        <v>79.332682736229586</v>
      </c>
      <c r="Y600" s="9">
        <v>154.27089131143961</v>
      </c>
      <c r="Z600" s="9">
        <v>243.6910749130916</v>
      </c>
      <c r="AA600" s="9">
        <v>254.89207953280246</v>
      </c>
      <c r="AB600" s="9">
        <v>321.07500390623096</v>
      </c>
      <c r="AC600" s="9">
        <v>328.91897282451987</v>
      </c>
      <c r="AD600" s="9">
        <v>387.149165439591</v>
      </c>
      <c r="AE600" s="9">
        <v>416.16124383824229</v>
      </c>
      <c r="AF600" s="9">
        <v>500.61218304181023</v>
      </c>
      <c r="AG600" s="9">
        <v>620.58166584609125</v>
      </c>
      <c r="AH600" s="9">
        <v>744.64124573134313</v>
      </c>
      <c r="AI600" s="9">
        <v>774.97029160548311</v>
      </c>
      <c r="AJ600" s="9">
        <v>709.45691052292625</v>
      </c>
      <c r="AK600" s="9">
        <v>648.96203235079224</v>
      </c>
      <c r="AL600" s="21">
        <v>602.78298652843546</v>
      </c>
      <c r="AM600" s="197">
        <v>766.40269220234461</v>
      </c>
      <c r="AN600" s="21"/>
      <c r="AO600" s="5"/>
      <c r="AP600" s="5"/>
      <c r="AQ600" s="21"/>
    </row>
    <row r="601" spans="1:43" x14ac:dyDescent="0.2">
      <c r="A601" s="8" t="str">
        <f t="shared" si="9"/>
        <v>EWGgL_Ja_25</v>
      </c>
      <c r="B601" s="7" t="s">
        <v>3740</v>
      </c>
      <c r="C601" s="7" t="s">
        <v>260</v>
      </c>
      <c r="D601" s="7">
        <v>25</v>
      </c>
      <c r="E601" s="7">
        <v>100</v>
      </c>
      <c r="F601" s="9">
        <v>96.74068701311198</v>
      </c>
      <c r="G601" s="9">
        <v>103.08265010397592</v>
      </c>
      <c r="H601" s="9">
        <v>137.52916432541846</v>
      </c>
      <c r="I601" s="9">
        <v>183.59279852169323</v>
      </c>
      <c r="J601" s="9">
        <v>146.37426912338057</v>
      </c>
      <c r="K601" s="9">
        <v>87.261402069762511</v>
      </c>
      <c r="L601" s="9">
        <v>113.97424811183963</v>
      </c>
      <c r="M601" s="9">
        <v>111.93367464450358</v>
      </c>
      <c r="N601" s="9">
        <v>104.6625544992955</v>
      </c>
      <c r="O601" s="9">
        <v>66.030883677747568</v>
      </c>
      <c r="P601" s="9">
        <v>51.100102231382337</v>
      </c>
      <c r="Q601" s="9">
        <v>50.6860839590057</v>
      </c>
      <c r="R601" s="9">
        <v>55.229193015434383</v>
      </c>
      <c r="S601" s="9">
        <v>55.023800191230464</v>
      </c>
      <c r="T601" s="9">
        <v>71.132529487300317</v>
      </c>
      <c r="U601" s="9">
        <v>83.056748707969746</v>
      </c>
      <c r="V601" s="9">
        <v>103.96758082560113</v>
      </c>
      <c r="W601" s="9">
        <v>127.09257830023878</v>
      </c>
      <c r="X601" s="9">
        <v>149.0748029107649</v>
      </c>
      <c r="Y601" s="9">
        <v>208.9617418988345</v>
      </c>
      <c r="Z601" s="9">
        <v>258.15831370197941</v>
      </c>
      <c r="AA601" s="9">
        <v>293.73073053211789</v>
      </c>
      <c r="AB601" s="9">
        <v>346.93615972421696</v>
      </c>
      <c r="AC601" s="9">
        <v>388.14629238280588</v>
      </c>
      <c r="AD601" s="9">
        <v>461.25557122518342</v>
      </c>
      <c r="AE601" s="9">
        <v>515.10578760933413</v>
      </c>
      <c r="AF601" s="9">
        <v>588.08794352763425</v>
      </c>
      <c r="AG601" s="9">
        <v>647.95629833625549</v>
      </c>
      <c r="AH601" s="9">
        <v>638.10579732496899</v>
      </c>
      <c r="AI601" s="9">
        <v>554.5285788316686</v>
      </c>
      <c r="AJ601" s="9">
        <v>528.72970701214808</v>
      </c>
      <c r="AK601" s="9">
        <v>486.03874926909884</v>
      </c>
      <c r="AL601" s="21">
        <v>442.15331639188929</v>
      </c>
      <c r="AM601" s="197">
        <v>546.28391207572133</v>
      </c>
      <c r="AN601" s="21"/>
      <c r="AO601" s="5"/>
      <c r="AP601" s="5"/>
      <c r="AQ601" s="21"/>
    </row>
    <row r="602" spans="1:43" x14ac:dyDescent="0.2">
      <c r="A602" s="8" t="str">
        <f t="shared" si="9"/>
        <v>EWGgL_Ja_26</v>
      </c>
      <c r="B602" s="7" t="s">
        <v>3740</v>
      </c>
      <c r="C602" s="7" t="s">
        <v>260</v>
      </c>
      <c r="D602" s="7">
        <v>26</v>
      </c>
      <c r="E602" s="7">
        <v>100</v>
      </c>
      <c r="F602" s="9">
        <v>85.552870997392787</v>
      </c>
      <c r="G602" s="9">
        <v>53.274949786156398</v>
      </c>
      <c r="H602" s="9">
        <v>75.519663584339824</v>
      </c>
      <c r="I602" s="9">
        <v>99.277856276995578</v>
      </c>
      <c r="J602" s="9">
        <v>73.932178950817701</v>
      </c>
      <c r="K602" s="9">
        <v>53.702190167197053</v>
      </c>
      <c r="L602" s="9">
        <v>71.304023630924391</v>
      </c>
      <c r="M602" s="9">
        <v>65.647343073032943</v>
      </c>
      <c r="N602" s="9">
        <v>57.580829715457249</v>
      </c>
      <c r="O602" s="9">
        <v>56.902686374978153</v>
      </c>
      <c r="P602" s="9">
        <v>58.844973096274991</v>
      </c>
      <c r="Q602" s="9">
        <v>52.603412101464144</v>
      </c>
      <c r="R602" s="9">
        <v>52.603412101464144</v>
      </c>
      <c r="S602" s="9">
        <v>52.603412101464144</v>
      </c>
      <c r="T602" s="9">
        <v>52.603412101464144</v>
      </c>
      <c r="U602" s="9">
        <v>52.603412101464144</v>
      </c>
      <c r="V602" s="9">
        <v>52.603412101464144</v>
      </c>
      <c r="W602" s="9">
        <v>52.603412101464144</v>
      </c>
      <c r="X602" s="9">
        <v>52.603412101464144</v>
      </c>
      <c r="Y602" s="9">
        <v>52.875699472198214</v>
      </c>
      <c r="Z602" s="9">
        <v>60.571288461544462</v>
      </c>
      <c r="AA602" s="9">
        <v>60.846262878665272</v>
      </c>
      <c r="AB602" s="9">
        <v>66.545488337995877</v>
      </c>
      <c r="AC602" s="9">
        <v>62.674686007868665</v>
      </c>
      <c r="AD602" s="9">
        <v>78.127218214176438</v>
      </c>
      <c r="AE602" s="9">
        <v>79.107878198220362</v>
      </c>
      <c r="AF602" s="9">
        <v>91.202610021039831</v>
      </c>
      <c r="AG602" s="9">
        <v>127.83824876529701</v>
      </c>
      <c r="AH602" s="9">
        <v>212.22718082059674</v>
      </c>
      <c r="AI602" s="9">
        <v>244.51159572759119</v>
      </c>
      <c r="AJ602" s="9">
        <v>208.65867121413913</v>
      </c>
      <c r="AK602" s="9">
        <v>139.33746392391402</v>
      </c>
      <c r="AL602" s="21">
        <v>87.170047494643825</v>
      </c>
      <c r="AM602" s="197">
        <v>107.13784772304859</v>
      </c>
      <c r="AN602" s="21"/>
      <c r="AO602" s="5"/>
      <c r="AP602" s="5"/>
      <c r="AQ602" s="21"/>
    </row>
    <row r="603" spans="1:43" x14ac:dyDescent="0.2">
      <c r="A603" s="8" t="str">
        <f t="shared" si="9"/>
        <v>EWGtL_Ja_1</v>
      </c>
      <c r="B603" s="7" t="s">
        <v>3741</v>
      </c>
      <c r="C603" s="7" t="s">
        <v>260</v>
      </c>
      <c r="D603" s="7">
        <v>1</v>
      </c>
      <c r="E603" s="7">
        <v>100</v>
      </c>
      <c r="F603" s="9">
        <v>112.63550886520204</v>
      </c>
      <c r="G603" s="9">
        <v>106.05137653966892</v>
      </c>
      <c r="H603" s="9">
        <v>132.05148571149638</v>
      </c>
      <c r="I603" s="9">
        <v>150.6936182323804</v>
      </c>
      <c r="J603" s="9">
        <v>148.69923094534906</v>
      </c>
      <c r="K603" s="9">
        <v>120.74785639297212</v>
      </c>
      <c r="L603" s="9">
        <v>150.2081731948175</v>
      </c>
      <c r="M603" s="9">
        <v>145.39174209813822</v>
      </c>
      <c r="N603" s="9">
        <v>143.16146394050855</v>
      </c>
      <c r="O603" s="9">
        <v>131.44229986499013</v>
      </c>
      <c r="P603" s="9">
        <v>120.50395048187855</v>
      </c>
      <c r="Q603" s="9">
        <v>123.66194037223319</v>
      </c>
      <c r="R603" s="9">
        <v>116.92313172001987</v>
      </c>
      <c r="S603" s="9">
        <v>102.39866292252462</v>
      </c>
      <c r="T603" s="9">
        <v>101.86420686983904</v>
      </c>
      <c r="U603" s="9">
        <v>101.5614113885521</v>
      </c>
      <c r="V603" s="9">
        <v>107.81202870966715</v>
      </c>
      <c r="W603" s="9">
        <v>126.26927713655935</v>
      </c>
      <c r="X603" s="9">
        <v>137.56554034504865</v>
      </c>
      <c r="Y603" s="9">
        <v>153.72036026075654</v>
      </c>
      <c r="Z603" s="9">
        <v>169.19409410793179</v>
      </c>
      <c r="AA603" s="9">
        <v>183.37953410344556</v>
      </c>
      <c r="AB603" s="9">
        <v>202.44606766973953</v>
      </c>
      <c r="AC603" s="9">
        <v>227.53420007487409</v>
      </c>
      <c r="AD603" s="9">
        <v>269.26631047843773</v>
      </c>
      <c r="AE603" s="9">
        <v>285.89510003088299</v>
      </c>
      <c r="AF603" s="9">
        <v>316.08012358580095</v>
      </c>
      <c r="AG603" s="9">
        <v>358.25773462582157</v>
      </c>
      <c r="AH603" s="9">
        <v>390.01327322290081</v>
      </c>
      <c r="AI603" s="9">
        <v>382.53801311192416</v>
      </c>
      <c r="AJ603" s="9">
        <v>392.62246048777649</v>
      </c>
      <c r="AK603" s="9">
        <v>392.5340559843612</v>
      </c>
      <c r="AL603" s="21">
        <v>416.49667349523105</v>
      </c>
      <c r="AM603" s="197">
        <v>460.4811080892236</v>
      </c>
      <c r="AN603" s="21"/>
      <c r="AO603" s="5"/>
      <c r="AP603" s="5"/>
      <c r="AQ603" s="21"/>
    </row>
    <row r="604" spans="1:43" x14ac:dyDescent="0.2">
      <c r="A604" s="8" t="str">
        <f t="shared" si="9"/>
        <v>EWGtL_Ja_2</v>
      </c>
      <c r="B604" s="7" t="s">
        <v>3741</v>
      </c>
      <c r="C604" s="7" t="s">
        <v>260</v>
      </c>
      <c r="D604" s="7">
        <v>2</v>
      </c>
      <c r="E604" s="7">
        <v>100</v>
      </c>
      <c r="F604" s="9">
        <v>104.4139846633674</v>
      </c>
      <c r="G604" s="9">
        <v>108.6036864945725</v>
      </c>
      <c r="H604" s="9">
        <v>148.62967950310068</v>
      </c>
      <c r="I604" s="9">
        <v>178.62852220188273</v>
      </c>
      <c r="J604" s="9">
        <v>171.41998177089854</v>
      </c>
      <c r="K604" s="9">
        <v>136.09555163878767</v>
      </c>
      <c r="L604" s="9">
        <v>143.78079188419599</v>
      </c>
      <c r="M604" s="9">
        <v>147.54087432670573</v>
      </c>
      <c r="N604" s="9">
        <v>156.82355310025372</v>
      </c>
      <c r="O604" s="9">
        <v>136.57415321350322</v>
      </c>
      <c r="P604" s="9">
        <v>125.53699972261003</v>
      </c>
      <c r="Q604" s="9">
        <v>117.80571849545596</v>
      </c>
      <c r="R604" s="9">
        <v>118.76682161487302</v>
      </c>
      <c r="S604" s="9">
        <v>106.66471175750993</v>
      </c>
      <c r="T604" s="9">
        <v>100.05202252242653</v>
      </c>
      <c r="U604" s="9">
        <v>95.347482741458506</v>
      </c>
      <c r="V604" s="9">
        <v>100.39674623187661</v>
      </c>
      <c r="W604" s="9">
        <v>115.63414509099678</v>
      </c>
      <c r="X604" s="9">
        <v>130.80506617314677</v>
      </c>
      <c r="Y604" s="9">
        <v>145.74941563811868</v>
      </c>
      <c r="Z604" s="9">
        <v>162.76751211255467</v>
      </c>
      <c r="AA604" s="9">
        <v>173.29045174416541</v>
      </c>
      <c r="AB604" s="9">
        <v>173.7370050092004</v>
      </c>
      <c r="AC604" s="9">
        <v>192.46605447986244</v>
      </c>
      <c r="AD604" s="9">
        <v>231.23997929646137</v>
      </c>
      <c r="AE604" s="9">
        <v>241.68406953511644</v>
      </c>
      <c r="AF604" s="9">
        <v>271.38035113181456</v>
      </c>
      <c r="AG604" s="9">
        <v>344.78595214122316</v>
      </c>
      <c r="AH604" s="9">
        <v>384.94225812632806</v>
      </c>
      <c r="AI604" s="9">
        <v>383.57483172408695</v>
      </c>
      <c r="AJ604" s="9">
        <v>381.37665291937776</v>
      </c>
      <c r="AK604" s="9">
        <v>350.11146912531871</v>
      </c>
      <c r="AL604" s="21">
        <v>367.34420367499359</v>
      </c>
      <c r="AM604" s="197">
        <v>389.91056890409862</v>
      </c>
      <c r="AN604" s="21"/>
      <c r="AO604" s="5"/>
      <c r="AP604" s="5"/>
      <c r="AQ604" s="21"/>
    </row>
    <row r="605" spans="1:43" x14ac:dyDescent="0.2">
      <c r="A605" s="8" t="str">
        <f t="shared" si="9"/>
        <v>EWGtL_Ja_3</v>
      </c>
      <c r="B605" s="7" t="s">
        <v>3741</v>
      </c>
      <c r="C605" s="7" t="s">
        <v>260</v>
      </c>
      <c r="D605" s="7">
        <v>3</v>
      </c>
      <c r="E605" s="7">
        <v>100</v>
      </c>
      <c r="F605" s="9">
        <v>78.590333908737534</v>
      </c>
      <c r="G605" s="9">
        <v>54.905170779279487</v>
      </c>
      <c r="H605" s="9">
        <v>90.199331413748268</v>
      </c>
      <c r="I605" s="9">
        <v>105.61177313009603</v>
      </c>
      <c r="J605" s="9">
        <v>122.37738546148822</v>
      </c>
      <c r="K605" s="9">
        <v>107.07578558013012</v>
      </c>
      <c r="L605" s="9">
        <v>100.34909302672645</v>
      </c>
      <c r="M605" s="9">
        <v>109.39568407710674</v>
      </c>
      <c r="N605" s="9">
        <v>109.78967263164627</v>
      </c>
      <c r="O605" s="9">
        <v>98.270088280177674</v>
      </c>
      <c r="P605" s="9">
        <v>85.734717742906128</v>
      </c>
      <c r="Q605" s="9">
        <v>89.426188964439504</v>
      </c>
      <c r="R605" s="9">
        <v>83.666803134828385</v>
      </c>
      <c r="S605" s="9">
        <v>65.613112793809265</v>
      </c>
      <c r="T605" s="9">
        <v>59.259589267518344</v>
      </c>
      <c r="U605" s="9">
        <v>59.868354609940432</v>
      </c>
      <c r="V605" s="9">
        <v>65.034726299996422</v>
      </c>
      <c r="W605" s="9">
        <v>77.840450652755649</v>
      </c>
      <c r="X605" s="9">
        <v>78.050266201377809</v>
      </c>
      <c r="Y605" s="9">
        <v>95.386113733373463</v>
      </c>
      <c r="Z605" s="9">
        <v>108.49334676458486</v>
      </c>
      <c r="AA605" s="9">
        <v>109.42566975186516</v>
      </c>
      <c r="AB605" s="9">
        <v>107.23055875366715</v>
      </c>
      <c r="AC605" s="9">
        <v>116.21263964123195</v>
      </c>
      <c r="AD605" s="9">
        <v>141.15560285807345</v>
      </c>
      <c r="AE605" s="9">
        <v>153.15992876678314</v>
      </c>
      <c r="AF605" s="9">
        <v>180.47077702337913</v>
      </c>
      <c r="AG605" s="9">
        <v>232.74571657300163</v>
      </c>
      <c r="AH605" s="9">
        <v>257.27661415958971</v>
      </c>
      <c r="AI605" s="9">
        <v>255.03587694515574</v>
      </c>
      <c r="AJ605" s="9">
        <v>269.14949683962328</v>
      </c>
      <c r="AK605" s="9">
        <v>254.79075103690388</v>
      </c>
      <c r="AL605" s="21">
        <v>276.03371989905361</v>
      </c>
      <c r="AM605" s="197">
        <v>299.37379552697138</v>
      </c>
      <c r="AN605" s="21"/>
      <c r="AO605" s="5"/>
      <c r="AP605" s="5"/>
      <c r="AQ605" s="21"/>
    </row>
    <row r="606" spans="1:43" x14ac:dyDescent="0.2">
      <c r="A606" s="8" t="str">
        <f t="shared" si="9"/>
        <v>EWGtL_Ja_4</v>
      </c>
      <c r="B606" s="7" t="s">
        <v>3741</v>
      </c>
      <c r="C606" s="7" t="s">
        <v>260</v>
      </c>
      <c r="D606" s="7">
        <v>4</v>
      </c>
      <c r="E606" s="7">
        <v>100</v>
      </c>
      <c r="F606" s="9">
        <v>85.599574044734254</v>
      </c>
      <c r="G606" s="9">
        <v>61.869175610962237</v>
      </c>
      <c r="H606" s="9">
        <v>87.401825004448298</v>
      </c>
      <c r="I606" s="9">
        <v>99.580000206971974</v>
      </c>
      <c r="J606" s="9">
        <v>103.9442249407668</v>
      </c>
      <c r="K606" s="9">
        <v>83.532135137654677</v>
      </c>
      <c r="L606" s="9">
        <v>95.41284763708255</v>
      </c>
      <c r="M606" s="9">
        <v>94.035375274273761</v>
      </c>
      <c r="N606" s="9">
        <v>98.687077152829445</v>
      </c>
      <c r="O606" s="9">
        <v>82.762926041243659</v>
      </c>
      <c r="P606" s="9">
        <v>75.102039944270615</v>
      </c>
      <c r="Q606" s="9">
        <v>81.394369357577204</v>
      </c>
      <c r="R606" s="9">
        <v>89.178969411907275</v>
      </c>
      <c r="S606" s="9">
        <v>69.130639300669642</v>
      </c>
      <c r="T606" s="9">
        <v>53.112695249491622</v>
      </c>
      <c r="U606" s="9">
        <v>55.343897343059481</v>
      </c>
      <c r="V606" s="9">
        <v>65.432094803391891</v>
      </c>
      <c r="W606" s="9">
        <v>78.2138614559628</v>
      </c>
      <c r="X606" s="9">
        <v>90.69477744601943</v>
      </c>
      <c r="Y606" s="9">
        <v>104.34318373261038</v>
      </c>
      <c r="Z606" s="9">
        <v>113.4288309510595</v>
      </c>
      <c r="AA606" s="9">
        <v>118.12036808312791</v>
      </c>
      <c r="AB606" s="9">
        <v>106.75273506544387</v>
      </c>
      <c r="AC606" s="9">
        <v>83.226256037386662</v>
      </c>
      <c r="AD606" s="9">
        <v>114.70883711948304</v>
      </c>
      <c r="AE606" s="9">
        <v>115.2508747221211</v>
      </c>
      <c r="AF606" s="9">
        <v>121.65971422510454</v>
      </c>
      <c r="AG606" s="9">
        <v>172.62455403001104</v>
      </c>
      <c r="AH606" s="9">
        <v>206.32724345019534</v>
      </c>
      <c r="AI606" s="9">
        <v>216.03322697923608</v>
      </c>
      <c r="AJ606" s="9">
        <v>223.95190126024298</v>
      </c>
      <c r="AK606" s="9">
        <v>207.15131329406242</v>
      </c>
      <c r="AL606" s="21">
        <v>216.20275571341048</v>
      </c>
      <c r="AM606" s="197">
        <v>226.48140150282933</v>
      </c>
      <c r="AN606" s="21"/>
      <c r="AO606" s="5"/>
      <c r="AP606" s="5"/>
      <c r="AQ606" s="21"/>
    </row>
    <row r="607" spans="1:43" x14ac:dyDescent="0.2">
      <c r="A607" s="8" t="str">
        <f t="shared" si="9"/>
        <v>EWGtL_Ja_5</v>
      </c>
      <c r="B607" s="7" t="s">
        <v>3741</v>
      </c>
      <c r="C607" s="7" t="s">
        <v>260</v>
      </c>
      <c r="D607" s="7">
        <v>5</v>
      </c>
      <c r="E607" s="7">
        <v>100</v>
      </c>
      <c r="F607" s="9">
        <v>99.070648586511737</v>
      </c>
      <c r="G607" s="9">
        <v>88.309304035132058</v>
      </c>
      <c r="H607" s="9">
        <v>126.36634278635961</v>
      </c>
      <c r="I607" s="9">
        <v>137.90397607995638</v>
      </c>
      <c r="J607" s="9">
        <v>137.75029321900155</v>
      </c>
      <c r="K607" s="9">
        <v>101.76276994438884</v>
      </c>
      <c r="L607" s="9">
        <v>128.52092259815331</v>
      </c>
      <c r="M607" s="9">
        <v>126.97596462466691</v>
      </c>
      <c r="N607" s="9">
        <v>120.31392605929143</v>
      </c>
      <c r="O607" s="9">
        <v>108.3166613265022</v>
      </c>
      <c r="P607" s="9">
        <v>100.28987679476002</v>
      </c>
      <c r="Q607" s="9">
        <v>96.14820403334879</v>
      </c>
      <c r="R607" s="9">
        <v>94.257121559179353</v>
      </c>
      <c r="S607" s="9">
        <v>94.494196460154726</v>
      </c>
      <c r="T607" s="9">
        <v>86.170909899717273</v>
      </c>
      <c r="U607" s="9">
        <v>82.012278411362857</v>
      </c>
      <c r="V607" s="9">
        <v>93.155234665785542</v>
      </c>
      <c r="W607" s="9">
        <v>103.42313009807317</v>
      </c>
      <c r="X607" s="9">
        <v>116.88255951794461</v>
      </c>
      <c r="Y607" s="9">
        <v>140.43935915867027</v>
      </c>
      <c r="Z607" s="9">
        <v>156.51490799525919</v>
      </c>
      <c r="AA607" s="9">
        <v>177.61989829808721</v>
      </c>
      <c r="AB607" s="9">
        <v>191.26277338723006</v>
      </c>
      <c r="AC607" s="9">
        <v>224.54865080780641</v>
      </c>
      <c r="AD607" s="9">
        <v>268.21296003270334</v>
      </c>
      <c r="AE607" s="9">
        <v>279.12885538452934</v>
      </c>
      <c r="AF607" s="9">
        <v>331.87101875770162</v>
      </c>
      <c r="AG607" s="9">
        <v>385.55514073876054</v>
      </c>
      <c r="AH607" s="9">
        <v>398.80552512372651</v>
      </c>
      <c r="AI607" s="9">
        <v>388.64662297025995</v>
      </c>
      <c r="AJ607" s="9">
        <v>390.46351837420957</v>
      </c>
      <c r="AK607" s="9">
        <v>354.85307086548283</v>
      </c>
      <c r="AL607" s="21">
        <v>367.70683004736975</v>
      </c>
      <c r="AM607" s="197">
        <v>406.50897095253572</v>
      </c>
      <c r="AN607" s="21"/>
      <c r="AO607" s="5"/>
      <c r="AP607" s="5"/>
      <c r="AQ607" s="21"/>
    </row>
    <row r="608" spans="1:43" x14ac:dyDescent="0.2">
      <c r="A608" s="8" t="str">
        <f t="shared" si="9"/>
        <v>EWGtL_Ja_6</v>
      </c>
      <c r="B608" s="7" t="s">
        <v>3741</v>
      </c>
      <c r="C608" s="7" t="s">
        <v>260</v>
      </c>
      <c r="D608" s="7">
        <v>6</v>
      </c>
      <c r="E608" s="7">
        <v>100</v>
      </c>
      <c r="F608" s="9">
        <v>77.351874726786178</v>
      </c>
      <c r="G608" s="9">
        <v>53.882809137460619</v>
      </c>
      <c r="H608" s="9">
        <v>90.141253411086495</v>
      </c>
      <c r="I608" s="9">
        <v>105.30228225351873</v>
      </c>
      <c r="J608" s="9">
        <v>122.99282826822923</v>
      </c>
      <c r="K608" s="9">
        <v>97.736956974096117</v>
      </c>
      <c r="L608" s="9">
        <v>107.82817392444497</v>
      </c>
      <c r="M608" s="9">
        <v>109.02598157391064</v>
      </c>
      <c r="N608" s="9">
        <v>112.97811207921728</v>
      </c>
      <c r="O608" s="9">
        <v>98.607356640911888</v>
      </c>
      <c r="P608" s="9">
        <v>89.74313490034092</v>
      </c>
      <c r="Q608" s="9">
        <v>89.28184765211455</v>
      </c>
      <c r="R608" s="9">
        <v>81.329423732481303</v>
      </c>
      <c r="S608" s="9">
        <v>64.51393960647566</v>
      </c>
      <c r="T608" s="9">
        <v>58.744211208411237</v>
      </c>
      <c r="U608" s="9">
        <v>59.046191972858587</v>
      </c>
      <c r="V608" s="9">
        <v>70.321580429129185</v>
      </c>
      <c r="W608" s="9">
        <v>87.59424835099432</v>
      </c>
      <c r="X608" s="9">
        <v>90.483308639509872</v>
      </c>
      <c r="Y608" s="9">
        <v>108.25079109471302</v>
      </c>
      <c r="Z608" s="9">
        <v>123.29266993956702</v>
      </c>
      <c r="AA608" s="9">
        <v>129.48533881409304</v>
      </c>
      <c r="AB608" s="9">
        <v>131.71853475005764</v>
      </c>
      <c r="AC608" s="9">
        <v>136.22743569609742</v>
      </c>
      <c r="AD608" s="9">
        <v>170.34509462051136</v>
      </c>
      <c r="AE608" s="9">
        <v>200.3669511259651</v>
      </c>
      <c r="AF608" s="9">
        <v>230.78412826414572</v>
      </c>
      <c r="AG608" s="9">
        <v>283.97345795601063</v>
      </c>
      <c r="AH608" s="9">
        <v>310.28610047078735</v>
      </c>
      <c r="AI608" s="9">
        <v>312.21547384465458</v>
      </c>
      <c r="AJ608" s="9">
        <v>319.14247356502892</v>
      </c>
      <c r="AK608" s="9">
        <v>296.90204059956073</v>
      </c>
      <c r="AL608" s="21">
        <v>300.27499625354983</v>
      </c>
      <c r="AM608" s="197">
        <v>326.73297938745674</v>
      </c>
      <c r="AN608" s="21"/>
      <c r="AO608" s="5"/>
      <c r="AP608" s="5"/>
      <c r="AQ608" s="21"/>
    </row>
    <row r="609" spans="1:43" x14ac:dyDescent="0.2">
      <c r="A609" s="8" t="str">
        <f t="shared" si="9"/>
        <v>EWGtL_Ja_7</v>
      </c>
      <c r="B609" s="7" t="s">
        <v>3741</v>
      </c>
      <c r="C609" s="7" t="s">
        <v>260</v>
      </c>
      <c r="D609" s="7">
        <v>7</v>
      </c>
      <c r="E609" s="7">
        <v>100</v>
      </c>
      <c r="F609" s="9">
        <v>91.421885063843604</v>
      </c>
      <c r="G609" s="9">
        <v>66.288707097953107</v>
      </c>
      <c r="H609" s="9">
        <v>109.91687285773976</v>
      </c>
      <c r="I609" s="9">
        <v>118.3619312595697</v>
      </c>
      <c r="J609" s="9">
        <v>126.01321627987588</v>
      </c>
      <c r="K609" s="9">
        <v>99.332774424549825</v>
      </c>
      <c r="L609" s="9">
        <v>111.70589875365692</v>
      </c>
      <c r="M609" s="9">
        <v>109.8752947141197</v>
      </c>
      <c r="N609" s="9">
        <v>101.86444294815755</v>
      </c>
      <c r="O609" s="9">
        <v>90.952220431271542</v>
      </c>
      <c r="P609" s="9">
        <v>83.548008021577559</v>
      </c>
      <c r="Q609" s="9">
        <v>78.716200353352107</v>
      </c>
      <c r="R609" s="9">
        <v>79.907945213725554</v>
      </c>
      <c r="S609" s="9">
        <v>84.198330333227801</v>
      </c>
      <c r="T609" s="9">
        <v>73.199357157766414</v>
      </c>
      <c r="U609" s="9">
        <v>79.824465110250799</v>
      </c>
      <c r="V609" s="9">
        <v>93.198735428640362</v>
      </c>
      <c r="W609" s="9">
        <v>101.98865927017562</v>
      </c>
      <c r="X609" s="9">
        <v>106.8141525003729</v>
      </c>
      <c r="Y609" s="9">
        <v>126.88396103646573</v>
      </c>
      <c r="Z609" s="9">
        <v>136.24652341605204</v>
      </c>
      <c r="AA609" s="9">
        <v>146.73004419090091</v>
      </c>
      <c r="AB609" s="9">
        <v>150.54182732004213</v>
      </c>
      <c r="AC609" s="9">
        <v>160.18157731998659</v>
      </c>
      <c r="AD609" s="9">
        <v>188.01335163454465</v>
      </c>
      <c r="AE609" s="9">
        <v>195.89376978660101</v>
      </c>
      <c r="AF609" s="9">
        <v>215.72709453843265</v>
      </c>
      <c r="AG609" s="9">
        <v>275.7614321266239</v>
      </c>
      <c r="AH609" s="9">
        <v>314.68777048761535</v>
      </c>
      <c r="AI609" s="9">
        <v>302.77602106800725</v>
      </c>
      <c r="AJ609" s="9">
        <v>317.11539650788467</v>
      </c>
      <c r="AK609" s="9">
        <v>310.23596243657545</v>
      </c>
      <c r="AL609" s="21">
        <v>307.66971022408211</v>
      </c>
      <c r="AM609" s="197">
        <v>363.0519911361946</v>
      </c>
      <c r="AN609" s="21"/>
      <c r="AO609" s="5"/>
      <c r="AP609" s="5"/>
      <c r="AQ609" s="21"/>
    </row>
    <row r="610" spans="1:43" x14ac:dyDescent="0.2">
      <c r="A610" s="8" t="str">
        <f t="shared" si="9"/>
        <v>EWGtL_Ja_8</v>
      </c>
      <c r="B610" s="7" t="s">
        <v>3741</v>
      </c>
      <c r="C610" s="7" t="s">
        <v>260</v>
      </c>
      <c r="D610" s="7">
        <v>8</v>
      </c>
      <c r="E610" s="7">
        <v>100</v>
      </c>
      <c r="F610" s="9">
        <v>103.75666530838731</v>
      </c>
      <c r="G610" s="9">
        <v>71.505579157609418</v>
      </c>
      <c r="H610" s="9">
        <v>92.801214494437787</v>
      </c>
      <c r="I610" s="9">
        <v>109.23579588312127</v>
      </c>
      <c r="J610" s="9">
        <v>121.63571829676268</v>
      </c>
      <c r="K610" s="9">
        <v>60.929344897663398</v>
      </c>
      <c r="L610" s="9">
        <v>84.145519394314121</v>
      </c>
      <c r="M610" s="9">
        <v>92.904244649790144</v>
      </c>
      <c r="N610" s="9">
        <v>107.63983554881533</v>
      </c>
      <c r="O610" s="9">
        <v>84.824516191391126</v>
      </c>
      <c r="P610" s="9">
        <v>73.050500143083411</v>
      </c>
      <c r="Q610" s="9">
        <v>67.912825830721886</v>
      </c>
      <c r="R610" s="9">
        <v>58.183038696121628</v>
      </c>
      <c r="S610" s="9">
        <v>34.765022055757925</v>
      </c>
      <c r="T610" s="9">
        <v>36.570497902321513</v>
      </c>
      <c r="U610" s="9">
        <v>31.390173220860458</v>
      </c>
      <c r="V610" s="9">
        <v>37.968518100071037</v>
      </c>
      <c r="W610" s="9">
        <v>50.095900362539595</v>
      </c>
      <c r="X610" s="9">
        <v>57.605996129238015</v>
      </c>
      <c r="Y610" s="9">
        <v>71.137339236273945</v>
      </c>
      <c r="Z610" s="9">
        <v>87.569490341272314</v>
      </c>
      <c r="AA610" s="9">
        <v>87.27623057272767</v>
      </c>
      <c r="AB610" s="9">
        <v>83.52412610662374</v>
      </c>
      <c r="AC610" s="9">
        <v>77.613373635792144</v>
      </c>
      <c r="AD610" s="9">
        <v>85.860991363631129</v>
      </c>
      <c r="AE610" s="9">
        <v>74.676557969543339</v>
      </c>
      <c r="AF610" s="9">
        <v>93.282162026050756</v>
      </c>
      <c r="AG610" s="9">
        <v>128.54053453314845</v>
      </c>
      <c r="AH610" s="9">
        <v>170.58277753860654</v>
      </c>
      <c r="AI610" s="9">
        <v>186.12830291782828</v>
      </c>
      <c r="AJ610" s="9">
        <v>202.24878711826605</v>
      </c>
      <c r="AK610" s="9">
        <v>188.25319191542903</v>
      </c>
      <c r="AL610" s="21">
        <v>195.59670234734205</v>
      </c>
      <c r="AM610" s="197">
        <v>211.03027067070181</v>
      </c>
      <c r="AN610" s="21"/>
      <c r="AO610" s="5"/>
      <c r="AP610" s="5"/>
      <c r="AQ610" s="21"/>
    </row>
    <row r="611" spans="1:43" x14ac:dyDescent="0.2">
      <c r="A611" s="8" t="str">
        <f t="shared" si="9"/>
        <v>EWGtL_Ja_9</v>
      </c>
      <c r="B611" s="7" t="s">
        <v>3741</v>
      </c>
      <c r="C611" s="7" t="s">
        <v>260</v>
      </c>
      <c r="D611" s="7">
        <v>9</v>
      </c>
      <c r="E611" s="7">
        <v>100</v>
      </c>
      <c r="F611" s="9">
        <v>99.652645838745713</v>
      </c>
      <c r="G611" s="9">
        <v>86.571790956665595</v>
      </c>
      <c r="H611" s="9">
        <v>120.37522325493445</v>
      </c>
      <c r="I611" s="9">
        <v>138.54449132377309</v>
      </c>
      <c r="J611" s="9">
        <v>151.12359899561545</v>
      </c>
      <c r="K611" s="9">
        <v>128.55765796189002</v>
      </c>
      <c r="L611" s="9">
        <v>134.23610212387013</v>
      </c>
      <c r="M611" s="9">
        <v>134.90432186644</v>
      </c>
      <c r="N611" s="9">
        <v>127.54458623463793</v>
      </c>
      <c r="O611" s="9">
        <v>117.49635458509231</v>
      </c>
      <c r="P611" s="9">
        <v>119.25978653905563</v>
      </c>
      <c r="Q611" s="9">
        <v>129.42605199421783</v>
      </c>
      <c r="R611" s="9">
        <v>132.32048594043553</v>
      </c>
      <c r="S611" s="9">
        <v>122.86766926373707</v>
      </c>
      <c r="T611" s="9">
        <v>122.68218017382037</v>
      </c>
      <c r="U611" s="9">
        <v>120.11520375462004</v>
      </c>
      <c r="V611" s="9">
        <v>146.37558563861404</v>
      </c>
      <c r="W611" s="9">
        <v>176.82352737986321</v>
      </c>
      <c r="X611" s="9">
        <v>167.93798048162495</v>
      </c>
      <c r="Y611" s="9">
        <v>187.86246645600619</v>
      </c>
      <c r="Z611" s="9">
        <v>208.52559555931501</v>
      </c>
      <c r="AA611" s="9">
        <v>233.89782482714082</v>
      </c>
      <c r="AB611" s="9">
        <v>265.43374834596568</v>
      </c>
      <c r="AC611" s="9">
        <v>281.55361132936309</v>
      </c>
      <c r="AD611" s="9">
        <v>319.92512445745695</v>
      </c>
      <c r="AE611" s="9">
        <v>342.63771041613131</v>
      </c>
      <c r="AF611" s="9">
        <v>405.09293436030669</v>
      </c>
      <c r="AG611" s="9">
        <v>464.60637116034701</v>
      </c>
      <c r="AH611" s="9">
        <v>483.72920512554157</v>
      </c>
      <c r="AI611" s="9">
        <v>500.39759160951337</v>
      </c>
      <c r="AJ611" s="9">
        <v>519.66888980712827</v>
      </c>
      <c r="AK611" s="9">
        <v>506.55861870380869</v>
      </c>
      <c r="AL611" s="21">
        <v>543.51694127246492</v>
      </c>
      <c r="AM611" s="197">
        <v>613.02130292722597</v>
      </c>
      <c r="AN611" s="21"/>
      <c r="AO611" s="5"/>
      <c r="AP611" s="5"/>
      <c r="AQ611" s="21"/>
    </row>
    <row r="612" spans="1:43" x14ac:dyDescent="0.2">
      <c r="A612" s="8" t="str">
        <f t="shared" si="9"/>
        <v>EWGtL_Ja_10</v>
      </c>
      <c r="B612" s="7" t="s">
        <v>3741</v>
      </c>
      <c r="C612" s="7" t="s">
        <v>260</v>
      </c>
      <c r="D612" s="7">
        <v>10</v>
      </c>
      <c r="E612" s="7">
        <v>100</v>
      </c>
      <c r="F612" s="9">
        <v>111.551023115538</v>
      </c>
      <c r="G612" s="9">
        <v>82.124159239016308</v>
      </c>
      <c r="H612" s="9">
        <v>104.22783651221823</v>
      </c>
      <c r="I612" s="9">
        <v>111.62509318282605</v>
      </c>
      <c r="J612" s="9">
        <v>110.11983539604242</v>
      </c>
      <c r="K612" s="9">
        <v>79.249428155789346</v>
      </c>
      <c r="L612" s="9">
        <v>88.841828579776433</v>
      </c>
      <c r="M612" s="9">
        <v>93.763121242062638</v>
      </c>
      <c r="N612" s="9">
        <v>113.92631818389442</v>
      </c>
      <c r="O612" s="9">
        <v>120.76209588169671</v>
      </c>
      <c r="P612" s="9">
        <v>124.08833660571806</v>
      </c>
      <c r="Q612" s="9">
        <v>78.638135782267142</v>
      </c>
      <c r="R612" s="9">
        <v>67.116800854593606</v>
      </c>
      <c r="S612" s="9">
        <v>51.654345261204149</v>
      </c>
      <c r="T612" s="9">
        <v>50.372943511341376</v>
      </c>
      <c r="U612" s="9">
        <v>48.795977850066471</v>
      </c>
      <c r="V612" s="9">
        <v>52.40335897142716</v>
      </c>
      <c r="W612" s="9">
        <v>58.736943022889342</v>
      </c>
      <c r="X612" s="9">
        <v>62.275257637252203</v>
      </c>
      <c r="Y612" s="9">
        <v>73.018394882336295</v>
      </c>
      <c r="Z612" s="9">
        <v>85.587159825696119</v>
      </c>
      <c r="AA612" s="9">
        <v>97.931471181622598</v>
      </c>
      <c r="AB612" s="9">
        <v>99.292102151310019</v>
      </c>
      <c r="AC612" s="9">
        <v>119.45675362417167</v>
      </c>
      <c r="AD612" s="9">
        <v>171.70683912073184</v>
      </c>
      <c r="AE612" s="9">
        <v>181.65060944058465</v>
      </c>
      <c r="AF612" s="9">
        <v>230.27669474980951</v>
      </c>
      <c r="AG612" s="9">
        <v>324.43590095399173</v>
      </c>
      <c r="AH612" s="9">
        <v>386.96750687021267</v>
      </c>
      <c r="AI612" s="9">
        <v>385.52053267625649</v>
      </c>
      <c r="AJ612" s="9">
        <v>392.67896577721177</v>
      </c>
      <c r="AK612" s="9">
        <v>360.47701933466709</v>
      </c>
      <c r="AL612" s="21">
        <v>377.18304452483221</v>
      </c>
      <c r="AM612" s="197">
        <v>424.7014124927415</v>
      </c>
      <c r="AN612" s="21"/>
      <c r="AO612" s="5"/>
      <c r="AP612" s="5"/>
      <c r="AQ612" s="21"/>
    </row>
    <row r="613" spans="1:43" x14ac:dyDescent="0.2">
      <c r="A613" s="8" t="str">
        <f t="shared" si="9"/>
        <v>EWGtL_Ja_11</v>
      </c>
      <c r="B613" s="7" t="s">
        <v>3741</v>
      </c>
      <c r="C613" s="7" t="s">
        <v>260</v>
      </c>
      <c r="D613" s="7">
        <v>11</v>
      </c>
      <c r="E613" s="7">
        <v>100</v>
      </c>
      <c r="F613" s="9">
        <v>104.93039010857352</v>
      </c>
      <c r="G613" s="9">
        <v>91.446302497515461</v>
      </c>
      <c r="H613" s="9">
        <v>135.78318175260409</v>
      </c>
      <c r="I613" s="9">
        <v>166.86320161964724</v>
      </c>
      <c r="J613" s="9">
        <v>162.30025073471015</v>
      </c>
      <c r="K613" s="9">
        <v>135.82562722208806</v>
      </c>
      <c r="L613" s="9">
        <v>151.68313724869978</v>
      </c>
      <c r="M613" s="9">
        <v>154.92165382951711</v>
      </c>
      <c r="N613" s="9">
        <v>165.52569981728149</v>
      </c>
      <c r="O613" s="9">
        <v>140.84467874630778</v>
      </c>
      <c r="P613" s="9">
        <v>125.44653806313575</v>
      </c>
      <c r="Q613" s="9">
        <v>120.3250329477908</v>
      </c>
      <c r="R613" s="9">
        <v>107.91045322001852</v>
      </c>
      <c r="S613" s="9">
        <v>87.916268909477878</v>
      </c>
      <c r="T613" s="9">
        <v>76.210319988099357</v>
      </c>
      <c r="U613" s="9">
        <v>67.461340994245447</v>
      </c>
      <c r="V613" s="9">
        <v>69.175569383205769</v>
      </c>
      <c r="W613" s="9">
        <v>77.719849315228799</v>
      </c>
      <c r="X613" s="9">
        <v>85.501548076135933</v>
      </c>
      <c r="Y613" s="9">
        <v>105.33206103703058</v>
      </c>
      <c r="Z613" s="9">
        <v>119.35166407867148</v>
      </c>
      <c r="AA613" s="9">
        <v>115.87489404068354</v>
      </c>
      <c r="AB613" s="9">
        <v>123.11555961489277</v>
      </c>
      <c r="AC613" s="9">
        <v>141.11959392142396</v>
      </c>
      <c r="AD613" s="9">
        <v>174.96749679784779</v>
      </c>
      <c r="AE613" s="9">
        <v>173.91324599042269</v>
      </c>
      <c r="AF613" s="9">
        <v>201.19845060697452</v>
      </c>
      <c r="AG613" s="9">
        <v>277.13734663527958</v>
      </c>
      <c r="AH613" s="9">
        <v>335.1502582400409</v>
      </c>
      <c r="AI613" s="9">
        <v>316.67172635059944</v>
      </c>
      <c r="AJ613" s="9">
        <v>323.04372851908647</v>
      </c>
      <c r="AK613" s="9">
        <v>293.22221267486685</v>
      </c>
      <c r="AL613" s="21">
        <v>301.05126192181774</v>
      </c>
      <c r="AM613" s="197">
        <v>310.16209443927772</v>
      </c>
      <c r="AN613" s="21"/>
      <c r="AO613" s="5"/>
      <c r="AP613" s="5"/>
      <c r="AQ613" s="21"/>
    </row>
    <row r="614" spans="1:43" x14ac:dyDescent="0.2">
      <c r="A614" s="8" t="str">
        <f t="shared" si="9"/>
        <v>EWGtL_Ja_12</v>
      </c>
      <c r="B614" s="7" t="s">
        <v>3741</v>
      </c>
      <c r="C614" s="7" t="s">
        <v>260</v>
      </c>
      <c r="D614" s="7">
        <v>12</v>
      </c>
      <c r="E614" s="7">
        <v>100</v>
      </c>
      <c r="F614" s="9">
        <v>140.54115940569386</v>
      </c>
      <c r="G614" s="9">
        <v>143.80940286248935</v>
      </c>
      <c r="H614" s="9">
        <v>189.69047420361545</v>
      </c>
      <c r="I614" s="9">
        <v>214.61503258888811</v>
      </c>
      <c r="J614" s="9">
        <v>143.67341145482661</v>
      </c>
      <c r="K614" s="9">
        <v>91.391779648467946</v>
      </c>
      <c r="L614" s="9">
        <v>111.35273286815458</v>
      </c>
      <c r="M614" s="9">
        <v>107.71311951649074</v>
      </c>
      <c r="N614" s="9">
        <v>160.22525789487051</v>
      </c>
      <c r="O614" s="9">
        <v>196.3663303857181</v>
      </c>
      <c r="P614" s="9">
        <v>165.44476855324029</v>
      </c>
      <c r="Q614" s="9">
        <v>180.01848729650291</v>
      </c>
      <c r="R614" s="9">
        <v>183.24428012770673</v>
      </c>
      <c r="S614" s="9">
        <v>165.65422844956998</v>
      </c>
      <c r="T614" s="9">
        <v>156.62111208975551</v>
      </c>
      <c r="U614" s="9">
        <v>149.02663996013524</v>
      </c>
      <c r="V614" s="9">
        <v>165.50089302232848</v>
      </c>
      <c r="W614" s="9">
        <v>185.37707490841262</v>
      </c>
      <c r="X614" s="9">
        <v>200.30452721159358</v>
      </c>
      <c r="Y614" s="9">
        <v>213.70817419790794</v>
      </c>
      <c r="Z614" s="9">
        <v>233.16894407148885</v>
      </c>
      <c r="AA614" s="9">
        <v>255.01779710908079</v>
      </c>
      <c r="AB614" s="9">
        <v>277.74531638487645</v>
      </c>
      <c r="AC614" s="9">
        <v>292.86293579809978</v>
      </c>
      <c r="AD614" s="9">
        <v>342.6108791198842</v>
      </c>
      <c r="AE614" s="9">
        <v>390.54007134729648</v>
      </c>
      <c r="AF614" s="9">
        <v>433.25533937968083</v>
      </c>
      <c r="AG614" s="9">
        <v>468.34498749930117</v>
      </c>
      <c r="AH614" s="9">
        <v>517.48218746524867</v>
      </c>
      <c r="AI614" s="9">
        <v>518.74573504556793</v>
      </c>
      <c r="AJ614" s="9">
        <v>549.94522342873802</v>
      </c>
      <c r="AK614" s="9">
        <v>511.60246726828109</v>
      </c>
      <c r="AL614" s="21">
        <v>532.7019871894114</v>
      </c>
      <c r="AM614" s="197">
        <v>597.39557129961906</v>
      </c>
      <c r="AN614" s="21"/>
      <c r="AO614" s="5"/>
      <c r="AP614" s="5"/>
      <c r="AQ614" s="21"/>
    </row>
    <row r="615" spans="1:43" x14ac:dyDescent="0.2">
      <c r="A615" s="8" t="str">
        <f t="shared" si="9"/>
        <v>EWGtL_Ja_13</v>
      </c>
      <c r="B615" s="7" t="s">
        <v>3741</v>
      </c>
      <c r="C615" s="7" t="s">
        <v>260</v>
      </c>
      <c r="D615" s="7">
        <v>13</v>
      </c>
      <c r="E615" s="7">
        <v>100</v>
      </c>
      <c r="F615" s="9">
        <v>112.1754199206313</v>
      </c>
      <c r="G615" s="9">
        <v>110.22651376799828</v>
      </c>
      <c r="H615" s="9">
        <v>149.12281538816055</v>
      </c>
      <c r="I615" s="9">
        <v>177.55167797543845</v>
      </c>
      <c r="J615" s="9">
        <v>159.60263259677407</v>
      </c>
      <c r="K615" s="9">
        <v>135.76448907650845</v>
      </c>
      <c r="L615" s="9">
        <v>151.81745760977432</v>
      </c>
      <c r="M615" s="9">
        <v>139.36001658040217</v>
      </c>
      <c r="N615" s="9">
        <v>153.95373262497478</v>
      </c>
      <c r="O615" s="9">
        <v>147.74872774601374</v>
      </c>
      <c r="P615" s="9">
        <v>139.2883505967236</v>
      </c>
      <c r="Q615" s="9">
        <v>142.53160824203749</v>
      </c>
      <c r="R615" s="9">
        <v>145.96151582744002</v>
      </c>
      <c r="S615" s="9">
        <v>126.50161900899646</v>
      </c>
      <c r="T615" s="9">
        <v>118.31232932537432</v>
      </c>
      <c r="U615" s="9">
        <v>117.14227327877533</v>
      </c>
      <c r="V615" s="9">
        <v>123.83326797463121</v>
      </c>
      <c r="W615" s="9">
        <v>138.3357601068154</v>
      </c>
      <c r="X615" s="9">
        <v>147.96476813177219</v>
      </c>
      <c r="Y615" s="9">
        <v>167.78828242503977</v>
      </c>
      <c r="Z615" s="9">
        <v>186.86368873074008</v>
      </c>
      <c r="AA615" s="9">
        <v>203.02156839742605</v>
      </c>
      <c r="AB615" s="9">
        <v>209.93524394278441</v>
      </c>
      <c r="AC615" s="9">
        <v>222.77778356722897</v>
      </c>
      <c r="AD615" s="9">
        <v>258.15549736817076</v>
      </c>
      <c r="AE615" s="9">
        <v>266.98842679098146</v>
      </c>
      <c r="AF615" s="9">
        <v>294.43329121026574</v>
      </c>
      <c r="AG615" s="9">
        <v>346.73742297934484</v>
      </c>
      <c r="AH615" s="9">
        <v>366.12251980009091</v>
      </c>
      <c r="AI615" s="9">
        <v>363.86273231036387</v>
      </c>
      <c r="AJ615" s="9">
        <v>371.12157000438202</v>
      </c>
      <c r="AK615" s="9">
        <v>381.71210078355915</v>
      </c>
      <c r="AL615" s="21">
        <v>383.86106765014262</v>
      </c>
      <c r="AM615" s="197">
        <v>395.3840804576393</v>
      </c>
      <c r="AN615" s="21"/>
      <c r="AO615" s="5"/>
      <c r="AP615" s="5"/>
      <c r="AQ615" s="21"/>
    </row>
    <row r="616" spans="1:43" x14ac:dyDescent="0.2">
      <c r="A616" s="8" t="str">
        <f t="shared" si="9"/>
        <v>EWGtL_Ja_14</v>
      </c>
      <c r="B616" s="7" t="s">
        <v>3741</v>
      </c>
      <c r="C616" s="7" t="s">
        <v>260</v>
      </c>
      <c r="D616" s="7">
        <v>14</v>
      </c>
      <c r="E616" s="7">
        <v>100</v>
      </c>
      <c r="F616" s="9">
        <v>115.93907453918411</v>
      </c>
      <c r="G616" s="9">
        <v>90.041287388378748</v>
      </c>
      <c r="H616" s="9">
        <v>116.23165516755761</v>
      </c>
      <c r="I616" s="9">
        <v>147.3373081274525</v>
      </c>
      <c r="J616" s="9">
        <v>139.01846939532584</v>
      </c>
      <c r="K616" s="9">
        <v>80.327411035468558</v>
      </c>
      <c r="L616" s="9">
        <v>111.38280447970257</v>
      </c>
      <c r="M616" s="9">
        <v>120.81910433887641</v>
      </c>
      <c r="N616" s="9">
        <v>185.41788900375693</v>
      </c>
      <c r="O616" s="9">
        <v>150.04689876084055</v>
      </c>
      <c r="P616" s="9">
        <v>116.6227166922192</v>
      </c>
      <c r="Q616" s="9">
        <v>119.78178090237219</v>
      </c>
      <c r="R616" s="9">
        <v>100.35216352111793</v>
      </c>
      <c r="S616" s="9">
        <v>80.985468104016306</v>
      </c>
      <c r="T616" s="9">
        <v>68.902586304258477</v>
      </c>
      <c r="U616" s="9">
        <v>56.102411458728973</v>
      </c>
      <c r="V616" s="9">
        <v>57.535089510540729</v>
      </c>
      <c r="W616" s="9">
        <v>80.56999233685319</v>
      </c>
      <c r="X616" s="9">
        <v>94.55883290253162</v>
      </c>
      <c r="Y616" s="9">
        <v>105.426206324828</v>
      </c>
      <c r="Z616" s="9">
        <v>122.36895340871538</v>
      </c>
      <c r="AA616" s="9">
        <v>108.24954217763536</v>
      </c>
      <c r="AB616" s="9">
        <v>127.7262968266117</v>
      </c>
      <c r="AC616" s="9">
        <v>145.92345029060522</v>
      </c>
      <c r="AD616" s="9">
        <v>200.5809548946429</v>
      </c>
      <c r="AE616" s="9">
        <v>206.3192125327883</v>
      </c>
      <c r="AF616" s="9">
        <v>231.53188313503583</v>
      </c>
      <c r="AG616" s="9">
        <v>327.40821457423959</v>
      </c>
      <c r="AH616" s="9">
        <v>370.20150009455597</v>
      </c>
      <c r="AI616" s="9">
        <v>366.42536499731779</v>
      </c>
      <c r="AJ616" s="9">
        <v>376.77705155060698</v>
      </c>
      <c r="AK616" s="9">
        <v>348.0313827237095</v>
      </c>
      <c r="AL616" s="21">
        <v>377.43252507210104</v>
      </c>
      <c r="AM616" s="197">
        <v>415.8334668854535</v>
      </c>
      <c r="AN616" s="21"/>
      <c r="AO616" s="5"/>
      <c r="AP616" s="5"/>
      <c r="AQ616" s="21"/>
    </row>
    <row r="617" spans="1:43" x14ac:dyDescent="0.2">
      <c r="A617" s="8" t="str">
        <f t="shared" si="9"/>
        <v>EWGtL_Ja_15</v>
      </c>
      <c r="B617" s="7" t="s">
        <v>3741</v>
      </c>
      <c r="C617" s="7" t="s">
        <v>260</v>
      </c>
      <c r="D617" s="7">
        <v>15</v>
      </c>
      <c r="E617" s="7">
        <v>100</v>
      </c>
      <c r="F617" s="9">
        <v>145.48856971792483</v>
      </c>
      <c r="G617" s="9">
        <v>132.64120204161844</v>
      </c>
      <c r="H617" s="9">
        <v>184.54336310232114</v>
      </c>
      <c r="I617" s="9">
        <v>225.36928401134082</v>
      </c>
      <c r="J617" s="9">
        <v>213.12396118659569</v>
      </c>
      <c r="K617" s="9">
        <v>143.01730165725201</v>
      </c>
      <c r="L617" s="9">
        <v>130.19632649692906</v>
      </c>
      <c r="M617" s="9">
        <v>143.27058531117774</v>
      </c>
      <c r="N617" s="9">
        <v>166.33303717128481</v>
      </c>
      <c r="O617" s="9">
        <v>137.22247746326843</v>
      </c>
      <c r="P617" s="9">
        <v>121.23938387236673</v>
      </c>
      <c r="Q617" s="9">
        <v>108.36334337418742</v>
      </c>
      <c r="R617" s="9">
        <v>82.657417601779784</v>
      </c>
      <c r="S617" s="9">
        <v>56.579758588194821</v>
      </c>
      <c r="T617" s="9">
        <v>64.788589648631145</v>
      </c>
      <c r="U617" s="9">
        <v>55.869229960758261</v>
      </c>
      <c r="V617" s="9">
        <v>61.897195042729805</v>
      </c>
      <c r="W617" s="9">
        <v>77.107895960032863</v>
      </c>
      <c r="X617" s="9">
        <v>79.135389778720963</v>
      </c>
      <c r="Y617" s="9">
        <v>103.99582618106302</v>
      </c>
      <c r="Z617" s="9">
        <v>124.5779309600842</v>
      </c>
      <c r="AA617" s="9">
        <v>148.14483871985794</v>
      </c>
      <c r="AB617" s="9">
        <v>160.4026610384889</v>
      </c>
      <c r="AC617" s="9">
        <v>172.6394960307862</v>
      </c>
      <c r="AD617" s="9">
        <v>190.41288866283423</v>
      </c>
      <c r="AE617" s="9">
        <v>204.83417901488409</v>
      </c>
      <c r="AF617" s="9">
        <v>241.6585729580282</v>
      </c>
      <c r="AG617" s="9">
        <v>298.35011576212179</v>
      </c>
      <c r="AH617" s="9">
        <v>391.16106142698908</v>
      </c>
      <c r="AI617" s="9">
        <v>384.11388313390904</v>
      </c>
      <c r="AJ617" s="9">
        <v>387.85990507434269</v>
      </c>
      <c r="AK617" s="9">
        <v>380.73200686391584</v>
      </c>
      <c r="AL617" s="21">
        <v>372.13731243041906</v>
      </c>
      <c r="AM617" s="197">
        <v>432.28851847199661</v>
      </c>
      <c r="AN617" s="21"/>
      <c r="AO617" s="5"/>
      <c r="AP617" s="5"/>
      <c r="AQ617" s="21"/>
    </row>
    <row r="618" spans="1:43" x14ac:dyDescent="0.2">
      <c r="A618" s="8" t="str">
        <f t="shared" si="9"/>
        <v>EWGtL_Ja_16</v>
      </c>
      <c r="B618" s="7" t="s">
        <v>3741</v>
      </c>
      <c r="C618" s="7" t="s">
        <v>260</v>
      </c>
      <c r="D618" s="7">
        <v>16</v>
      </c>
      <c r="E618" s="7">
        <v>100</v>
      </c>
      <c r="F618" s="9">
        <v>102.97807075842276</v>
      </c>
      <c r="G618" s="9">
        <v>69.307948977548591</v>
      </c>
      <c r="H618" s="9">
        <v>91.78486655834746</v>
      </c>
      <c r="I618" s="9">
        <v>109.04621280686693</v>
      </c>
      <c r="J618" s="9">
        <v>120.21343335455865</v>
      </c>
      <c r="K618" s="9">
        <v>58.206891864888007</v>
      </c>
      <c r="L618" s="9">
        <v>81.80505693556259</v>
      </c>
      <c r="M618" s="9">
        <v>90.995659792010414</v>
      </c>
      <c r="N618" s="9">
        <v>106.10508656697289</v>
      </c>
      <c r="O618" s="9">
        <v>81.59454469663217</v>
      </c>
      <c r="P618" s="9">
        <v>69.733886858391713</v>
      </c>
      <c r="Q618" s="9">
        <v>64.717652484769161</v>
      </c>
      <c r="R618" s="9">
        <v>54.691824980163204</v>
      </c>
      <c r="S618" s="9">
        <v>32.319338240044608</v>
      </c>
      <c r="T618" s="9">
        <v>33.697908892768275</v>
      </c>
      <c r="U618" s="9">
        <v>29.627272527489133</v>
      </c>
      <c r="V618" s="9">
        <v>40.074753281260442</v>
      </c>
      <c r="W618" s="9">
        <v>66.502970418447688</v>
      </c>
      <c r="X618" s="9">
        <v>85.810661218839485</v>
      </c>
      <c r="Y618" s="9">
        <v>95.78620424392345</v>
      </c>
      <c r="Z618" s="9">
        <v>111.35332924924492</v>
      </c>
      <c r="AA618" s="9">
        <v>117.96569131681647</v>
      </c>
      <c r="AB618" s="9">
        <v>125.41902402833681</v>
      </c>
      <c r="AC618" s="9">
        <v>137.96003130886189</v>
      </c>
      <c r="AD618" s="9">
        <v>162.99834413238219</v>
      </c>
      <c r="AE618" s="9">
        <v>167.33958392999421</v>
      </c>
      <c r="AF618" s="9">
        <v>189.68759198779708</v>
      </c>
      <c r="AG618" s="9">
        <v>248.66421011733109</v>
      </c>
      <c r="AH618" s="9">
        <v>309.91505795380209</v>
      </c>
      <c r="AI618" s="9">
        <v>312.66690411375833</v>
      </c>
      <c r="AJ618" s="9">
        <v>329.28060953783154</v>
      </c>
      <c r="AK618" s="9">
        <v>302.1257237561224</v>
      </c>
      <c r="AL618" s="21">
        <v>288.5954553483499</v>
      </c>
      <c r="AM618" s="197">
        <v>317.60676265833519</v>
      </c>
      <c r="AN618" s="21"/>
      <c r="AO618" s="5"/>
      <c r="AP618" s="5"/>
      <c r="AQ618" s="21"/>
    </row>
    <row r="619" spans="1:43" x14ac:dyDescent="0.2">
      <c r="A619" s="8" t="str">
        <f t="shared" si="9"/>
        <v>EWGtL_Ja_17</v>
      </c>
      <c r="B619" s="7" t="s">
        <v>3741</v>
      </c>
      <c r="C619" s="7" t="s">
        <v>260</v>
      </c>
      <c r="D619" s="7">
        <v>17</v>
      </c>
      <c r="E619" s="7">
        <v>100</v>
      </c>
      <c r="F619" s="9">
        <v>134.51676860850935</v>
      </c>
      <c r="G619" s="9">
        <v>121.7062400234273</v>
      </c>
      <c r="H619" s="9">
        <v>167.53506123753559</v>
      </c>
      <c r="I619" s="9">
        <v>192.61451103612873</v>
      </c>
      <c r="J619" s="9">
        <v>176.5431747738435</v>
      </c>
      <c r="K619" s="9">
        <v>128.2285445785179</v>
      </c>
      <c r="L619" s="9">
        <v>133.15768138592369</v>
      </c>
      <c r="M619" s="9">
        <v>143.69936633525109</v>
      </c>
      <c r="N619" s="9">
        <v>165.83631639938733</v>
      </c>
      <c r="O619" s="9">
        <v>142.88847561627929</v>
      </c>
      <c r="P619" s="9">
        <v>126.15551216973881</v>
      </c>
      <c r="Q619" s="9">
        <v>115.24623205358928</v>
      </c>
      <c r="R619" s="9">
        <v>98.498747967617888</v>
      </c>
      <c r="S619" s="9">
        <v>74.465222708548907</v>
      </c>
      <c r="T619" s="9">
        <v>68.012663953536673</v>
      </c>
      <c r="U619" s="9">
        <v>66.565219744738215</v>
      </c>
      <c r="V619" s="9">
        <v>76.762238077581927</v>
      </c>
      <c r="W619" s="9">
        <v>94.080855509942339</v>
      </c>
      <c r="X619" s="9">
        <v>97.496895153934233</v>
      </c>
      <c r="Y619" s="9">
        <v>119.88158650901065</v>
      </c>
      <c r="Z619" s="9">
        <v>144.58675564309075</v>
      </c>
      <c r="AA619" s="9">
        <v>141.08668828861695</v>
      </c>
      <c r="AB619" s="9">
        <v>157.50978811698562</v>
      </c>
      <c r="AC619" s="9">
        <v>179.83897036957305</v>
      </c>
      <c r="AD619" s="9">
        <v>211.20193326249185</v>
      </c>
      <c r="AE619" s="9">
        <v>224.77032994922382</v>
      </c>
      <c r="AF619" s="9">
        <v>257.43520271254619</v>
      </c>
      <c r="AG619" s="9">
        <v>324.13093514371326</v>
      </c>
      <c r="AH619" s="9">
        <v>379.22775392693535</v>
      </c>
      <c r="AI619" s="9">
        <v>406.70116519450676</v>
      </c>
      <c r="AJ619" s="9">
        <v>417.68560943445596</v>
      </c>
      <c r="AK619" s="9">
        <v>398.24021026203047</v>
      </c>
      <c r="AL619" s="21">
        <v>395.90519562544119</v>
      </c>
      <c r="AM619" s="197">
        <v>420.89227187598317</v>
      </c>
      <c r="AN619" s="21"/>
      <c r="AO619" s="5"/>
      <c r="AP619" s="5"/>
      <c r="AQ619" s="21"/>
    </row>
    <row r="620" spans="1:43" x14ac:dyDescent="0.2">
      <c r="A620" s="8" t="str">
        <f t="shared" si="9"/>
        <v>EWGtL_Ja_18</v>
      </c>
      <c r="B620" s="7" t="s">
        <v>3741</v>
      </c>
      <c r="C620" s="7" t="s">
        <v>260</v>
      </c>
      <c r="D620" s="7">
        <v>18</v>
      </c>
      <c r="E620" s="7">
        <v>100</v>
      </c>
      <c r="F620" s="9">
        <v>95.703966714971145</v>
      </c>
      <c r="G620" s="9">
        <v>94.551079957046127</v>
      </c>
      <c r="H620" s="9">
        <v>116.38563510586695</v>
      </c>
      <c r="I620" s="9">
        <v>128.26384646018332</v>
      </c>
      <c r="J620" s="9">
        <v>124.75425076733109</v>
      </c>
      <c r="K620" s="9">
        <v>100.26758665880861</v>
      </c>
      <c r="L620" s="9">
        <v>125.30143450592479</v>
      </c>
      <c r="M620" s="9">
        <v>116.6432208087372</v>
      </c>
      <c r="N620" s="9">
        <v>125.90019312353165</v>
      </c>
      <c r="O620" s="9">
        <v>107.00414174902009</v>
      </c>
      <c r="P620" s="9">
        <v>99.914448610651192</v>
      </c>
      <c r="Q620" s="9">
        <v>107.47108352058181</v>
      </c>
      <c r="R620" s="9">
        <v>109.37632152359997</v>
      </c>
      <c r="S620" s="9">
        <v>95.672724786035332</v>
      </c>
      <c r="T620" s="9">
        <v>90.473605041602539</v>
      </c>
      <c r="U620" s="9">
        <v>85.493829450881819</v>
      </c>
      <c r="V620" s="9">
        <v>98.021372571223992</v>
      </c>
      <c r="W620" s="9">
        <v>111.72195407547345</v>
      </c>
      <c r="X620" s="9">
        <v>127.77954352653464</v>
      </c>
      <c r="Y620" s="9">
        <v>140.52460314997703</v>
      </c>
      <c r="Z620" s="9">
        <v>155.95918918012541</v>
      </c>
      <c r="AA620" s="9">
        <v>173.83771761766545</v>
      </c>
      <c r="AB620" s="9">
        <v>174.18396128768799</v>
      </c>
      <c r="AC620" s="9">
        <v>188.8419232925028</v>
      </c>
      <c r="AD620" s="9">
        <v>226.4967405003994</v>
      </c>
      <c r="AE620" s="9">
        <v>237.79065413923331</v>
      </c>
      <c r="AF620" s="9">
        <v>262.37368365996554</v>
      </c>
      <c r="AG620" s="9">
        <v>317.70981423056276</v>
      </c>
      <c r="AH620" s="9">
        <v>336.04140782475713</v>
      </c>
      <c r="AI620" s="9">
        <v>329.89047298014526</v>
      </c>
      <c r="AJ620" s="9">
        <v>338.80390906002515</v>
      </c>
      <c r="AK620" s="9">
        <v>308.60028913451544</v>
      </c>
      <c r="AL620" s="21">
        <v>305.60507531981949</v>
      </c>
      <c r="AM620" s="197">
        <v>317.96586912665066</v>
      </c>
      <c r="AN620" s="21"/>
      <c r="AO620" s="5"/>
      <c r="AP620" s="5"/>
      <c r="AQ620" s="21"/>
    </row>
    <row r="621" spans="1:43" x14ac:dyDescent="0.2">
      <c r="A621" s="8" t="str">
        <f t="shared" si="9"/>
        <v>EWGtL_Ja_19</v>
      </c>
      <c r="B621" s="7" t="s">
        <v>3741</v>
      </c>
      <c r="C621" s="7" t="s">
        <v>260</v>
      </c>
      <c r="D621" s="7">
        <v>19</v>
      </c>
      <c r="E621" s="7">
        <v>100</v>
      </c>
      <c r="F621" s="9">
        <v>90.056909047022458</v>
      </c>
      <c r="G621" s="9">
        <v>67.454874393342607</v>
      </c>
      <c r="H621" s="9">
        <v>105.41189062937215</v>
      </c>
      <c r="I621" s="9">
        <v>125.36715290253677</v>
      </c>
      <c r="J621" s="9">
        <v>137.1118169761821</v>
      </c>
      <c r="K621" s="9">
        <v>115.6344177961099</v>
      </c>
      <c r="L621" s="9">
        <v>143.34139317855528</v>
      </c>
      <c r="M621" s="9">
        <v>143.09389566035171</v>
      </c>
      <c r="N621" s="9">
        <v>148.68801552620488</v>
      </c>
      <c r="O621" s="9">
        <v>132.03624595897827</v>
      </c>
      <c r="P621" s="9">
        <v>122.05207802317224</v>
      </c>
      <c r="Q621" s="9">
        <v>123.60348817225908</v>
      </c>
      <c r="R621" s="9">
        <v>114.3466246038664</v>
      </c>
      <c r="S621" s="9">
        <v>82.214818408316972</v>
      </c>
      <c r="T621" s="9">
        <v>71.424314099064361</v>
      </c>
      <c r="U621" s="9">
        <v>69.867547660088491</v>
      </c>
      <c r="V621" s="9">
        <v>73.229287637974167</v>
      </c>
      <c r="W621" s="9">
        <v>89.485891256168728</v>
      </c>
      <c r="X621" s="9">
        <v>99.09083058747288</v>
      </c>
      <c r="Y621" s="9">
        <v>114.79444867155276</v>
      </c>
      <c r="Z621" s="9">
        <v>123.43080366290533</v>
      </c>
      <c r="AA621" s="9">
        <v>126.59874258287094</v>
      </c>
      <c r="AB621" s="9">
        <v>134.74338940062614</v>
      </c>
      <c r="AC621" s="9">
        <v>149.16190440297527</v>
      </c>
      <c r="AD621" s="9">
        <v>174.73625890672756</v>
      </c>
      <c r="AE621" s="9">
        <v>179.86559124232744</v>
      </c>
      <c r="AF621" s="9">
        <v>205.14426585687752</v>
      </c>
      <c r="AG621" s="9">
        <v>261.58759225900565</v>
      </c>
      <c r="AH621" s="9">
        <v>289.44107959379454</v>
      </c>
      <c r="AI621" s="9">
        <v>292.09631845708361</v>
      </c>
      <c r="AJ621" s="9">
        <v>304.03438888839435</v>
      </c>
      <c r="AK621" s="9">
        <v>289.18668646237143</v>
      </c>
      <c r="AL621" s="21">
        <v>307.4025381016574</v>
      </c>
      <c r="AM621" s="197">
        <v>324.59558518828754</v>
      </c>
      <c r="AN621" s="21"/>
      <c r="AO621" s="5"/>
      <c r="AP621" s="5"/>
      <c r="AQ621" s="21"/>
    </row>
    <row r="622" spans="1:43" x14ac:dyDescent="0.2">
      <c r="A622" s="8" t="str">
        <f t="shared" si="9"/>
        <v>EWGtL_Ja_20</v>
      </c>
      <c r="B622" s="7" t="s">
        <v>3741</v>
      </c>
      <c r="C622" s="7" t="s">
        <v>260</v>
      </c>
      <c r="D622" s="7">
        <v>20</v>
      </c>
      <c r="E622" s="7">
        <v>100</v>
      </c>
      <c r="F622" s="9">
        <v>116.61812240188215</v>
      </c>
      <c r="G622" s="9">
        <v>86.890749456053584</v>
      </c>
      <c r="H622" s="9">
        <v>120.53756324756537</v>
      </c>
      <c r="I622" s="9">
        <v>142.92888652931941</v>
      </c>
      <c r="J622" s="9">
        <v>142.14268452998658</v>
      </c>
      <c r="K622" s="9">
        <v>84.593433038612559</v>
      </c>
      <c r="L622" s="9">
        <v>106.68520871942762</v>
      </c>
      <c r="M622" s="9">
        <v>116.35164453809361</v>
      </c>
      <c r="N622" s="9">
        <v>134.29122089384637</v>
      </c>
      <c r="O622" s="9">
        <v>109.8728084909327</v>
      </c>
      <c r="P622" s="9">
        <v>98.112547162052493</v>
      </c>
      <c r="Q622" s="9">
        <v>94.33988563948877</v>
      </c>
      <c r="R622" s="9">
        <v>82.018497972616572</v>
      </c>
      <c r="S622" s="9">
        <v>55.973061345785993</v>
      </c>
      <c r="T622" s="9">
        <v>47.663108412622357</v>
      </c>
      <c r="U622" s="9">
        <v>45.505629049385355</v>
      </c>
      <c r="V622" s="9">
        <v>46.596747301758114</v>
      </c>
      <c r="W622" s="9">
        <v>63.423186582834077</v>
      </c>
      <c r="X622" s="9">
        <v>65.509230600918343</v>
      </c>
      <c r="Y622" s="9">
        <v>81.819942275194464</v>
      </c>
      <c r="Z622" s="9">
        <v>94.019555894284849</v>
      </c>
      <c r="AA622" s="9">
        <v>87.816367622433134</v>
      </c>
      <c r="AB622" s="9">
        <v>102.53488535079481</v>
      </c>
      <c r="AC622" s="9">
        <v>108.18423569699789</v>
      </c>
      <c r="AD622" s="9">
        <v>128.35091571766935</v>
      </c>
      <c r="AE622" s="9">
        <v>135.02553413900654</v>
      </c>
      <c r="AF622" s="9">
        <v>167.25845011745545</v>
      </c>
      <c r="AG622" s="9">
        <v>224.41667187527256</v>
      </c>
      <c r="AH622" s="9">
        <v>275.02198907474724</v>
      </c>
      <c r="AI622" s="9">
        <v>291.40912702092623</v>
      </c>
      <c r="AJ622" s="9">
        <v>298.213717600341</v>
      </c>
      <c r="AK622" s="9">
        <v>279.8878583306066</v>
      </c>
      <c r="AL622" s="21">
        <v>278.77182283387089</v>
      </c>
      <c r="AM622" s="197">
        <v>315.39576575364742</v>
      </c>
      <c r="AN622" s="21"/>
      <c r="AO622" s="5"/>
      <c r="AP622" s="5"/>
      <c r="AQ622" s="21"/>
    </row>
    <row r="623" spans="1:43" x14ac:dyDescent="0.2">
      <c r="A623" s="8" t="str">
        <f t="shared" ref="A623:A686" si="10">CONCATENATE(B623,"_",C623,"_",D623)</f>
        <v>EWGtL_Ja_21</v>
      </c>
      <c r="B623" s="7" t="s">
        <v>3741</v>
      </c>
      <c r="C623" s="7" t="s">
        <v>260</v>
      </c>
      <c r="D623" s="7">
        <v>21</v>
      </c>
      <c r="E623" s="7">
        <v>100</v>
      </c>
      <c r="F623" s="9">
        <v>112.4653907768359</v>
      </c>
      <c r="G623" s="9">
        <v>130.98973636995728</v>
      </c>
      <c r="H623" s="9">
        <v>168.78431360935065</v>
      </c>
      <c r="I623" s="9">
        <v>194.14398661589871</v>
      </c>
      <c r="J623" s="9">
        <v>160.9784821229033</v>
      </c>
      <c r="K623" s="9">
        <v>149.44232400878514</v>
      </c>
      <c r="L623" s="9">
        <v>164.40029134089718</v>
      </c>
      <c r="M623" s="9">
        <v>213.29177531569411</v>
      </c>
      <c r="N623" s="9">
        <v>198.55122976200462</v>
      </c>
      <c r="O623" s="9">
        <v>147.18680804099554</v>
      </c>
      <c r="P623" s="9">
        <v>99.657849220432055</v>
      </c>
      <c r="Q623" s="9">
        <v>93.183541747882288</v>
      </c>
      <c r="R623" s="9">
        <v>102.92342339537865</v>
      </c>
      <c r="S623" s="9">
        <v>95.520240785337108</v>
      </c>
      <c r="T623" s="9">
        <v>76.164119305526498</v>
      </c>
      <c r="U623" s="9">
        <v>80.742823004411662</v>
      </c>
      <c r="V623" s="9">
        <v>92.316606555845723</v>
      </c>
      <c r="W623" s="9">
        <v>115.76920322982376</v>
      </c>
      <c r="X623" s="9">
        <v>141.50395546146504</v>
      </c>
      <c r="Y623" s="9">
        <v>165.78655809221826</v>
      </c>
      <c r="Z623" s="9">
        <v>191.97259950440909</v>
      </c>
      <c r="AA623" s="9">
        <v>219.62789793024996</v>
      </c>
      <c r="AB623" s="9">
        <v>236.63439199938145</v>
      </c>
      <c r="AC623" s="9">
        <v>258.39850202424964</v>
      </c>
      <c r="AD623" s="9">
        <v>322.72820568401721</v>
      </c>
      <c r="AE623" s="9">
        <v>349.02758278114578</v>
      </c>
      <c r="AF623" s="9">
        <v>382.60910718687944</v>
      </c>
      <c r="AG623" s="9">
        <v>462.20712028728582</v>
      </c>
      <c r="AH623" s="9">
        <v>510.92204106397486</v>
      </c>
      <c r="AI623" s="9">
        <v>486.0020989704023</v>
      </c>
      <c r="AJ623" s="9">
        <v>511.10769979758828</v>
      </c>
      <c r="AK623" s="9">
        <v>447.9757149545718</v>
      </c>
      <c r="AL623" s="21">
        <v>434.50159700718245</v>
      </c>
      <c r="AM623" s="197">
        <v>466.17189644932625</v>
      </c>
      <c r="AN623" s="21"/>
      <c r="AO623" s="5"/>
      <c r="AP623" s="5"/>
      <c r="AQ623" s="21"/>
    </row>
    <row r="624" spans="1:43" x14ac:dyDescent="0.2">
      <c r="A624" s="8" t="str">
        <f t="shared" si="10"/>
        <v>EWGtL_Ja_22</v>
      </c>
      <c r="B624" s="7" t="s">
        <v>3741</v>
      </c>
      <c r="C624" s="7" t="s">
        <v>260</v>
      </c>
      <c r="D624" s="7">
        <v>22</v>
      </c>
      <c r="E624" s="7">
        <v>100</v>
      </c>
      <c r="F624" s="9">
        <v>103.71849667755258</v>
      </c>
      <c r="G624" s="9">
        <v>107.30999617077892</v>
      </c>
      <c r="H624" s="9">
        <v>126.96650238387055</v>
      </c>
      <c r="I624" s="9">
        <v>140.9597838266904</v>
      </c>
      <c r="J624" s="9">
        <v>120.56094907075465</v>
      </c>
      <c r="K624" s="9">
        <v>83.131979623569279</v>
      </c>
      <c r="L624" s="9">
        <v>85.725034520815754</v>
      </c>
      <c r="M624" s="9">
        <v>84.954951580065142</v>
      </c>
      <c r="N624" s="9">
        <v>104.09868348850249</v>
      </c>
      <c r="O624" s="9">
        <v>94.965488100342895</v>
      </c>
      <c r="P624" s="9">
        <v>91.063834488411274</v>
      </c>
      <c r="Q624" s="9">
        <v>77.175768848210808</v>
      </c>
      <c r="R624" s="9">
        <v>61.452915686823097</v>
      </c>
      <c r="S624" s="9">
        <v>55.125898831904422</v>
      </c>
      <c r="T624" s="9">
        <v>63.910020412715973</v>
      </c>
      <c r="U624" s="9">
        <v>64.570565183118148</v>
      </c>
      <c r="V624" s="9">
        <v>75.022098024877721</v>
      </c>
      <c r="W624" s="9">
        <v>88.392453538151003</v>
      </c>
      <c r="X624" s="9">
        <v>97.582141287228723</v>
      </c>
      <c r="Y624" s="9">
        <v>131.2414252411443</v>
      </c>
      <c r="Z624" s="9">
        <v>155.15694022947406</v>
      </c>
      <c r="AA624" s="9">
        <v>196.9678508860992</v>
      </c>
      <c r="AB624" s="9">
        <v>221.60352714563163</v>
      </c>
      <c r="AC624" s="9">
        <v>246.17586905986806</v>
      </c>
      <c r="AD624" s="9">
        <v>307.45881338569478</v>
      </c>
      <c r="AE624" s="9">
        <v>348.3544527369661</v>
      </c>
      <c r="AF624" s="9">
        <v>390.08462584248633</v>
      </c>
      <c r="AG624" s="9">
        <v>451.17922842593271</v>
      </c>
      <c r="AH624" s="9">
        <v>470.27163286220872</v>
      </c>
      <c r="AI624" s="9">
        <v>455.94280741484584</v>
      </c>
      <c r="AJ624" s="9">
        <v>463.73225670203027</v>
      </c>
      <c r="AK624" s="9">
        <v>436.26189207792925</v>
      </c>
      <c r="AL624" s="21">
        <v>455.10318858825718</v>
      </c>
      <c r="AM624" s="197">
        <v>484.57294672332853</v>
      </c>
      <c r="AN624" s="21"/>
      <c r="AO624" s="5"/>
      <c r="AP624" s="5"/>
      <c r="AQ624" s="21"/>
    </row>
    <row r="625" spans="1:43" x14ac:dyDescent="0.2">
      <c r="A625" s="8" t="str">
        <f t="shared" si="10"/>
        <v>EWGtL_Ja_23</v>
      </c>
      <c r="B625" s="7" t="s">
        <v>3741</v>
      </c>
      <c r="C625" s="7" t="s">
        <v>260</v>
      </c>
      <c r="D625" s="7">
        <v>23</v>
      </c>
      <c r="E625" s="7">
        <v>100</v>
      </c>
      <c r="F625" s="9">
        <v>97.953639183607095</v>
      </c>
      <c r="G625" s="9">
        <v>80.249953728798431</v>
      </c>
      <c r="H625" s="9">
        <v>106.14558393085782</v>
      </c>
      <c r="I625" s="9">
        <v>115.62920610869595</v>
      </c>
      <c r="J625" s="9">
        <v>107.58271482101006</v>
      </c>
      <c r="K625" s="9">
        <v>82.271867832190793</v>
      </c>
      <c r="L625" s="9">
        <v>95.718423731833028</v>
      </c>
      <c r="M625" s="9">
        <v>92.90208525486841</v>
      </c>
      <c r="N625" s="9">
        <v>110.65807979464675</v>
      </c>
      <c r="O625" s="9">
        <v>89.123622720851486</v>
      </c>
      <c r="P625" s="9">
        <v>77.93378866445039</v>
      </c>
      <c r="Q625" s="9">
        <v>79.57013915448664</v>
      </c>
      <c r="R625" s="9">
        <v>79.509584741206595</v>
      </c>
      <c r="S625" s="9">
        <v>63.960041658990896</v>
      </c>
      <c r="T625" s="9">
        <v>54.063400283623722</v>
      </c>
      <c r="U625" s="9">
        <v>53.727431156670079</v>
      </c>
      <c r="V625" s="9">
        <v>60.249327703634492</v>
      </c>
      <c r="W625" s="9">
        <v>67.049172233855558</v>
      </c>
      <c r="X625" s="9">
        <v>80.547344530217842</v>
      </c>
      <c r="Y625" s="9">
        <v>95.729262674677059</v>
      </c>
      <c r="Z625" s="9">
        <v>131.07581161290375</v>
      </c>
      <c r="AA625" s="9">
        <v>153.51395295777232</v>
      </c>
      <c r="AB625" s="9">
        <v>166.9216755755067</v>
      </c>
      <c r="AC625" s="9">
        <v>176.63324236323515</v>
      </c>
      <c r="AD625" s="9">
        <v>247.15490195971168</v>
      </c>
      <c r="AE625" s="9">
        <v>276.55176319241474</v>
      </c>
      <c r="AF625" s="9">
        <v>316.48735678887181</v>
      </c>
      <c r="AG625" s="9">
        <v>401.18972602333844</v>
      </c>
      <c r="AH625" s="9">
        <v>417.36193863853327</v>
      </c>
      <c r="AI625" s="9">
        <v>399.3083096890079</v>
      </c>
      <c r="AJ625" s="9">
        <v>419.10543577213747</v>
      </c>
      <c r="AK625" s="9">
        <v>358.93717461179062</v>
      </c>
      <c r="AL625" s="21">
        <v>351.12189971313319</v>
      </c>
      <c r="AM625" s="197">
        <v>373.53774492596443</v>
      </c>
      <c r="AN625" s="21"/>
      <c r="AO625" s="5"/>
      <c r="AP625" s="5"/>
      <c r="AQ625" s="21"/>
    </row>
    <row r="626" spans="1:43" x14ac:dyDescent="0.2">
      <c r="A626" s="8" t="str">
        <f t="shared" si="10"/>
        <v>EWGtL_Ja_24</v>
      </c>
      <c r="B626" s="7" t="s">
        <v>3741</v>
      </c>
      <c r="C626" s="7" t="s">
        <v>260</v>
      </c>
      <c r="D626" s="7">
        <v>24</v>
      </c>
      <c r="E626" s="7">
        <v>100</v>
      </c>
      <c r="F626" s="9">
        <v>130.1519181441823</v>
      </c>
      <c r="G626" s="9">
        <v>103.58055215911193</v>
      </c>
      <c r="H626" s="9">
        <v>158.32209389944032</v>
      </c>
      <c r="I626" s="9">
        <v>150.77005909682671</v>
      </c>
      <c r="J626" s="9">
        <v>162.52812860693138</v>
      </c>
      <c r="K626" s="9">
        <v>123.21298633332678</v>
      </c>
      <c r="L626" s="9">
        <v>159.05923863522159</v>
      </c>
      <c r="M626" s="9">
        <v>131.82434877794174</v>
      </c>
      <c r="N626" s="9">
        <v>102.19860692340588</v>
      </c>
      <c r="O626" s="9">
        <v>108.89276557759106</v>
      </c>
      <c r="P626" s="9">
        <v>117.41414123819081</v>
      </c>
      <c r="Q626" s="9">
        <v>79.577047813681617</v>
      </c>
      <c r="R626" s="9">
        <v>58.305772436154548</v>
      </c>
      <c r="S626" s="9">
        <v>48.826153019357626</v>
      </c>
      <c r="T626" s="9">
        <v>51.373505441195924</v>
      </c>
      <c r="U626" s="9">
        <v>51.74761757583871</v>
      </c>
      <c r="V626" s="9">
        <v>62.787444311464647</v>
      </c>
      <c r="W626" s="9">
        <v>69.140172035477548</v>
      </c>
      <c r="X626" s="9">
        <v>81.012518293635779</v>
      </c>
      <c r="Y626" s="9">
        <v>109.81667064049816</v>
      </c>
      <c r="Z626" s="9">
        <v>149.97845073618771</v>
      </c>
      <c r="AA626" s="9">
        <v>159.46925712338256</v>
      </c>
      <c r="AB626" s="9">
        <v>204.29823702577278</v>
      </c>
      <c r="AC626" s="9">
        <v>210.55355621930158</v>
      </c>
      <c r="AD626" s="9">
        <v>254.59694701708355</v>
      </c>
      <c r="AE626" s="9">
        <v>272.04362067932516</v>
      </c>
      <c r="AF626" s="9">
        <v>316.97747523903593</v>
      </c>
      <c r="AG626" s="9">
        <v>396.91503021205097</v>
      </c>
      <c r="AH626" s="9">
        <v>465.37787881603805</v>
      </c>
      <c r="AI626" s="9">
        <v>515.58672713355793</v>
      </c>
      <c r="AJ626" s="9">
        <v>496.35871183325014</v>
      </c>
      <c r="AK626" s="9">
        <v>472.76932941230621</v>
      </c>
      <c r="AL626" s="21">
        <v>546.34596183453505</v>
      </c>
      <c r="AM626" s="197">
        <v>586.36709339082915</v>
      </c>
      <c r="AN626" s="21"/>
      <c r="AO626" s="5"/>
      <c r="AP626" s="5"/>
      <c r="AQ626" s="21"/>
    </row>
    <row r="627" spans="1:43" x14ac:dyDescent="0.2">
      <c r="A627" s="8" t="str">
        <f t="shared" si="10"/>
        <v>EWGtL_Ja_25</v>
      </c>
      <c r="B627" s="7" t="s">
        <v>3741</v>
      </c>
      <c r="C627" s="7" t="s">
        <v>260</v>
      </c>
      <c r="D627" s="7">
        <v>25</v>
      </c>
      <c r="E627" s="7">
        <v>100</v>
      </c>
      <c r="F627" s="9">
        <v>107.12875714502894</v>
      </c>
      <c r="G627" s="9">
        <v>117.49822751858096</v>
      </c>
      <c r="H627" s="9">
        <v>138.90460962720911</v>
      </c>
      <c r="I627" s="9">
        <v>164.84124158944482</v>
      </c>
      <c r="J627" s="9">
        <v>147.3743156455115</v>
      </c>
      <c r="K627" s="9">
        <v>115.99803482609418</v>
      </c>
      <c r="L627" s="9">
        <v>124.22466528792566</v>
      </c>
      <c r="M627" s="9">
        <v>114.74815470746252</v>
      </c>
      <c r="N627" s="9">
        <v>111.44436174469887</v>
      </c>
      <c r="O627" s="9">
        <v>85.611566284808376</v>
      </c>
      <c r="P627" s="9">
        <v>74.776226100839651</v>
      </c>
      <c r="Q627" s="9">
        <v>72.369611583874601</v>
      </c>
      <c r="R627" s="9">
        <v>69.260000176333108</v>
      </c>
      <c r="S627" s="9">
        <v>68.047623110094648</v>
      </c>
      <c r="T627" s="9">
        <v>77.320020357665825</v>
      </c>
      <c r="U627" s="9">
        <v>85.893774693522857</v>
      </c>
      <c r="V627" s="9">
        <v>102.02317022594738</v>
      </c>
      <c r="W627" s="9">
        <v>121.60046364007577</v>
      </c>
      <c r="X627" s="9">
        <v>141.15560471762907</v>
      </c>
      <c r="Y627" s="9">
        <v>174.23183758453368</v>
      </c>
      <c r="Z627" s="9">
        <v>205.05913467610023</v>
      </c>
      <c r="AA627" s="9">
        <v>233.33865420824384</v>
      </c>
      <c r="AB627" s="9">
        <v>276.09904712574684</v>
      </c>
      <c r="AC627" s="9">
        <v>312.47484841937398</v>
      </c>
      <c r="AD627" s="9">
        <v>379.69655123666098</v>
      </c>
      <c r="AE627" s="9">
        <v>423.55712978693907</v>
      </c>
      <c r="AF627" s="9">
        <v>476.86927768201951</v>
      </c>
      <c r="AG627" s="9">
        <v>529.47219383051959</v>
      </c>
      <c r="AH627" s="9">
        <v>524.42886403305056</v>
      </c>
      <c r="AI627" s="9">
        <v>478.34065666340581</v>
      </c>
      <c r="AJ627" s="9">
        <v>464.92165588181928</v>
      </c>
      <c r="AK627" s="9">
        <v>434.72907137249769</v>
      </c>
      <c r="AL627" s="21">
        <v>456.60552741680107</v>
      </c>
      <c r="AM627" s="197">
        <v>512.72483663523724</v>
      </c>
      <c r="AN627" s="21"/>
      <c r="AO627" s="5"/>
      <c r="AP627" s="5"/>
      <c r="AQ627" s="21"/>
    </row>
    <row r="628" spans="1:43" x14ac:dyDescent="0.2">
      <c r="A628" s="8" t="str">
        <f t="shared" si="10"/>
        <v>EWGtL_Ja_26</v>
      </c>
      <c r="B628" s="7" t="s">
        <v>3741</v>
      </c>
      <c r="C628" s="7" t="s">
        <v>260</v>
      </c>
      <c r="D628" s="7">
        <v>26</v>
      </c>
      <c r="E628" s="7">
        <v>100</v>
      </c>
      <c r="F628" s="9">
        <v>110.42343701217989</v>
      </c>
      <c r="G628" s="9">
        <v>68.00706589035299</v>
      </c>
      <c r="H628" s="9">
        <v>81.290503174727974</v>
      </c>
      <c r="I628" s="9">
        <v>81.978666450881278</v>
      </c>
      <c r="J628" s="9">
        <v>83.230986644545965</v>
      </c>
      <c r="K628" s="9">
        <v>56.898889841319246</v>
      </c>
      <c r="L628" s="9">
        <v>62.43284008182799</v>
      </c>
      <c r="M628" s="9">
        <v>58.927533870268945</v>
      </c>
      <c r="N628" s="9">
        <v>72.230538231315279</v>
      </c>
      <c r="O628" s="9">
        <v>85.946217711737461</v>
      </c>
      <c r="P628" s="9">
        <v>96.439742911193875</v>
      </c>
      <c r="Q628" s="9">
        <v>46.993165111586173</v>
      </c>
      <c r="R628" s="9">
        <v>41.067356949996302</v>
      </c>
      <c r="S628" s="9">
        <v>39.38540350312509</v>
      </c>
      <c r="T628" s="9">
        <v>39.51845963621416</v>
      </c>
      <c r="U628" s="9">
        <v>39.669207669354094</v>
      </c>
      <c r="V628" s="9">
        <v>39.32773497486145</v>
      </c>
      <c r="W628" s="9">
        <v>39.264603970536236</v>
      </c>
      <c r="X628" s="9">
        <v>39.264603970536236</v>
      </c>
      <c r="Y628" s="9">
        <v>40.031959561499306</v>
      </c>
      <c r="Z628" s="9">
        <v>43.238731944723071</v>
      </c>
      <c r="AA628" s="9">
        <v>44.009348715382487</v>
      </c>
      <c r="AB628" s="9">
        <v>47.702227114461756</v>
      </c>
      <c r="AC628" s="9">
        <v>46.100661747957957</v>
      </c>
      <c r="AD628" s="9">
        <v>59.568138274594354</v>
      </c>
      <c r="AE628" s="9">
        <v>59.680975093434796</v>
      </c>
      <c r="AF628" s="9">
        <v>65.210196623034136</v>
      </c>
      <c r="AG628" s="9">
        <v>90.205427147797877</v>
      </c>
      <c r="AH628" s="9">
        <v>133.45820934143802</v>
      </c>
      <c r="AI628" s="9">
        <v>170.02812767637903</v>
      </c>
      <c r="AJ628" s="9">
        <v>165.34222004905695</v>
      </c>
      <c r="AK628" s="9">
        <v>132.6257660384428</v>
      </c>
      <c r="AL628" s="21">
        <v>142.09738969801364</v>
      </c>
      <c r="AM628" s="197">
        <v>134.03185085730487</v>
      </c>
      <c r="AN628" s="21"/>
      <c r="AO628" s="5"/>
      <c r="AP628" s="5"/>
      <c r="AQ628" s="21"/>
    </row>
    <row r="629" spans="1:43" x14ac:dyDescent="0.2">
      <c r="A629" s="8" t="str">
        <f t="shared" si="10"/>
        <v>EWGmL_Ja_1</v>
      </c>
      <c r="B629" s="7" t="s">
        <v>3742</v>
      </c>
      <c r="C629" s="7" t="s">
        <v>260</v>
      </c>
      <c r="D629" s="7">
        <v>1</v>
      </c>
      <c r="E629" s="7">
        <v>100</v>
      </c>
      <c r="F629" s="9">
        <v>117.9631923088277</v>
      </c>
      <c r="G629" s="9">
        <v>115.51870729650449</v>
      </c>
      <c r="H629" s="9">
        <v>138.56127590976413</v>
      </c>
      <c r="I629" s="9">
        <v>146.26393350632199</v>
      </c>
      <c r="J629" s="9">
        <v>150.31841572360577</v>
      </c>
      <c r="K629" s="9">
        <v>138.37435928351854</v>
      </c>
      <c r="L629" s="9">
        <v>158.28302762950173</v>
      </c>
      <c r="M629" s="9">
        <v>148.53025402443555</v>
      </c>
      <c r="N629" s="9">
        <v>145.80231505941771</v>
      </c>
      <c r="O629" s="9">
        <v>140.35798325925899</v>
      </c>
      <c r="P629" s="9">
        <v>132.49992023397186</v>
      </c>
      <c r="Q629" s="9">
        <v>137.21511124506515</v>
      </c>
      <c r="R629" s="9">
        <v>125.78897551884305</v>
      </c>
      <c r="S629" s="9">
        <v>110.1052318669451</v>
      </c>
      <c r="T629" s="9">
        <v>107.31266824503581</v>
      </c>
      <c r="U629" s="9">
        <v>106.7693230183253</v>
      </c>
      <c r="V629" s="9">
        <v>112.01293887983854</v>
      </c>
      <c r="W629" s="9">
        <v>128.86839257752507</v>
      </c>
      <c r="X629" s="9">
        <v>139.90245718240254</v>
      </c>
      <c r="Y629" s="9">
        <v>145.6464091757685</v>
      </c>
      <c r="Z629" s="9">
        <v>155.75242892656681</v>
      </c>
      <c r="AA629" s="9">
        <v>167.76408707402732</v>
      </c>
      <c r="AB629" s="9">
        <v>181.77178652622183</v>
      </c>
      <c r="AC629" s="9">
        <v>203.80109915497013</v>
      </c>
      <c r="AD629" s="9">
        <v>250.77966238249411</v>
      </c>
      <c r="AE629" s="9">
        <v>266.08564134384028</v>
      </c>
      <c r="AF629" s="9">
        <v>292.73170203769916</v>
      </c>
      <c r="AG629" s="9">
        <v>335.62731253556086</v>
      </c>
      <c r="AH629" s="9">
        <v>363.76907062757289</v>
      </c>
      <c r="AI629" s="9">
        <v>371.05988872688005</v>
      </c>
      <c r="AJ629" s="9">
        <v>374.00274212311052</v>
      </c>
      <c r="AK629" s="9">
        <v>372.30156252289351</v>
      </c>
      <c r="AL629" s="21">
        <v>426.61747562861746</v>
      </c>
      <c r="AM629" s="197">
        <v>452.90245571424111</v>
      </c>
      <c r="AN629" s="21"/>
      <c r="AO629" s="5"/>
      <c r="AP629" s="5"/>
      <c r="AQ629" s="21"/>
    </row>
    <row r="630" spans="1:43" x14ac:dyDescent="0.2">
      <c r="A630" s="8" t="str">
        <f t="shared" si="10"/>
        <v>EWGmL_Ja_2</v>
      </c>
      <c r="B630" s="7" t="s">
        <v>3742</v>
      </c>
      <c r="C630" s="7" t="s">
        <v>260</v>
      </c>
      <c r="D630" s="7">
        <v>2</v>
      </c>
      <c r="E630" s="7">
        <v>100</v>
      </c>
      <c r="F630" s="9">
        <v>114.96754500496415</v>
      </c>
      <c r="G630" s="9">
        <v>128.48013266367192</v>
      </c>
      <c r="H630" s="9">
        <v>165.86490998178411</v>
      </c>
      <c r="I630" s="9">
        <v>181.27354510701963</v>
      </c>
      <c r="J630" s="9">
        <v>182.06483787777117</v>
      </c>
      <c r="K630" s="9">
        <v>166.43907703613769</v>
      </c>
      <c r="L630" s="9">
        <v>163.94041085759923</v>
      </c>
      <c r="M630" s="9">
        <v>159.84495119837774</v>
      </c>
      <c r="N630" s="9">
        <v>167.26285018084727</v>
      </c>
      <c r="O630" s="9">
        <v>156.98513835537833</v>
      </c>
      <c r="P630" s="9">
        <v>149.49615169942587</v>
      </c>
      <c r="Q630" s="9">
        <v>144.22722029039582</v>
      </c>
      <c r="R630" s="9">
        <v>138.70350947657505</v>
      </c>
      <c r="S630" s="9">
        <v>125.06387518102939</v>
      </c>
      <c r="T630" s="9">
        <v>117.1919853402073</v>
      </c>
      <c r="U630" s="9">
        <v>111.76267169904644</v>
      </c>
      <c r="V630" s="9">
        <v>117.1939575162322</v>
      </c>
      <c r="W630" s="9">
        <v>133.18426353022986</v>
      </c>
      <c r="X630" s="9">
        <v>149.55188697247357</v>
      </c>
      <c r="Y630" s="9">
        <v>152.15365271930972</v>
      </c>
      <c r="Z630" s="9">
        <v>162.1113578131424</v>
      </c>
      <c r="AA630" s="9">
        <v>172.6375360859179</v>
      </c>
      <c r="AB630" s="9">
        <v>172.68886647306238</v>
      </c>
      <c r="AC630" s="9">
        <v>190.38339717891515</v>
      </c>
      <c r="AD630" s="9">
        <v>237.33839626295335</v>
      </c>
      <c r="AE630" s="9">
        <v>247.99935287440329</v>
      </c>
      <c r="AF630" s="9">
        <v>274.12709204422805</v>
      </c>
      <c r="AG630" s="9">
        <v>342.41876995146077</v>
      </c>
      <c r="AH630" s="9">
        <v>374.80385191871972</v>
      </c>
      <c r="AI630" s="9">
        <v>390.98321309936284</v>
      </c>
      <c r="AJ630" s="9">
        <v>378.15620411039629</v>
      </c>
      <c r="AK630" s="9">
        <v>347.43318648522359</v>
      </c>
      <c r="AL630" s="21">
        <v>400.1615126734543</v>
      </c>
      <c r="AM630" s="197">
        <v>405.02501821813803</v>
      </c>
      <c r="AN630" s="21"/>
      <c r="AO630" s="5"/>
      <c r="AP630" s="5"/>
      <c r="AQ630" s="21"/>
    </row>
    <row r="631" spans="1:43" x14ac:dyDescent="0.2">
      <c r="A631" s="8" t="str">
        <f t="shared" si="10"/>
        <v>EWGmL_Ja_3</v>
      </c>
      <c r="B631" s="7" t="s">
        <v>3742</v>
      </c>
      <c r="C631" s="7" t="s">
        <v>260</v>
      </c>
      <c r="D631" s="7">
        <v>3</v>
      </c>
      <c r="E631" s="7">
        <v>100</v>
      </c>
      <c r="F631" s="9">
        <v>87.435551472726374</v>
      </c>
      <c r="G631" s="9">
        <v>68.084906834988232</v>
      </c>
      <c r="H631" s="9">
        <v>100.96051240166548</v>
      </c>
      <c r="I631" s="9">
        <v>107.53469770624507</v>
      </c>
      <c r="J631" s="9">
        <v>127.26705515140036</v>
      </c>
      <c r="K631" s="9">
        <v>128.77619025101981</v>
      </c>
      <c r="L631" s="9">
        <v>113.26925206829321</v>
      </c>
      <c r="M631" s="9">
        <v>116.77599316189642</v>
      </c>
      <c r="N631" s="9">
        <v>116.47246329389232</v>
      </c>
      <c r="O631" s="9">
        <v>111.8258542067779</v>
      </c>
      <c r="P631" s="9">
        <v>102.68896733625496</v>
      </c>
      <c r="Q631" s="9">
        <v>108.44696446273836</v>
      </c>
      <c r="R631" s="9">
        <v>98.141573337670422</v>
      </c>
      <c r="S631" s="9">
        <v>78.716039805204844</v>
      </c>
      <c r="T631" s="9">
        <v>70.230015093671909</v>
      </c>
      <c r="U631" s="9">
        <v>71.776407541793546</v>
      </c>
      <c r="V631" s="9">
        <v>76.896250666368303</v>
      </c>
      <c r="W631" s="9">
        <v>90.394619212669397</v>
      </c>
      <c r="X631" s="9">
        <v>91.616341856768415</v>
      </c>
      <c r="Y631" s="9">
        <v>99.522902786591146</v>
      </c>
      <c r="Z631" s="9">
        <v>108.18741062573041</v>
      </c>
      <c r="AA631" s="9">
        <v>109.04407709273363</v>
      </c>
      <c r="AB631" s="9">
        <v>105.90482306756317</v>
      </c>
      <c r="AC631" s="9">
        <v>115.20651450536812</v>
      </c>
      <c r="AD631" s="9">
        <v>145.08621904296604</v>
      </c>
      <c r="AE631" s="9">
        <v>156.65867790891744</v>
      </c>
      <c r="AF631" s="9">
        <v>181.3903412639558</v>
      </c>
      <c r="AG631" s="9">
        <v>232.52748696063637</v>
      </c>
      <c r="AH631" s="9">
        <v>253.19001642075781</v>
      </c>
      <c r="AI631" s="9">
        <v>260.59657544903416</v>
      </c>
      <c r="AJ631" s="9">
        <v>265.965572046452</v>
      </c>
      <c r="AK631" s="9">
        <v>251.26299585436905</v>
      </c>
      <c r="AL631" s="21">
        <v>297.58522574656519</v>
      </c>
      <c r="AM631" s="197">
        <v>308.83871214072667</v>
      </c>
      <c r="AN631" s="21"/>
      <c r="AO631" s="5"/>
      <c r="AP631" s="5"/>
      <c r="AQ631" s="21"/>
    </row>
    <row r="632" spans="1:43" x14ac:dyDescent="0.2">
      <c r="A632" s="8" t="str">
        <f t="shared" si="10"/>
        <v>EWGmL_Ja_4</v>
      </c>
      <c r="B632" s="7" t="s">
        <v>3742</v>
      </c>
      <c r="C632" s="7" t="s">
        <v>260</v>
      </c>
      <c r="D632" s="7">
        <v>4</v>
      </c>
      <c r="E632" s="7">
        <v>100</v>
      </c>
      <c r="F632" s="9">
        <v>93.635247875904696</v>
      </c>
      <c r="G632" s="9">
        <v>76.308298477064994</v>
      </c>
      <c r="H632" s="9">
        <v>99.088100573515518</v>
      </c>
      <c r="I632" s="9">
        <v>102.71447798092446</v>
      </c>
      <c r="J632" s="9">
        <v>110.79329515000065</v>
      </c>
      <c r="K632" s="9">
        <v>105.3075605437908</v>
      </c>
      <c r="L632" s="9">
        <v>110.15553907418703</v>
      </c>
      <c r="M632" s="9">
        <v>103.34974879895644</v>
      </c>
      <c r="N632" s="9">
        <v>107.24051968917838</v>
      </c>
      <c r="O632" s="9">
        <v>97.660318420649205</v>
      </c>
      <c r="P632" s="9">
        <v>93.460801708464459</v>
      </c>
      <c r="Q632" s="9">
        <v>101.40560598384778</v>
      </c>
      <c r="R632" s="9">
        <v>103.33282990845778</v>
      </c>
      <c r="S632" s="9">
        <v>82.968987772264327</v>
      </c>
      <c r="T632" s="9">
        <v>66.458446445365823</v>
      </c>
      <c r="U632" s="9">
        <v>69.487309877855978</v>
      </c>
      <c r="V632" s="9">
        <v>79.657569339290262</v>
      </c>
      <c r="W632" s="9">
        <v>92.538100955608115</v>
      </c>
      <c r="X632" s="9">
        <v>106.2209893638522</v>
      </c>
      <c r="Y632" s="9">
        <v>110.38590360354878</v>
      </c>
      <c r="Z632" s="9">
        <v>114.66781625834123</v>
      </c>
      <c r="AA632" s="9">
        <v>120.82036537371923</v>
      </c>
      <c r="AB632" s="9">
        <v>111.21206154822019</v>
      </c>
      <c r="AC632" s="9">
        <v>94.592359936074317</v>
      </c>
      <c r="AD632" s="9">
        <v>131.71115921096629</v>
      </c>
      <c r="AE632" s="9">
        <v>131.51291189119308</v>
      </c>
      <c r="AF632" s="9">
        <v>136.89608170700146</v>
      </c>
      <c r="AG632" s="9">
        <v>187.28227058792777</v>
      </c>
      <c r="AH632" s="9">
        <v>220.81915029183469</v>
      </c>
      <c r="AI632" s="9">
        <v>242.336118654914</v>
      </c>
      <c r="AJ632" s="9">
        <v>239.44080811504853</v>
      </c>
      <c r="AK632" s="9">
        <v>222.25975253978848</v>
      </c>
      <c r="AL632" s="21">
        <v>252.202161068127</v>
      </c>
      <c r="AM632" s="197">
        <v>257.0612196403132</v>
      </c>
      <c r="AN632" s="21"/>
      <c r="AO632" s="5"/>
      <c r="AP632" s="5"/>
      <c r="AQ632" s="21"/>
    </row>
    <row r="633" spans="1:43" x14ac:dyDescent="0.2">
      <c r="A633" s="8" t="str">
        <f t="shared" si="10"/>
        <v>EWGmL_Ja_5</v>
      </c>
      <c r="B633" s="7" t="s">
        <v>3742</v>
      </c>
      <c r="C633" s="7" t="s">
        <v>260</v>
      </c>
      <c r="D633" s="7">
        <v>5</v>
      </c>
      <c r="E633" s="7">
        <v>100</v>
      </c>
      <c r="F633" s="9">
        <v>104.18030999308642</v>
      </c>
      <c r="G633" s="9">
        <v>93.027419410517197</v>
      </c>
      <c r="H633" s="9">
        <v>128.0779892735687</v>
      </c>
      <c r="I633" s="9">
        <v>128.20359612576905</v>
      </c>
      <c r="J633" s="9">
        <v>136.65739688054464</v>
      </c>
      <c r="K633" s="9">
        <v>121.59748006629431</v>
      </c>
      <c r="L633" s="9">
        <v>133.39392403858128</v>
      </c>
      <c r="M633" s="9">
        <v>125.19483417077568</v>
      </c>
      <c r="N633" s="9">
        <v>118.24382593096689</v>
      </c>
      <c r="O633" s="9">
        <v>113.9117949610453</v>
      </c>
      <c r="P633" s="9">
        <v>109.900680979315</v>
      </c>
      <c r="Q633" s="9">
        <v>106.48506850021681</v>
      </c>
      <c r="R633" s="9">
        <v>100.09282600299898</v>
      </c>
      <c r="S633" s="9">
        <v>101.15180252364733</v>
      </c>
      <c r="T633" s="9">
        <v>89.317140075369622</v>
      </c>
      <c r="U633" s="9">
        <v>86.218093642558031</v>
      </c>
      <c r="V633" s="9">
        <v>96.119878928179475</v>
      </c>
      <c r="W633" s="9">
        <v>104.43648954443883</v>
      </c>
      <c r="X633" s="9">
        <v>116.97811837834809</v>
      </c>
      <c r="Y633" s="9">
        <v>125.71025598900832</v>
      </c>
      <c r="Z633" s="9">
        <v>135.03296593708083</v>
      </c>
      <c r="AA633" s="9">
        <v>151.15377094524433</v>
      </c>
      <c r="AB633" s="9">
        <v>160.17401321242099</v>
      </c>
      <c r="AC633" s="9">
        <v>184.67227113524487</v>
      </c>
      <c r="AD633" s="9">
        <v>231.12154137151944</v>
      </c>
      <c r="AE633" s="9">
        <v>240.37966044697555</v>
      </c>
      <c r="AF633" s="9">
        <v>282.75000889197133</v>
      </c>
      <c r="AG633" s="9">
        <v>334.60913103992829</v>
      </c>
      <c r="AH633" s="9">
        <v>340.68256831829729</v>
      </c>
      <c r="AI633" s="9">
        <v>349.14911179424212</v>
      </c>
      <c r="AJ633" s="9">
        <v>349.33663957028034</v>
      </c>
      <c r="AK633" s="9">
        <v>319.84429605099001</v>
      </c>
      <c r="AL633" s="21">
        <v>360.72252488389324</v>
      </c>
      <c r="AM633" s="197">
        <v>378.94500380221353</v>
      </c>
      <c r="AN633" s="21"/>
      <c r="AO633" s="5"/>
      <c r="AP633" s="5"/>
      <c r="AQ633" s="21"/>
    </row>
    <row r="634" spans="1:43" x14ac:dyDescent="0.2">
      <c r="A634" s="8" t="str">
        <f t="shared" si="10"/>
        <v>EWGmL_Ja_6</v>
      </c>
      <c r="B634" s="7" t="s">
        <v>3742</v>
      </c>
      <c r="C634" s="7" t="s">
        <v>260</v>
      </c>
      <c r="D634" s="7">
        <v>6</v>
      </c>
      <c r="E634" s="7">
        <v>100</v>
      </c>
      <c r="F634" s="9">
        <v>86.213768478318258</v>
      </c>
      <c r="G634" s="9">
        <v>69.693186227525089</v>
      </c>
      <c r="H634" s="9">
        <v>101.76760112746155</v>
      </c>
      <c r="I634" s="9">
        <v>108.06379200283256</v>
      </c>
      <c r="J634" s="9">
        <v>127.79162214375785</v>
      </c>
      <c r="K634" s="9">
        <v>116.33263031483861</v>
      </c>
      <c r="L634" s="9">
        <v>122.69991122584526</v>
      </c>
      <c r="M634" s="9">
        <v>117.8181568630044</v>
      </c>
      <c r="N634" s="9">
        <v>121.89684283830616</v>
      </c>
      <c r="O634" s="9">
        <v>113.14387598333684</v>
      </c>
      <c r="P634" s="9">
        <v>107.86443160075217</v>
      </c>
      <c r="Q634" s="9">
        <v>108.78681217330455</v>
      </c>
      <c r="R634" s="9">
        <v>96.43645003270835</v>
      </c>
      <c r="S634" s="9">
        <v>79.318823694986179</v>
      </c>
      <c r="T634" s="9">
        <v>73.043406219043092</v>
      </c>
      <c r="U634" s="9">
        <v>74.095150501330693</v>
      </c>
      <c r="V634" s="9">
        <v>86.761111640695333</v>
      </c>
      <c r="W634" s="9">
        <v>100.6067489544135</v>
      </c>
      <c r="X634" s="9">
        <v>105.15797726871341</v>
      </c>
      <c r="Y634" s="9">
        <v>114.18722540727065</v>
      </c>
      <c r="Z634" s="9">
        <v>126.348954034846</v>
      </c>
      <c r="AA634" s="9">
        <v>136.38374568378993</v>
      </c>
      <c r="AB634" s="9">
        <v>137.55443796846586</v>
      </c>
      <c r="AC634" s="9">
        <v>141.29668004271667</v>
      </c>
      <c r="AD634" s="9">
        <v>181.67543667837535</v>
      </c>
      <c r="AE634" s="9">
        <v>214.20909176575287</v>
      </c>
      <c r="AF634" s="9">
        <v>241.55303343590143</v>
      </c>
      <c r="AG634" s="9">
        <v>285.19466430067496</v>
      </c>
      <c r="AH634" s="9">
        <v>305.8651612086208</v>
      </c>
      <c r="AI634" s="9">
        <v>320.38973758797556</v>
      </c>
      <c r="AJ634" s="9">
        <v>318.2197425430046</v>
      </c>
      <c r="AK634" s="9">
        <v>296.06280143327137</v>
      </c>
      <c r="AL634" s="21">
        <v>329.75781447736881</v>
      </c>
      <c r="AM634" s="197">
        <v>343.92173670653932</v>
      </c>
      <c r="AN634" s="21"/>
      <c r="AO634" s="5"/>
      <c r="AP634" s="5"/>
      <c r="AQ634" s="21"/>
    </row>
    <row r="635" spans="1:43" x14ac:dyDescent="0.2">
      <c r="A635" s="8" t="str">
        <f t="shared" si="10"/>
        <v>EWGmL_Ja_7</v>
      </c>
      <c r="B635" s="7" t="s">
        <v>3742</v>
      </c>
      <c r="C635" s="7" t="s">
        <v>260</v>
      </c>
      <c r="D635" s="7">
        <v>7</v>
      </c>
      <c r="E635" s="7">
        <v>100</v>
      </c>
      <c r="F635" s="9">
        <v>99.922886288477443</v>
      </c>
      <c r="G635" s="9">
        <v>79.4019546190965</v>
      </c>
      <c r="H635" s="9">
        <v>118.96201245098101</v>
      </c>
      <c r="I635" s="9">
        <v>117.64384240157031</v>
      </c>
      <c r="J635" s="9">
        <v>129.75270541236534</v>
      </c>
      <c r="K635" s="9">
        <v>118.82644027214731</v>
      </c>
      <c r="L635" s="9">
        <v>123.38997988133147</v>
      </c>
      <c r="M635" s="9">
        <v>114.78645371717229</v>
      </c>
      <c r="N635" s="9">
        <v>106.56696831224816</v>
      </c>
      <c r="O635" s="9">
        <v>102.26066203473967</v>
      </c>
      <c r="P635" s="9">
        <v>98.620557115477951</v>
      </c>
      <c r="Q635" s="9">
        <v>94.17594470159122</v>
      </c>
      <c r="R635" s="9">
        <v>90.41562601838379</v>
      </c>
      <c r="S635" s="9">
        <v>95.24427919096243</v>
      </c>
      <c r="T635" s="9">
        <v>81.713436118111133</v>
      </c>
      <c r="U635" s="9">
        <v>87.385435075460563</v>
      </c>
      <c r="V635" s="9">
        <v>100.44073019083579</v>
      </c>
      <c r="W635" s="9">
        <v>109.69357149785093</v>
      </c>
      <c r="X635" s="9">
        <v>114.76064193163826</v>
      </c>
      <c r="Y635" s="9">
        <v>122.45134759727372</v>
      </c>
      <c r="Z635" s="9">
        <v>126.64483788209895</v>
      </c>
      <c r="AA635" s="9">
        <v>136.66463495818556</v>
      </c>
      <c r="AB635" s="9">
        <v>139.54855912209285</v>
      </c>
      <c r="AC635" s="9">
        <v>148.20604076027607</v>
      </c>
      <c r="AD635" s="9">
        <v>178.81077629672083</v>
      </c>
      <c r="AE635" s="9">
        <v>187.13551910451741</v>
      </c>
      <c r="AF635" s="9">
        <v>202.68402354724131</v>
      </c>
      <c r="AG635" s="9">
        <v>261.34472160711056</v>
      </c>
      <c r="AH635" s="9">
        <v>290.85876852374685</v>
      </c>
      <c r="AI635" s="9">
        <v>292.19213616651263</v>
      </c>
      <c r="AJ635" s="9">
        <v>302.46659343438068</v>
      </c>
      <c r="AK635" s="9">
        <v>295.67536011528171</v>
      </c>
      <c r="AL635" s="21">
        <v>321.14604323448833</v>
      </c>
      <c r="AM635" s="197">
        <v>363.3113222880815</v>
      </c>
      <c r="AN635" s="21"/>
      <c r="AO635" s="5"/>
      <c r="AP635" s="5"/>
      <c r="AQ635" s="21"/>
    </row>
    <row r="636" spans="1:43" x14ac:dyDescent="0.2">
      <c r="A636" s="8" t="str">
        <f t="shared" si="10"/>
        <v>EWGmL_Ja_8</v>
      </c>
      <c r="B636" s="7" t="s">
        <v>3742</v>
      </c>
      <c r="C636" s="7" t="s">
        <v>260</v>
      </c>
      <c r="D636" s="7">
        <v>8</v>
      </c>
      <c r="E636" s="7">
        <v>100</v>
      </c>
      <c r="F636" s="9">
        <v>112.22404149403398</v>
      </c>
      <c r="G636" s="9">
        <v>87.926611178914314</v>
      </c>
      <c r="H636" s="9">
        <v>105.36046141207807</v>
      </c>
      <c r="I636" s="9">
        <v>111.83467116876977</v>
      </c>
      <c r="J636" s="9">
        <v>127.53027774529335</v>
      </c>
      <c r="K636" s="9">
        <v>81.620993330015139</v>
      </c>
      <c r="L636" s="9">
        <v>100.25355364815721</v>
      </c>
      <c r="M636" s="9">
        <v>102.64840284975665</v>
      </c>
      <c r="N636" s="9">
        <v>115.44947370488686</v>
      </c>
      <c r="O636" s="9">
        <v>100.91133218914823</v>
      </c>
      <c r="P636" s="9">
        <v>93.16336365508262</v>
      </c>
      <c r="Q636" s="9">
        <v>90.667324947495558</v>
      </c>
      <c r="R636" s="9">
        <v>76.386343190290191</v>
      </c>
      <c r="S636" s="9">
        <v>46.58907105358756</v>
      </c>
      <c r="T636" s="9">
        <v>49.943390742790164</v>
      </c>
      <c r="U636" s="9">
        <v>44.681518576593724</v>
      </c>
      <c r="V636" s="9">
        <v>54.148294212098747</v>
      </c>
      <c r="W636" s="9">
        <v>66.325764282466935</v>
      </c>
      <c r="X636" s="9">
        <v>74.372837876547919</v>
      </c>
      <c r="Y636" s="9">
        <v>78.415778011218279</v>
      </c>
      <c r="Z636" s="9">
        <v>90.057593209307967</v>
      </c>
      <c r="AA636" s="9">
        <v>90.109816682835131</v>
      </c>
      <c r="AB636" s="9">
        <v>86.431994032377105</v>
      </c>
      <c r="AC636" s="9">
        <v>82.867246270526749</v>
      </c>
      <c r="AD636" s="9">
        <v>97.723517775753038</v>
      </c>
      <c r="AE636" s="9">
        <v>89.034944355422141</v>
      </c>
      <c r="AF636" s="9">
        <v>107.34124861187078</v>
      </c>
      <c r="AG636" s="9">
        <v>142.9938156092139</v>
      </c>
      <c r="AH636" s="9">
        <v>178.98765059392139</v>
      </c>
      <c r="AI636" s="9">
        <v>201.288862919069</v>
      </c>
      <c r="AJ636" s="9">
        <v>207.18447647678698</v>
      </c>
      <c r="AK636" s="9">
        <v>192.97866717637069</v>
      </c>
      <c r="AL636" s="21">
        <v>221.88108833227821</v>
      </c>
      <c r="AM636" s="197">
        <v>231.29111662254439</v>
      </c>
      <c r="AN636" s="21"/>
      <c r="AO636" s="5"/>
      <c r="AP636" s="5"/>
      <c r="AQ636" s="21"/>
    </row>
    <row r="637" spans="1:43" x14ac:dyDescent="0.2">
      <c r="A637" s="8" t="str">
        <f t="shared" si="10"/>
        <v>EWGmL_Ja_9</v>
      </c>
      <c r="B637" s="7" t="s">
        <v>3742</v>
      </c>
      <c r="C637" s="7" t="s">
        <v>260</v>
      </c>
      <c r="D637" s="7">
        <v>9</v>
      </c>
      <c r="E637" s="7">
        <v>100</v>
      </c>
      <c r="F637" s="9">
        <v>107.71900441939553</v>
      </c>
      <c r="G637" s="9">
        <v>100.00656508398839</v>
      </c>
      <c r="H637" s="9">
        <v>128.42634939240841</v>
      </c>
      <c r="I637" s="9">
        <v>136.78955266804391</v>
      </c>
      <c r="J637" s="9">
        <v>154.20564982555248</v>
      </c>
      <c r="K637" s="9">
        <v>148.89192801527207</v>
      </c>
      <c r="L637" s="9">
        <v>144.88751228285025</v>
      </c>
      <c r="M637" s="9">
        <v>139.76471310226773</v>
      </c>
      <c r="N637" s="9">
        <v>132.46904955423011</v>
      </c>
      <c r="O637" s="9">
        <v>129.46238385326023</v>
      </c>
      <c r="P637" s="9">
        <v>134.73061391386713</v>
      </c>
      <c r="Q637" s="9">
        <v>146.10815404830382</v>
      </c>
      <c r="R637" s="9">
        <v>143.58659095883448</v>
      </c>
      <c r="S637" s="9">
        <v>133.79130740067501</v>
      </c>
      <c r="T637" s="9">
        <v>131.09113121380253</v>
      </c>
      <c r="U637" s="9">
        <v>129.03768714908205</v>
      </c>
      <c r="V637" s="9">
        <v>153.59277783645672</v>
      </c>
      <c r="W637" s="9">
        <v>181.4457527825308</v>
      </c>
      <c r="X637" s="9">
        <v>174.9858172775221</v>
      </c>
      <c r="Y637" s="9">
        <v>181.14907521500908</v>
      </c>
      <c r="Z637" s="9">
        <v>195.6504535260309</v>
      </c>
      <c r="AA637" s="9">
        <v>217.93070696689747</v>
      </c>
      <c r="AB637" s="9">
        <v>244.28434520106239</v>
      </c>
      <c r="AC637" s="9">
        <v>259.62951519054667</v>
      </c>
      <c r="AD637" s="9">
        <v>304.41576819043667</v>
      </c>
      <c r="AE637" s="9">
        <v>324.82190425954178</v>
      </c>
      <c r="AF637" s="9">
        <v>383.45063663411372</v>
      </c>
      <c r="AG637" s="9">
        <v>440.11412167750069</v>
      </c>
      <c r="AH637" s="9">
        <v>454.88995921851478</v>
      </c>
      <c r="AI637" s="9">
        <v>486.01432260078053</v>
      </c>
      <c r="AJ637" s="9">
        <v>503.03661867075624</v>
      </c>
      <c r="AK637" s="9">
        <v>491.89049589751505</v>
      </c>
      <c r="AL637" s="21">
        <v>573.65077937605088</v>
      </c>
      <c r="AM637" s="197">
        <v>620.21649946004391</v>
      </c>
      <c r="AN637" s="21"/>
      <c r="AO637" s="5"/>
      <c r="AP637" s="5"/>
      <c r="AQ637" s="21"/>
    </row>
    <row r="638" spans="1:43" x14ac:dyDescent="0.2">
      <c r="A638" s="8" t="str">
        <f t="shared" si="10"/>
        <v>EWGmL_Ja_10</v>
      </c>
      <c r="B638" s="7" t="s">
        <v>3742</v>
      </c>
      <c r="C638" s="7" t="s">
        <v>260</v>
      </c>
      <c r="D638" s="7">
        <v>10</v>
      </c>
      <c r="E638" s="7">
        <v>100</v>
      </c>
      <c r="F638" s="9">
        <v>124.27318327295409</v>
      </c>
      <c r="G638" s="9">
        <v>102.75485721392653</v>
      </c>
      <c r="H638" s="9">
        <v>128.68594970764684</v>
      </c>
      <c r="I638" s="9">
        <v>121.24456308701097</v>
      </c>
      <c r="J638" s="9">
        <v>125.54500362858701</v>
      </c>
      <c r="K638" s="9">
        <v>100.51334596560466</v>
      </c>
      <c r="L638" s="9">
        <v>109.23167973468679</v>
      </c>
      <c r="M638" s="9">
        <v>109.9558707475541</v>
      </c>
      <c r="N638" s="9">
        <v>130.72521680411541</v>
      </c>
      <c r="O638" s="9">
        <v>146.48492521592323</v>
      </c>
      <c r="P638" s="9">
        <v>155.18293836222102</v>
      </c>
      <c r="Q638" s="9">
        <v>103.3518391846369</v>
      </c>
      <c r="R638" s="9">
        <v>83.515842858489847</v>
      </c>
      <c r="S638" s="9">
        <v>60.473083842312334</v>
      </c>
      <c r="T638" s="9">
        <v>58.553631772069117</v>
      </c>
      <c r="U638" s="9">
        <v>57.480836703252521</v>
      </c>
      <c r="V638" s="9">
        <v>63.185781739870606</v>
      </c>
      <c r="W638" s="9">
        <v>73.085080527874496</v>
      </c>
      <c r="X638" s="9">
        <v>78.883447299610026</v>
      </c>
      <c r="Y638" s="9">
        <v>85.261874550456994</v>
      </c>
      <c r="Z638" s="9">
        <v>94.952558523516316</v>
      </c>
      <c r="AA638" s="9">
        <v>107.84996385619469</v>
      </c>
      <c r="AB638" s="9">
        <v>107.73847790772699</v>
      </c>
      <c r="AC638" s="9">
        <v>128.61003592775714</v>
      </c>
      <c r="AD638" s="9">
        <v>193.12937046537832</v>
      </c>
      <c r="AE638" s="9">
        <v>203.6669919103841</v>
      </c>
      <c r="AF638" s="9">
        <v>249.22840454981531</v>
      </c>
      <c r="AG638" s="9">
        <v>336.31483507317836</v>
      </c>
      <c r="AH638" s="9">
        <v>388.67107388869306</v>
      </c>
      <c r="AI638" s="9">
        <v>406.60751390488991</v>
      </c>
      <c r="AJ638" s="9">
        <v>396.3684045685435</v>
      </c>
      <c r="AK638" s="9">
        <v>364.06815977602554</v>
      </c>
      <c r="AL638" s="21">
        <v>418.56217629104123</v>
      </c>
      <c r="AM638" s="197">
        <v>450.95745730988267</v>
      </c>
      <c r="AN638" s="21"/>
      <c r="AO638" s="5"/>
      <c r="AP638" s="5"/>
      <c r="AQ638" s="21"/>
    </row>
    <row r="639" spans="1:43" x14ac:dyDescent="0.2">
      <c r="A639" s="8" t="str">
        <f t="shared" si="10"/>
        <v>EWGmL_Ja_11</v>
      </c>
      <c r="B639" s="7" t="s">
        <v>3742</v>
      </c>
      <c r="C639" s="7" t="s">
        <v>260</v>
      </c>
      <c r="D639" s="7">
        <v>11</v>
      </c>
      <c r="E639" s="7">
        <v>100</v>
      </c>
      <c r="F639" s="9">
        <v>118.74770683548839</v>
      </c>
      <c r="G639" s="9">
        <v>113.70851467964216</v>
      </c>
      <c r="H639" s="9">
        <v>154.5549827275461</v>
      </c>
      <c r="I639" s="9">
        <v>168.31882386506734</v>
      </c>
      <c r="J639" s="9">
        <v>171.24216050267685</v>
      </c>
      <c r="K639" s="9">
        <v>171.19434462559801</v>
      </c>
      <c r="L639" s="9">
        <v>174.76590994406706</v>
      </c>
      <c r="M639" s="9">
        <v>167.23223687154282</v>
      </c>
      <c r="N639" s="9">
        <v>175.07759579164542</v>
      </c>
      <c r="O639" s="9">
        <v>163.98218116380491</v>
      </c>
      <c r="P639" s="9">
        <v>154.30726797209323</v>
      </c>
      <c r="Q639" s="9">
        <v>153.54393200730451</v>
      </c>
      <c r="R639" s="9">
        <v>133.93360287900899</v>
      </c>
      <c r="S639" s="9">
        <v>110.09978314718832</v>
      </c>
      <c r="T639" s="9">
        <v>95.257958330393564</v>
      </c>
      <c r="U639" s="9">
        <v>86.33837174980637</v>
      </c>
      <c r="V639" s="9">
        <v>88.62299248831205</v>
      </c>
      <c r="W639" s="9">
        <v>100.69981672610548</v>
      </c>
      <c r="X639" s="9">
        <v>110.7868553105142</v>
      </c>
      <c r="Y639" s="9">
        <v>116.82413440409553</v>
      </c>
      <c r="Z639" s="9">
        <v>123.61582259081389</v>
      </c>
      <c r="AA639" s="9">
        <v>121.66187767807169</v>
      </c>
      <c r="AB639" s="9">
        <v>126.18005939188886</v>
      </c>
      <c r="AC639" s="9">
        <v>143.26190972155999</v>
      </c>
      <c r="AD639" s="9">
        <v>186.51027731534572</v>
      </c>
      <c r="AE639" s="9">
        <v>186.35271773176666</v>
      </c>
      <c r="AF639" s="9">
        <v>210.69926840390076</v>
      </c>
      <c r="AG639" s="9">
        <v>279.60019428864496</v>
      </c>
      <c r="AH639" s="9">
        <v>329.85919558929663</v>
      </c>
      <c r="AI639" s="9">
        <v>330.59764143690126</v>
      </c>
      <c r="AJ639" s="9">
        <v>322.40792003448701</v>
      </c>
      <c r="AK639" s="9">
        <v>292.60138014647572</v>
      </c>
      <c r="AL639" s="21">
        <v>332.80169144506436</v>
      </c>
      <c r="AM639" s="197">
        <v>328.94671556718953</v>
      </c>
      <c r="AN639" s="21"/>
      <c r="AO639" s="5"/>
      <c r="AP639" s="5"/>
      <c r="AQ639" s="21"/>
    </row>
    <row r="640" spans="1:43" x14ac:dyDescent="0.2">
      <c r="A640" s="8" t="str">
        <f t="shared" si="10"/>
        <v>EWGmL_Ja_12</v>
      </c>
      <c r="B640" s="7" t="s">
        <v>3742</v>
      </c>
      <c r="C640" s="7" t="s">
        <v>260</v>
      </c>
      <c r="D640" s="7">
        <v>12</v>
      </c>
      <c r="E640" s="7">
        <v>100</v>
      </c>
      <c r="F640" s="9">
        <v>146.93431831656252</v>
      </c>
      <c r="G640" s="9">
        <v>156.42047785072424</v>
      </c>
      <c r="H640" s="9">
        <v>197.56047192607744</v>
      </c>
      <c r="I640" s="9">
        <v>210.0380406298687</v>
      </c>
      <c r="J640" s="9">
        <v>145.98152230859139</v>
      </c>
      <c r="K640" s="9">
        <v>108.99395280699609</v>
      </c>
      <c r="L640" s="9">
        <v>121.17379056113131</v>
      </c>
      <c r="M640" s="9">
        <v>113.04860541395965</v>
      </c>
      <c r="N640" s="9">
        <v>163.31984607135973</v>
      </c>
      <c r="O640" s="9">
        <v>207.20906252856395</v>
      </c>
      <c r="P640" s="9">
        <v>180.37510823986935</v>
      </c>
      <c r="Q640" s="9">
        <v>198.14973851517294</v>
      </c>
      <c r="R640" s="9">
        <v>195.25496194501309</v>
      </c>
      <c r="S640" s="9">
        <v>177.2604337569966</v>
      </c>
      <c r="T640" s="9">
        <v>166.19454129045735</v>
      </c>
      <c r="U640" s="9">
        <v>158.52481827083386</v>
      </c>
      <c r="V640" s="9">
        <v>175.19917566720824</v>
      </c>
      <c r="W640" s="9">
        <v>195.91750410087272</v>
      </c>
      <c r="X640" s="9">
        <v>211.66697999218681</v>
      </c>
      <c r="Y640" s="9">
        <v>213.5603950178286</v>
      </c>
      <c r="Z640" s="9">
        <v>226.86970194094695</v>
      </c>
      <c r="AA640" s="9">
        <v>246.50442074471695</v>
      </c>
      <c r="AB640" s="9">
        <v>263.62989643056358</v>
      </c>
      <c r="AC640" s="9">
        <v>274.3387396307416</v>
      </c>
      <c r="AD640" s="9">
        <v>330.3372954833913</v>
      </c>
      <c r="AE640" s="9">
        <v>375.04443532933607</v>
      </c>
      <c r="AF640" s="9">
        <v>410.21563952665304</v>
      </c>
      <c r="AG640" s="9">
        <v>449.18214781977309</v>
      </c>
      <c r="AH640" s="9">
        <v>496.79887601098568</v>
      </c>
      <c r="AI640" s="9">
        <v>515.16733034634581</v>
      </c>
      <c r="AJ640" s="9">
        <v>536.25225024898884</v>
      </c>
      <c r="AK640" s="9">
        <v>494.6304461747884</v>
      </c>
      <c r="AL640" s="21">
        <v>556.0644967401845</v>
      </c>
      <c r="AM640" s="197">
        <v>597.91951508475881</v>
      </c>
      <c r="AN640" s="21"/>
      <c r="AO640" s="5"/>
      <c r="AP640" s="5"/>
      <c r="AQ640" s="21"/>
    </row>
    <row r="641" spans="1:43" x14ac:dyDescent="0.2">
      <c r="A641" s="8" t="str">
        <f t="shared" si="10"/>
        <v>EWGmL_Ja_13</v>
      </c>
      <c r="B641" s="7" t="s">
        <v>3742</v>
      </c>
      <c r="C641" s="7" t="s">
        <v>260</v>
      </c>
      <c r="D641" s="7">
        <v>13</v>
      </c>
      <c r="E641" s="7">
        <v>100</v>
      </c>
      <c r="F641" s="9">
        <v>123.76335768897792</v>
      </c>
      <c r="G641" s="9">
        <v>131.19037702683036</v>
      </c>
      <c r="H641" s="9">
        <v>164.3189764763203</v>
      </c>
      <c r="I641" s="9">
        <v>181.33288277347401</v>
      </c>
      <c r="J641" s="9">
        <v>166.78129464747758</v>
      </c>
      <c r="K641" s="9">
        <v>163.25542615896796</v>
      </c>
      <c r="L641" s="9">
        <v>169.21905745105354</v>
      </c>
      <c r="M641" s="9">
        <v>149.75963342647131</v>
      </c>
      <c r="N641" s="9">
        <v>163.49680779711343</v>
      </c>
      <c r="O641" s="9">
        <v>166.60652307683031</v>
      </c>
      <c r="P641" s="9">
        <v>162.80410374659442</v>
      </c>
      <c r="Q641" s="9">
        <v>168.9806064089569</v>
      </c>
      <c r="R641" s="9">
        <v>168.03370589891205</v>
      </c>
      <c r="S641" s="9">
        <v>148.77654250386132</v>
      </c>
      <c r="T641" s="9">
        <v>138.76601203968428</v>
      </c>
      <c r="U641" s="9">
        <v>138.87475798897745</v>
      </c>
      <c r="V641" s="9">
        <v>145.25583858294121</v>
      </c>
      <c r="W641" s="9">
        <v>159.19381311414494</v>
      </c>
      <c r="X641" s="9">
        <v>170.96186020633232</v>
      </c>
      <c r="Y641" s="9">
        <v>178.49238213809335</v>
      </c>
      <c r="Z641" s="9">
        <v>191.01371763774409</v>
      </c>
      <c r="AA641" s="9">
        <v>208.85762622948664</v>
      </c>
      <c r="AB641" s="9">
        <v>212.89263445416947</v>
      </c>
      <c r="AC641" s="9">
        <v>227.07107613410025</v>
      </c>
      <c r="AD641" s="9">
        <v>271.06684995137562</v>
      </c>
      <c r="AE641" s="9">
        <v>280.55891407550496</v>
      </c>
      <c r="AF641" s="9">
        <v>306.11859949982943</v>
      </c>
      <c r="AG641" s="9">
        <v>357.88271410813212</v>
      </c>
      <c r="AH641" s="9">
        <v>374.45973303554376</v>
      </c>
      <c r="AI641" s="9">
        <v>385.22047629553316</v>
      </c>
      <c r="AJ641" s="9">
        <v>382.48885557338252</v>
      </c>
      <c r="AK641" s="9">
        <v>393.15083066915435</v>
      </c>
      <c r="AL641" s="21">
        <v>429.16391707629248</v>
      </c>
      <c r="AM641" s="197">
        <v>426.6204112960753</v>
      </c>
      <c r="AN641" s="21"/>
      <c r="AO641" s="5"/>
      <c r="AP641" s="5"/>
      <c r="AQ641" s="21"/>
    </row>
    <row r="642" spans="1:43" x14ac:dyDescent="0.2">
      <c r="A642" s="8" t="str">
        <f t="shared" si="10"/>
        <v>EWGmL_Ja_14</v>
      </c>
      <c r="B642" s="7" t="s">
        <v>3742</v>
      </c>
      <c r="C642" s="7" t="s">
        <v>260</v>
      </c>
      <c r="D642" s="7">
        <v>14</v>
      </c>
      <c r="E642" s="7">
        <v>100</v>
      </c>
      <c r="F642" s="9">
        <v>135.31121317713041</v>
      </c>
      <c r="G642" s="9">
        <v>123.96032379478386</v>
      </c>
      <c r="H642" s="9">
        <v>148.17895503533359</v>
      </c>
      <c r="I642" s="9">
        <v>162.97094097325703</v>
      </c>
      <c r="J642" s="9">
        <v>161.29700964490848</v>
      </c>
      <c r="K642" s="9">
        <v>112.26498695344354</v>
      </c>
      <c r="L642" s="9">
        <v>149.7515451695449</v>
      </c>
      <c r="M642" s="9">
        <v>149.94893529596629</v>
      </c>
      <c r="N642" s="9">
        <v>214.59346979472622</v>
      </c>
      <c r="O642" s="9">
        <v>192.89665787619842</v>
      </c>
      <c r="P642" s="9">
        <v>161.24588864109367</v>
      </c>
      <c r="Q642" s="9">
        <v>169.1873224383645</v>
      </c>
      <c r="R642" s="9">
        <v>138.18558725225063</v>
      </c>
      <c r="S642" s="9">
        <v>110.19334773596772</v>
      </c>
      <c r="T642" s="9">
        <v>93.625976673553325</v>
      </c>
      <c r="U642" s="9">
        <v>77.16918011472319</v>
      </c>
      <c r="V642" s="9">
        <v>77.871812396137884</v>
      </c>
      <c r="W642" s="9">
        <v>110.10934714676826</v>
      </c>
      <c r="X642" s="9">
        <v>131.07965530163673</v>
      </c>
      <c r="Y642" s="9">
        <v>126.85541651472016</v>
      </c>
      <c r="Z642" s="9">
        <v>136.07521317933205</v>
      </c>
      <c r="AA642" s="9">
        <v>123.51014368736803</v>
      </c>
      <c r="AB642" s="9">
        <v>142.2747044458954</v>
      </c>
      <c r="AC642" s="9">
        <v>161.37425415250391</v>
      </c>
      <c r="AD642" s="9">
        <v>229.28118690338047</v>
      </c>
      <c r="AE642" s="9">
        <v>237.68451134443626</v>
      </c>
      <c r="AF642" s="9">
        <v>259.29112960090316</v>
      </c>
      <c r="AG642" s="9">
        <v>353.05652560963881</v>
      </c>
      <c r="AH642" s="9">
        <v>386.14684614489187</v>
      </c>
      <c r="AI642" s="9">
        <v>404.12078805281084</v>
      </c>
      <c r="AJ642" s="9">
        <v>399.88555468109939</v>
      </c>
      <c r="AK642" s="9">
        <v>373.00147947583315</v>
      </c>
      <c r="AL642" s="21">
        <v>448.63368210148008</v>
      </c>
      <c r="AM642" s="197">
        <v>470.08111344108903</v>
      </c>
      <c r="AN642" s="21"/>
      <c r="AO642" s="5"/>
      <c r="AP642" s="5"/>
      <c r="AQ642" s="21"/>
    </row>
    <row r="643" spans="1:43" x14ac:dyDescent="0.2">
      <c r="A643" s="8" t="str">
        <f t="shared" si="10"/>
        <v>EWGmL_Ja_15</v>
      </c>
      <c r="B643" s="7" t="s">
        <v>3742</v>
      </c>
      <c r="C643" s="7" t="s">
        <v>260</v>
      </c>
      <c r="D643" s="7">
        <v>15</v>
      </c>
      <c r="E643" s="7">
        <v>100</v>
      </c>
      <c r="F643" s="9">
        <v>153.38265001682785</v>
      </c>
      <c r="G643" s="9">
        <v>151.27263967247967</v>
      </c>
      <c r="H643" s="9">
        <v>190.6800113917667</v>
      </c>
      <c r="I643" s="9">
        <v>209.50111544513285</v>
      </c>
      <c r="J643" s="9">
        <v>210.29195767288056</v>
      </c>
      <c r="K643" s="9">
        <v>172.87105365552139</v>
      </c>
      <c r="L643" s="9">
        <v>148.56006495415315</v>
      </c>
      <c r="M643" s="9">
        <v>150.62829850135978</v>
      </c>
      <c r="N643" s="9">
        <v>170.16101942127773</v>
      </c>
      <c r="O643" s="9">
        <v>156.63578256808964</v>
      </c>
      <c r="P643" s="9">
        <v>146.88946367791434</v>
      </c>
      <c r="Q643" s="9">
        <v>136.85465909368605</v>
      </c>
      <c r="R643" s="9">
        <v>104.53805122082312</v>
      </c>
      <c r="S643" s="9">
        <v>73.497235105259989</v>
      </c>
      <c r="T643" s="9">
        <v>80.064283564419512</v>
      </c>
      <c r="U643" s="9">
        <v>69.19121444767174</v>
      </c>
      <c r="V643" s="9">
        <v>73.24902073200056</v>
      </c>
      <c r="W643" s="9">
        <v>92.417135628766005</v>
      </c>
      <c r="X643" s="9">
        <v>97.110532544694934</v>
      </c>
      <c r="Y643" s="9">
        <v>105.59743166245062</v>
      </c>
      <c r="Z643" s="9">
        <v>114.91958436896483</v>
      </c>
      <c r="AA643" s="9">
        <v>135.95626984822729</v>
      </c>
      <c r="AB643" s="9">
        <v>147.31099528385278</v>
      </c>
      <c r="AC643" s="9">
        <v>158.50962229363213</v>
      </c>
      <c r="AD643" s="9">
        <v>184.08341808223511</v>
      </c>
      <c r="AE643" s="9">
        <v>197.03544721947273</v>
      </c>
      <c r="AF643" s="9">
        <v>226.08631422603213</v>
      </c>
      <c r="AG643" s="9">
        <v>276.11226195769456</v>
      </c>
      <c r="AH643" s="9">
        <v>350.06110347638884</v>
      </c>
      <c r="AI643" s="9">
        <v>364.2660972958185</v>
      </c>
      <c r="AJ643" s="9">
        <v>359.65152395254711</v>
      </c>
      <c r="AK643" s="9">
        <v>354.55500601270569</v>
      </c>
      <c r="AL643" s="21">
        <v>387.5880610345618</v>
      </c>
      <c r="AM643" s="197">
        <v>424.40992072819864</v>
      </c>
      <c r="AN643" s="21"/>
      <c r="AO643" s="5"/>
      <c r="AP643" s="5"/>
      <c r="AQ643" s="21"/>
    </row>
    <row r="644" spans="1:43" x14ac:dyDescent="0.2">
      <c r="A644" s="8" t="str">
        <f t="shared" si="10"/>
        <v>EWGmL_Ja_16</v>
      </c>
      <c r="B644" s="7" t="s">
        <v>3742</v>
      </c>
      <c r="C644" s="7" t="s">
        <v>260</v>
      </c>
      <c r="D644" s="7">
        <v>16</v>
      </c>
      <c r="E644" s="7">
        <v>100</v>
      </c>
      <c r="F644" s="9">
        <v>112.14543806112846</v>
      </c>
      <c r="G644" s="9">
        <v>87.011850636651616</v>
      </c>
      <c r="H644" s="9">
        <v>104.47413094379392</v>
      </c>
      <c r="I644" s="9">
        <v>110.55403705031345</v>
      </c>
      <c r="J644" s="9">
        <v>126.27921927951802</v>
      </c>
      <c r="K644" s="9">
        <v>79.82674055472765</v>
      </c>
      <c r="L644" s="9">
        <v>99.097149605874762</v>
      </c>
      <c r="M644" s="9">
        <v>101.18228200781539</v>
      </c>
      <c r="N644" s="9">
        <v>114.34233944327077</v>
      </c>
      <c r="O644" s="9">
        <v>99.310468606329977</v>
      </c>
      <c r="P644" s="9">
        <v>91.589921402023563</v>
      </c>
      <c r="Q644" s="9">
        <v>88.807334620627628</v>
      </c>
      <c r="R644" s="9">
        <v>73.586484057460538</v>
      </c>
      <c r="S644" s="9">
        <v>42.997061361038895</v>
      </c>
      <c r="T644" s="9">
        <v>46.0573338857549</v>
      </c>
      <c r="U644" s="9">
        <v>41.336166955889439</v>
      </c>
      <c r="V644" s="9">
        <v>57.014870896988548</v>
      </c>
      <c r="W644" s="9">
        <v>83.263282796044678</v>
      </c>
      <c r="X644" s="9">
        <v>103.02327289803814</v>
      </c>
      <c r="Y644" s="9">
        <v>100.24088485908345</v>
      </c>
      <c r="Z644" s="9">
        <v>109.18380522047251</v>
      </c>
      <c r="AA644" s="9">
        <v>117.07416603797421</v>
      </c>
      <c r="AB644" s="9">
        <v>123.50701123844743</v>
      </c>
      <c r="AC644" s="9">
        <v>134.91602576897105</v>
      </c>
      <c r="AD644" s="9">
        <v>166.28029597050144</v>
      </c>
      <c r="AE644" s="9">
        <v>169.72312748094674</v>
      </c>
      <c r="AF644" s="9">
        <v>188.01735530101465</v>
      </c>
      <c r="AG644" s="9">
        <v>243.05234412982611</v>
      </c>
      <c r="AH644" s="9">
        <v>294.80564591030839</v>
      </c>
      <c r="AI644" s="9">
        <v>311.54437967386895</v>
      </c>
      <c r="AJ644" s="9">
        <v>317.04619472002702</v>
      </c>
      <c r="AK644" s="9">
        <v>290.63324073863066</v>
      </c>
      <c r="AL644" s="21">
        <v>309.15862034668879</v>
      </c>
      <c r="AM644" s="197">
        <v>324.04402943438487</v>
      </c>
      <c r="AN644" s="21"/>
      <c r="AO644" s="5"/>
      <c r="AP644" s="5"/>
      <c r="AQ644" s="21"/>
    </row>
    <row r="645" spans="1:43" x14ac:dyDescent="0.2">
      <c r="A645" s="8" t="str">
        <f t="shared" si="10"/>
        <v>EWGmL_Ja_17</v>
      </c>
      <c r="B645" s="7" t="s">
        <v>3742</v>
      </c>
      <c r="C645" s="7" t="s">
        <v>260</v>
      </c>
      <c r="D645" s="7">
        <v>17</v>
      </c>
      <c r="E645" s="7">
        <v>100</v>
      </c>
      <c r="F645" s="9">
        <v>143.3658886112087</v>
      </c>
      <c r="G645" s="9">
        <v>138.03153179002575</v>
      </c>
      <c r="H645" s="9">
        <v>176.7209294464086</v>
      </c>
      <c r="I645" s="9">
        <v>188.37393736303812</v>
      </c>
      <c r="J645" s="9">
        <v>181.1418551914299</v>
      </c>
      <c r="K645" s="9">
        <v>154.23265552516196</v>
      </c>
      <c r="L645" s="9">
        <v>149.85940042096468</v>
      </c>
      <c r="M645" s="9">
        <v>152.18826748519848</v>
      </c>
      <c r="N645" s="9">
        <v>171.63369938093936</v>
      </c>
      <c r="O645" s="9">
        <v>159.65156988574151</v>
      </c>
      <c r="P645" s="9">
        <v>148.46124004173032</v>
      </c>
      <c r="Q645" s="9">
        <v>140.45417775341559</v>
      </c>
      <c r="R645" s="9">
        <v>117.75644728217098</v>
      </c>
      <c r="S645" s="9">
        <v>89.656899591850419</v>
      </c>
      <c r="T645" s="9">
        <v>80.52591756043455</v>
      </c>
      <c r="U645" s="9">
        <v>79.659703675102392</v>
      </c>
      <c r="V645" s="9">
        <v>90.24195272612026</v>
      </c>
      <c r="W645" s="9">
        <v>108.34914816785151</v>
      </c>
      <c r="X645" s="9">
        <v>112.87862675902736</v>
      </c>
      <c r="Y645" s="9">
        <v>121.73667543523162</v>
      </c>
      <c r="Z645" s="9">
        <v>138.34690070618592</v>
      </c>
      <c r="AA645" s="9">
        <v>136.0001222268059</v>
      </c>
      <c r="AB645" s="9">
        <v>148.34269816815186</v>
      </c>
      <c r="AC645" s="9">
        <v>169.22433229161976</v>
      </c>
      <c r="AD645" s="9">
        <v>207.06255299144956</v>
      </c>
      <c r="AE645" s="9">
        <v>219.85320845250706</v>
      </c>
      <c r="AF645" s="9">
        <v>247.82224001222875</v>
      </c>
      <c r="AG645" s="9">
        <v>309.90531907696283</v>
      </c>
      <c r="AH645" s="9">
        <v>355.27923946647377</v>
      </c>
      <c r="AI645" s="9">
        <v>397.39807281542056</v>
      </c>
      <c r="AJ645" s="9">
        <v>398.01316944098437</v>
      </c>
      <c r="AK645" s="9">
        <v>378.2612111535355</v>
      </c>
      <c r="AL645" s="21">
        <v>408.9724351644694</v>
      </c>
      <c r="AM645" s="197">
        <v>420.54921579120463</v>
      </c>
      <c r="AN645" s="21"/>
      <c r="AO645" s="5"/>
      <c r="AP645" s="5"/>
      <c r="AQ645" s="21"/>
    </row>
    <row r="646" spans="1:43" x14ac:dyDescent="0.2">
      <c r="A646" s="8" t="str">
        <f t="shared" si="10"/>
        <v>EWGmL_Ja_18</v>
      </c>
      <c r="B646" s="7" t="s">
        <v>3742</v>
      </c>
      <c r="C646" s="7" t="s">
        <v>260</v>
      </c>
      <c r="D646" s="7">
        <v>18</v>
      </c>
      <c r="E646" s="7">
        <v>100</v>
      </c>
      <c r="F646" s="9">
        <v>102.06490282499215</v>
      </c>
      <c r="G646" s="9">
        <v>106.72650867780591</v>
      </c>
      <c r="H646" s="9">
        <v>125.98109101674397</v>
      </c>
      <c r="I646" s="9">
        <v>129.87016773897372</v>
      </c>
      <c r="J646" s="9">
        <v>131.26103114877515</v>
      </c>
      <c r="K646" s="9">
        <v>119.31290654855032</v>
      </c>
      <c r="L646" s="9">
        <v>138.94633017367596</v>
      </c>
      <c r="M646" s="9">
        <v>125.98817262088933</v>
      </c>
      <c r="N646" s="9">
        <v>134.64073344246111</v>
      </c>
      <c r="O646" s="9">
        <v>122.06370774976283</v>
      </c>
      <c r="P646" s="9">
        <v>117.97575751057217</v>
      </c>
      <c r="Q646" s="9">
        <v>126.7185390110169</v>
      </c>
      <c r="R646" s="9">
        <v>123.67783256743019</v>
      </c>
      <c r="S646" s="9">
        <v>109.68725643852366</v>
      </c>
      <c r="T646" s="9">
        <v>104.24083373785444</v>
      </c>
      <c r="U646" s="9">
        <v>99.584966162104692</v>
      </c>
      <c r="V646" s="9">
        <v>111.76604053798332</v>
      </c>
      <c r="W646" s="9">
        <v>125.14997366115894</v>
      </c>
      <c r="X646" s="9">
        <v>141.07523470238826</v>
      </c>
      <c r="Y646" s="9">
        <v>143.84823420212365</v>
      </c>
      <c r="Z646" s="9">
        <v>154.53813537334358</v>
      </c>
      <c r="AA646" s="9">
        <v>172.82846770649545</v>
      </c>
      <c r="AB646" s="9">
        <v>173.32130920051841</v>
      </c>
      <c r="AC646" s="9">
        <v>188.47633526680463</v>
      </c>
      <c r="AD646" s="9">
        <v>234.48046563110765</v>
      </c>
      <c r="AE646" s="9">
        <v>245.46003530836828</v>
      </c>
      <c r="AF646" s="9">
        <v>268.62389214488672</v>
      </c>
      <c r="AG646" s="9">
        <v>322.93653709436649</v>
      </c>
      <c r="AH646" s="9">
        <v>340.77310102065167</v>
      </c>
      <c r="AI646" s="9">
        <v>346.64337683450401</v>
      </c>
      <c r="AJ646" s="9">
        <v>345.19184757928696</v>
      </c>
      <c r="AK646" s="9">
        <v>313.35821543698819</v>
      </c>
      <c r="AL646" s="21">
        <v>339.38955958187273</v>
      </c>
      <c r="AM646" s="197">
        <v>338.766528054091</v>
      </c>
      <c r="AN646" s="21"/>
      <c r="AO646" s="5"/>
      <c r="AP646" s="5"/>
      <c r="AQ646" s="21"/>
    </row>
    <row r="647" spans="1:43" x14ac:dyDescent="0.2">
      <c r="A647" s="8" t="str">
        <f t="shared" si="10"/>
        <v>EWGmL_Ja_19</v>
      </c>
      <c r="B647" s="7" t="s">
        <v>3742</v>
      </c>
      <c r="C647" s="7" t="s">
        <v>260</v>
      </c>
      <c r="D647" s="7">
        <v>19</v>
      </c>
      <c r="E647" s="7">
        <v>100</v>
      </c>
      <c r="F647" s="9">
        <v>102.24748733348127</v>
      </c>
      <c r="G647" s="9">
        <v>86.875366613696542</v>
      </c>
      <c r="H647" s="9">
        <v>120.69613299055935</v>
      </c>
      <c r="I647" s="9">
        <v>129.42702123638352</v>
      </c>
      <c r="J647" s="9">
        <v>144.42032452065519</v>
      </c>
      <c r="K647" s="9">
        <v>143.92160961679443</v>
      </c>
      <c r="L647" s="9">
        <v>161.66971827342365</v>
      </c>
      <c r="M647" s="9">
        <v>153.9677796413072</v>
      </c>
      <c r="N647" s="9">
        <v>158.4896337954998</v>
      </c>
      <c r="O647" s="9">
        <v>151.27604972068457</v>
      </c>
      <c r="P647" s="9">
        <v>146.07133897371526</v>
      </c>
      <c r="Q647" s="9">
        <v>150.37126690603066</v>
      </c>
      <c r="R647" s="9">
        <v>135.24293132088789</v>
      </c>
      <c r="S647" s="9">
        <v>102.57483940033725</v>
      </c>
      <c r="T647" s="9">
        <v>89.550227506252483</v>
      </c>
      <c r="U647" s="9">
        <v>88.898160469977952</v>
      </c>
      <c r="V647" s="9">
        <v>91.295752840953497</v>
      </c>
      <c r="W647" s="9">
        <v>107.5040570852259</v>
      </c>
      <c r="X647" s="9">
        <v>118.4843064436436</v>
      </c>
      <c r="Y647" s="9">
        <v>122.30502765943055</v>
      </c>
      <c r="Z647" s="9">
        <v>125.36933066958021</v>
      </c>
      <c r="AA647" s="9">
        <v>128.53263026250579</v>
      </c>
      <c r="AB647" s="9">
        <v>134.83457531150367</v>
      </c>
      <c r="AC647" s="9">
        <v>149.22357590013561</v>
      </c>
      <c r="AD647" s="9">
        <v>183.22090975498742</v>
      </c>
      <c r="AE647" s="9">
        <v>189.52579915772003</v>
      </c>
      <c r="AF647" s="9">
        <v>213.30483843517897</v>
      </c>
      <c r="AG647" s="9">
        <v>266.22458427764195</v>
      </c>
      <c r="AH647" s="9">
        <v>288.57565988293919</v>
      </c>
      <c r="AI647" s="9">
        <v>302.94313779970025</v>
      </c>
      <c r="AJ647" s="9">
        <v>305.90721942309301</v>
      </c>
      <c r="AK647" s="9">
        <v>290.76723593107602</v>
      </c>
      <c r="AL647" s="21">
        <v>337.53895870838437</v>
      </c>
      <c r="AM647" s="197">
        <v>342.30021652267084</v>
      </c>
      <c r="AN647" s="21"/>
      <c r="AO647" s="5"/>
      <c r="AP647" s="5"/>
      <c r="AQ647" s="21"/>
    </row>
    <row r="648" spans="1:43" x14ac:dyDescent="0.2">
      <c r="A648" s="8" t="str">
        <f t="shared" si="10"/>
        <v>EWGmL_Ja_20</v>
      </c>
      <c r="B648" s="7" t="s">
        <v>3742</v>
      </c>
      <c r="C648" s="7" t="s">
        <v>260</v>
      </c>
      <c r="D648" s="7">
        <v>20</v>
      </c>
      <c r="E648" s="7">
        <v>100</v>
      </c>
      <c r="F648" s="9">
        <v>128.12230613832295</v>
      </c>
      <c r="G648" s="9">
        <v>108.94497665676698</v>
      </c>
      <c r="H648" s="9">
        <v>138.61176875737138</v>
      </c>
      <c r="I648" s="9">
        <v>148.85487701530417</v>
      </c>
      <c r="J648" s="9">
        <v>151.72956646633048</v>
      </c>
      <c r="K648" s="9">
        <v>114.22150156516911</v>
      </c>
      <c r="L648" s="9">
        <v>129.27283809433595</v>
      </c>
      <c r="M648" s="9">
        <v>131.21917754207837</v>
      </c>
      <c r="N648" s="9">
        <v>146.90411230481402</v>
      </c>
      <c r="O648" s="9">
        <v>133.27691248688589</v>
      </c>
      <c r="P648" s="9">
        <v>125.83201257353029</v>
      </c>
      <c r="Q648" s="9">
        <v>124.75113151628419</v>
      </c>
      <c r="R648" s="9">
        <v>106.54998128243905</v>
      </c>
      <c r="S648" s="9">
        <v>74.441395223021075</v>
      </c>
      <c r="T648" s="9">
        <v>63.704724612538207</v>
      </c>
      <c r="U648" s="9">
        <v>61.795146295127736</v>
      </c>
      <c r="V648" s="9">
        <v>63.379719642549958</v>
      </c>
      <c r="W648" s="9">
        <v>84.508460560799932</v>
      </c>
      <c r="X648" s="9">
        <v>87.757142797780446</v>
      </c>
      <c r="Y648" s="9">
        <v>94.290937296205996</v>
      </c>
      <c r="Z648" s="9">
        <v>102.10936443591861</v>
      </c>
      <c r="AA648" s="9">
        <v>96.746585230738077</v>
      </c>
      <c r="AB648" s="9">
        <v>109.06223633539724</v>
      </c>
      <c r="AC648" s="9">
        <v>114.3961673048409</v>
      </c>
      <c r="AD648" s="9">
        <v>142.93962695869917</v>
      </c>
      <c r="AE648" s="9">
        <v>150.48261906650023</v>
      </c>
      <c r="AF648" s="9">
        <v>179.21712471533417</v>
      </c>
      <c r="AG648" s="9">
        <v>233.89395115328529</v>
      </c>
      <c r="AH648" s="9">
        <v>279.4620415516024</v>
      </c>
      <c r="AI648" s="9">
        <v>311.33304393646813</v>
      </c>
      <c r="AJ648" s="9">
        <v>307.24643400862641</v>
      </c>
      <c r="AK648" s="9">
        <v>288.71377662150451</v>
      </c>
      <c r="AL648" s="21">
        <v>315.64423966711587</v>
      </c>
      <c r="AM648" s="197">
        <v>340.14689002045418</v>
      </c>
      <c r="AN648" s="21"/>
      <c r="AO648" s="5"/>
      <c r="AP648" s="5"/>
      <c r="AQ648" s="21"/>
    </row>
    <row r="649" spans="1:43" x14ac:dyDescent="0.2">
      <c r="A649" s="8" t="str">
        <f t="shared" si="10"/>
        <v>EWGmL_Ja_21</v>
      </c>
      <c r="B649" s="7" t="s">
        <v>3742</v>
      </c>
      <c r="C649" s="7" t="s">
        <v>260</v>
      </c>
      <c r="D649" s="7">
        <v>21</v>
      </c>
      <c r="E649" s="7">
        <v>100</v>
      </c>
      <c r="F649" s="9">
        <v>121.32742516216474</v>
      </c>
      <c r="G649" s="9">
        <v>145.85728983554458</v>
      </c>
      <c r="H649" s="9">
        <v>178.61004001201957</v>
      </c>
      <c r="I649" s="9">
        <v>190.00215598179125</v>
      </c>
      <c r="J649" s="9">
        <v>165.41619488091743</v>
      </c>
      <c r="K649" s="9">
        <v>178.69862069904451</v>
      </c>
      <c r="L649" s="9">
        <v>181.65913481367716</v>
      </c>
      <c r="M649" s="9">
        <v>222.61343568710484</v>
      </c>
      <c r="N649" s="9">
        <v>205.25777131929593</v>
      </c>
      <c r="O649" s="9">
        <v>165.48622291152094</v>
      </c>
      <c r="P649" s="9">
        <v>121.62300856177777</v>
      </c>
      <c r="Q649" s="9">
        <v>118.01030739767752</v>
      </c>
      <c r="R649" s="9">
        <v>122.57943371323279</v>
      </c>
      <c r="S649" s="9">
        <v>113.45384912784138</v>
      </c>
      <c r="T649" s="9">
        <v>91.169892165207827</v>
      </c>
      <c r="U649" s="9">
        <v>96.819142096262865</v>
      </c>
      <c r="V649" s="9">
        <v>108.96416301032943</v>
      </c>
      <c r="W649" s="9">
        <v>132.21940110160219</v>
      </c>
      <c r="X649" s="9">
        <v>159.36901388050822</v>
      </c>
      <c r="Y649" s="9">
        <v>169.54692059029583</v>
      </c>
      <c r="Z649" s="9">
        <v>189.21248860201032</v>
      </c>
      <c r="AA649" s="9">
        <v>215.53582566576677</v>
      </c>
      <c r="AB649" s="9">
        <v>231.20857958957845</v>
      </c>
      <c r="AC649" s="9">
        <v>251.5076577572616</v>
      </c>
      <c r="AD649" s="9">
        <v>323.83747938876928</v>
      </c>
      <c r="AE649" s="9">
        <v>347.88426070412748</v>
      </c>
      <c r="AF649" s="9">
        <v>378.80745551778563</v>
      </c>
      <c r="AG649" s="9">
        <v>455.7875843487717</v>
      </c>
      <c r="AH649" s="9">
        <v>497.228524686816</v>
      </c>
      <c r="AI649" s="9">
        <v>494.03082594862866</v>
      </c>
      <c r="AJ649" s="9">
        <v>504.7352663766884</v>
      </c>
      <c r="AK649" s="9">
        <v>440.56708087686661</v>
      </c>
      <c r="AL649" s="21">
        <v>466.32395944899179</v>
      </c>
      <c r="AM649" s="197">
        <v>480.81198950032029</v>
      </c>
      <c r="AN649" s="21"/>
      <c r="AO649" s="5"/>
      <c r="AP649" s="5"/>
      <c r="AQ649" s="21"/>
    </row>
    <row r="650" spans="1:43" x14ac:dyDescent="0.2">
      <c r="A650" s="8" t="str">
        <f t="shared" si="10"/>
        <v>EWGmL_Ja_22</v>
      </c>
      <c r="B650" s="7" t="s">
        <v>3742</v>
      </c>
      <c r="C650" s="7" t="s">
        <v>260</v>
      </c>
      <c r="D650" s="7">
        <v>22</v>
      </c>
      <c r="E650" s="7">
        <v>100</v>
      </c>
      <c r="F650" s="9">
        <v>111.11437168810644</v>
      </c>
      <c r="G650" s="9">
        <v>121.57235412211722</v>
      </c>
      <c r="H650" s="9">
        <v>138.52585739427244</v>
      </c>
      <c r="I650" s="9">
        <v>143.39213030027872</v>
      </c>
      <c r="J650" s="9">
        <v>127.31130249395233</v>
      </c>
      <c r="K650" s="9">
        <v>102.59271911122173</v>
      </c>
      <c r="L650" s="9">
        <v>99.255705745258012</v>
      </c>
      <c r="M650" s="9">
        <v>94.1507516509715</v>
      </c>
      <c r="N650" s="9">
        <v>111.83046920860613</v>
      </c>
      <c r="O650" s="9">
        <v>107.6348802752219</v>
      </c>
      <c r="P650" s="9">
        <v>106.27941263557294</v>
      </c>
      <c r="Q650" s="9">
        <v>94.490912263238641</v>
      </c>
      <c r="R650" s="9">
        <v>73.443817423541333</v>
      </c>
      <c r="S650" s="9">
        <v>65.931060760032665</v>
      </c>
      <c r="T650" s="9">
        <v>74.097640437327655</v>
      </c>
      <c r="U650" s="9">
        <v>75.454081402323368</v>
      </c>
      <c r="V650" s="9">
        <v>85.779464918569147</v>
      </c>
      <c r="W650" s="9">
        <v>99.05952057571163</v>
      </c>
      <c r="X650" s="9">
        <v>109.01881368619952</v>
      </c>
      <c r="Y650" s="9">
        <v>134.06048627447234</v>
      </c>
      <c r="Z650" s="9">
        <v>153.3908307963836</v>
      </c>
      <c r="AA650" s="9">
        <v>193.0934116891554</v>
      </c>
      <c r="AB650" s="9">
        <v>215.39064385905417</v>
      </c>
      <c r="AC650" s="9">
        <v>238.29946438917332</v>
      </c>
      <c r="AD650" s="9">
        <v>305.15681041237667</v>
      </c>
      <c r="AE650" s="9">
        <v>344.71063793096334</v>
      </c>
      <c r="AF650" s="9">
        <v>384.79623011162363</v>
      </c>
      <c r="AG650" s="9">
        <v>444.11608955600286</v>
      </c>
      <c r="AH650" s="9">
        <v>456.43094994425348</v>
      </c>
      <c r="AI650" s="9">
        <v>455.90879314042417</v>
      </c>
      <c r="AJ650" s="9">
        <v>452.38101859191949</v>
      </c>
      <c r="AK650" s="9">
        <v>425.15665641957742</v>
      </c>
      <c r="AL650" s="21">
        <v>478.9263456455032</v>
      </c>
      <c r="AM650" s="197">
        <v>490.94033608737186</v>
      </c>
      <c r="AN650" s="21"/>
      <c r="AO650" s="5"/>
      <c r="AP650" s="5"/>
      <c r="AQ650" s="21"/>
    </row>
    <row r="651" spans="1:43" x14ac:dyDescent="0.2">
      <c r="A651" s="8" t="str">
        <f t="shared" si="10"/>
        <v>EWGmL_Ja_23</v>
      </c>
      <c r="B651" s="7" t="s">
        <v>3742</v>
      </c>
      <c r="C651" s="7" t="s">
        <v>260</v>
      </c>
      <c r="D651" s="7">
        <v>23</v>
      </c>
      <c r="E651" s="7">
        <v>100</v>
      </c>
      <c r="F651" s="9">
        <v>110.38276733084493</v>
      </c>
      <c r="G651" s="9">
        <v>99.35878185385657</v>
      </c>
      <c r="H651" s="9">
        <v>126.76192847447312</v>
      </c>
      <c r="I651" s="9">
        <v>122.78487479084168</v>
      </c>
      <c r="J651" s="9">
        <v>118.16731103710001</v>
      </c>
      <c r="K651" s="9">
        <v>102.85278728665095</v>
      </c>
      <c r="L651" s="9">
        <v>113.26265006164986</v>
      </c>
      <c r="M651" s="9">
        <v>107.26794305248215</v>
      </c>
      <c r="N651" s="9">
        <v>125.75280789967962</v>
      </c>
      <c r="O651" s="9">
        <v>105.92367158556821</v>
      </c>
      <c r="P651" s="9">
        <v>95.67566627715803</v>
      </c>
      <c r="Q651" s="9">
        <v>100.63033941008588</v>
      </c>
      <c r="R651" s="9">
        <v>95.539883394311971</v>
      </c>
      <c r="S651" s="9">
        <v>76.033504713939664</v>
      </c>
      <c r="T651" s="9">
        <v>62.020950098815518</v>
      </c>
      <c r="U651" s="9">
        <v>62.300951840848327</v>
      </c>
      <c r="V651" s="9">
        <v>68.768546105034773</v>
      </c>
      <c r="W651" s="9">
        <v>76.843067935136304</v>
      </c>
      <c r="X651" s="9">
        <v>93.470382742137602</v>
      </c>
      <c r="Y651" s="9">
        <v>100.90903575858781</v>
      </c>
      <c r="Z651" s="9">
        <v>133.56327305876806</v>
      </c>
      <c r="AA651" s="9">
        <v>155.19070850026318</v>
      </c>
      <c r="AB651" s="9">
        <v>167.84109747844818</v>
      </c>
      <c r="AC651" s="9">
        <v>181.13123099428677</v>
      </c>
      <c r="AD651" s="9">
        <v>266.29127780555086</v>
      </c>
      <c r="AE651" s="9">
        <v>297.98981267802242</v>
      </c>
      <c r="AF651" s="9">
        <v>337.46843240024396</v>
      </c>
      <c r="AG651" s="9">
        <v>425.54565186325084</v>
      </c>
      <c r="AH651" s="9">
        <v>440.05839335234549</v>
      </c>
      <c r="AI651" s="9">
        <v>444.08682877853164</v>
      </c>
      <c r="AJ651" s="9">
        <v>449.17995684366889</v>
      </c>
      <c r="AK651" s="9">
        <v>386.17777134164618</v>
      </c>
      <c r="AL651" s="21">
        <v>413.46793865642593</v>
      </c>
      <c r="AM651" s="197">
        <v>424.75754120157791</v>
      </c>
      <c r="AN651" s="21"/>
      <c r="AO651" s="5"/>
      <c r="AP651" s="5"/>
      <c r="AQ651" s="21"/>
    </row>
    <row r="652" spans="1:43" x14ac:dyDescent="0.2">
      <c r="A652" s="8" t="str">
        <f t="shared" si="10"/>
        <v>EWGmL_Ja_24</v>
      </c>
      <c r="B652" s="7" t="s">
        <v>3742</v>
      </c>
      <c r="C652" s="7" t="s">
        <v>260</v>
      </c>
      <c r="D652" s="7">
        <v>24</v>
      </c>
      <c r="E652" s="7">
        <v>100</v>
      </c>
      <c r="F652" s="9">
        <v>147.71162023087669</v>
      </c>
      <c r="G652" s="9">
        <v>132.08153693406874</v>
      </c>
      <c r="H652" s="9">
        <v>185.61185099572734</v>
      </c>
      <c r="I652" s="9">
        <v>159.58960427014722</v>
      </c>
      <c r="J652" s="9">
        <v>179.69584954591841</v>
      </c>
      <c r="K652" s="9">
        <v>159.46307992678751</v>
      </c>
      <c r="L652" s="9">
        <v>185.4767157343978</v>
      </c>
      <c r="M652" s="9">
        <v>151.88868814761341</v>
      </c>
      <c r="N652" s="9">
        <v>118.47744341908124</v>
      </c>
      <c r="O652" s="9">
        <v>129.87006905350736</v>
      </c>
      <c r="P652" s="9">
        <v>144.43133440060842</v>
      </c>
      <c r="Q652" s="9">
        <v>104.09318410285798</v>
      </c>
      <c r="R652" s="9">
        <v>68.018908226878338</v>
      </c>
      <c r="S652" s="9">
        <v>51.44620793571454</v>
      </c>
      <c r="T652" s="9">
        <v>56.961774622784219</v>
      </c>
      <c r="U652" s="9">
        <v>58.110026584467342</v>
      </c>
      <c r="V652" s="9">
        <v>78.608447515688084</v>
      </c>
      <c r="W652" s="9">
        <v>85.57981777844698</v>
      </c>
      <c r="X652" s="9">
        <v>102.49580741806888</v>
      </c>
      <c r="Y652" s="9">
        <v>118.35803475072007</v>
      </c>
      <c r="Z652" s="9">
        <v>149.51561712830221</v>
      </c>
      <c r="AA652" s="9">
        <v>158.73501522071274</v>
      </c>
      <c r="AB652" s="9">
        <v>199.53493619878856</v>
      </c>
      <c r="AC652" s="9">
        <v>203.59457981188186</v>
      </c>
      <c r="AD652" s="9">
        <v>257.01763198627452</v>
      </c>
      <c r="AE652" s="9">
        <v>274.08185230257618</v>
      </c>
      <c r="AF652" s="9">
        <v>314.00573340649373</v>
      </c>
      <c r="AG652" s="9">
        <v>389.88198436324774</v>
      </c>
      <c r="AH652" s="9">
        <v>448.96324604848388</v>
      </c>
      <c r="AI652" s="9">
        <v>522.37833838332733</v>
      </c>
      <c r="AJ652" s="9">
        <v>483.2776869004631</v>
      </c>
      <c r="AK652" s="9">
        <v>456.84112605712988</v>
      </c>
      <c r="AL652" s="21">
        <v>580.01588064950647</v>
      </c>
      <c r="AM652" s="197">
        <v>590.49784081077598</v>
      </c>
      <c r="AN652" s="21"/>
      <c r="AO652" s="5"/>
      <c r="AP652" s="5"/>
      <c r="AQ652" s="21"/>
    </row>
    <row r="653" spans="1:43" x14ac:dyDescent="0.2">
      <c r="A653" s="8" t="str">
        <f t="shared" si="10"/>
        <v>EWGmL_Ja_25</v>
      </c>
      <c r="B653" s="7" t="s">
        <v>3742</v>
      </c>
      <c r="C653" s="7" t="s">
        <v>260</v>
      </c>
      <c r="D653" s="7">
        <v>25</v>
      </c>
      <c r="E653" s="7">
        <v>100</v>
      </c>
      <c r="F653" s="9">
        <v>113.50298530689162</v>
      </c>
      <c r="G653" s="9">
        <v>129.87173298078517</v>
      </c>
      <c r="H653" s="9">
        <v>148.27687110187085</v>
      </c>
      <c r="I653" s="9">
        <v>165.40218533403939</v>
      </c>
      <c r="J653" s="9">
        <v>151.36784072779329</v>
      </c>
      <c r="K653" s="9">
        <v>131.71596071547773</v>
      </c>
      <c r="L653" s="9">
        <v>133.39118313573152</v>
      </c>
      <c r="M653" s="9">
        <v>119.39242976527427</v>
      </c>
      <c r="N653" s="9">
        <v>117.678257974145</v>
      </c>
      <c r="O653" s="9">
        <v>96.119731363978758</v>
      </c>
      <c r="P653" s="9">
        <v>87.828346627705471</v>
      </c>
      <c r="Q653" s="9">
        <v>86.66326109325658</v>
      </c>
      <c r="R653" s="9">
        <v>80.334350385982063</v>
      </c>
      <c r="S653" s="9">
        <v>77.735328789193773</v>
      </c>
      <c r="T653" s="9">
        <v>85.155508483111788</v>
      </c>
      <c r="U653" s="9">
        <v>94.546463915215682</v>
      </c>
      <c r="V653" s="9">
        <v>110.17469916286278</v>
      </c>
      <c r="W653" s="9">
        <v>130.03026441008765</v>
      </c>
      <c r="X653" s="9">
        <v>149.53647127930418</v>
      </c>
      <c r="Y653" s="9">
        <v>172.07112904074344</v>
      </c>
      <c r="Z653" s="9">
        <v>198.04364301930437</v>
      </c>
      <c r="AA653" s="9">
        <v>224.01008988359567</v>
      </c>
      <c r="AB653" s="9">
        <v>261.13339672522454</v>
      </c>
      <c r="AC653" s="9">
        <v>296.68900387996473</v>
      </c>
      <c r="AD653" s="9">
        <v>370.87389779049317</v>
      </c>
      <c r="AE653" s="9">
        <v>413.68302627581005</v>
      </c>
      <c r="AF653" s="9">
        <v>462.20023497108292</v>
      </c>
      <c r="AG653" s="9">
        <v>514.79112124708513</v>
      </c>
      <c r="AH653" s="9">
        <v>515.09706924215232</v>
      </c>
      <c r="AI653" s="9">
        <v>487.11751144811649</v>
      </c>
      <c r="AJ653" s="9">
        <v>461.06027321769199</v>
      </c>
      <c r="AK653" s="9">
        <v>426.88159913159689</v>
      </c>
      <c r="AL653" s="21">
        <v>482.70732922949423</v>
      </c>
      <c r="AM653" s="197">
        <v>521.2110429673711</v>
      </c>
      <c r="AN653" s="21"/>
      <c r="AO653" s="5"/>
      <c r="AP653" s="5"/>
      <c r="AQ653" s="21"/>
    </row>
    <row r="654" spans="1:43" x14ac:dyDescent="0.2">
      <c r="A654" s="8" t="str">
        <f t="shared" si="10"/>
        <v>EWGmL_Ja_26</v>
      </c>
      <c r="B654" s="7" t="s">
        <v>3742</v>
      </c>
      <c r="C654" s="7" t="s">
        <v>260</v>
      </c>
      <c r="D654" s="7">
        <v>26</v>
      </c>
      <c r="E654" s="7">
        <v>100</v>
      </c>
      <c r="F654" s="9">
        <v>125.0205345860594</v>
      </c>
      <c r="G654" s="9">
        <v>84.512900444153942</v>
      </c>
      <c r="H654" s="9">
        <v>101.74697110451542</v>
      </c>
      <c r="I654" s="9">
        <v>91.032013291514474</v>
      </c>
      <c r="J654" s="9">
        <v>94.143602620907501</v>
      </c>
      <c r="K654" s="9">
        <v>67.314769922530019</v>
      </c>
      <c r="L654" s="9">
        <v>70.386286367843397</v>
      </c>
      <c r="M654" s="9">
        <v>65.799527835695656</v>
      </c>
      <c r="N654" s="9">
        <v>83.17455467923206</v>
      </c>
      <c r="O654" s="9">
        <v>103.23675251812266</v>
      </c>
      <c r="P654" s="9">
        <v>120.92815588808625</v>
      </c>
      <c r="Q654" s="9">
        <v>53.734785404710728</v>
      </c>
      <c r="R654" s="9">
        <v>42.145751647451405</v>
      </c>
      <c r="S654" s="9">
        <v>38.388420633916816</v>
      </c>
      <c r="T654" s="9">
        <v>38.727601066031681</v>
      </c>
      <c r="U654" s="9">
        <v>39.202645548498978</v>
      </c>
      <c r="V654" s="9">
        <v>38.275360489888918</v>
      </c>
      <c r="W654" s="9">
        <v>38.103925297587828</v>
      </c>
      <c r="X654" s="9">
        <v>38.103925297587828</v>
      </c>
      <c r="Y654" s="9">
        <v>40.008235973984561</v>
      </c>
      <c r="Z654" s="9">
        <v>43.403361251516891</v>
      </c>
      <c r="AA654" s="9">
        <v>45.072548155766867</v>
      </c>
      <c r="AB654" s="9">
        <v>48.835709294294027</v>
      </c>
      <c r="AC654" s="9">
        <v>47.19102367424329</v>
      </c>
      <c r="AD654" s="9">
        <v>68.778721667898921</v>
      </c>
      <c r="AE654" s="9">
        <v>68.966318851707726</v>
      </c>
      <c r="AF654" s="9">
        <v>74.889356774787331</v>
      </c>
      <c r="AG654" s="9">
        <v>104.66306674914641</v>
      </c>
      <c r="AH654" s="9">
        <v>145.0173464661581</v>
      </c>
      <c r="AI654" s="9">
        <v>196.45890020166553</v>
      </c>
      <c r="AJ654" s="9">
        <v>179.32896000082428</v>
      </c>
      <c r="AK654" s="9">
        <v>144.9951329517898</v>
      </c>
      <c r="AL654" s="21">
        <v>178.41510636914046</v>
      </c>
      <c r="AM654" s="197">
        <v>160.77248417318842</v>
      </c>
      <c r="AN654" s="21"/>
      <c r="AO654" s="5"/>
      <c r="AP654" s="5"/>
      <c r="AQ654" s="21"/>
    </row>
    <row r="655" spans="1:43" x14ac:dyDescent="0.2">
      <c r="A655" s="8" t="str">
        <f t="shared" si="10"/>
        <v>EWGuL_Ja_1</v>
      </c>
      <c r="B655" s="7" t="s">
        <v>3743</v>
      </c>
      <c r="C655" s="7" t="s">
        <v>260</v>
      </c>
      <c r="D655" s="7">
        <v>1</v>
      </c>
      <c r="E655" s="7">
        <v>100</v>
      </c>
      <c r="F655" s="9">
        <v>111.28238551908321</v>
      </c>
      <c r="G655" s="9">
        <v>98.262893915738587</v>
      </c>
      <c r="H655" s="9">
        <v>113.21368255577093</v>
      </c>
      <c r="I655" s="9">
        <v>123.46040293404957</v>
      </c>
      <c r="J655" s="9">
        <v>140.11566950815896</v>
      </c>
      <c r="K655" s="9">
        <v>121.73390640176449</v>
      </c>
      <c r="L655" s="9">
        <v>136.44935534288939</v>
      </c>
      <c r="M655" s="9">
        <v>130.80335738830237</v>
      </c>
      <c r="N655" s="9">
        <v>134.3268452424922</v>
      </c>
      <c r="O655" s="9">
        <v>128.32932790781592</v>
      </c>
      <c r="P655" s="9">
        <v>117.1745483062507</v>
      </c>
      <c r="Q655" s="9">
        <v>112.32526523798816</v>
      </c>
      <c r="R655" s="9">
        <v>101.50328094661853</v>
      </c>
      <c r="S655" s="9">
        <v>88.729988973725639</v>
      </c>
      <c r="T655" s="9">
        <v>83.32030206991945</v>
      </c>
      <c r="U655" s="9">
        <v>77.322839352793935</v>
      </c>
      <c r="V655" s="9">
        <v>79.943974311803558</v>
      </c>
      <c r="W655" s="9">
        <v>92.969019675370831</v>
      </c>
      <c r="X655" s="9">
        <v>101.41678198231322</v>
      </c>
      <c r="Y655" s="9">
        <v>106.52002214582046</v>
      </c>
      <c r="Z655" s="9">
        <v>111.60708155223031</v>
      </c>
      <c r="AA655" s="9">
        <v>123.69531425581958</v>
      </c>
      <c r="AB655" s="9">
        <v>145.56436147306061</v>
      </c>
      <c r="AC655" s="9">
        <v>167.19927173840014</v>
      </c>
      <c r="AD655" s="9">
        <v>191.06590160117011</v>
      </c>
      <c r="AE655" s="9">
        <v>202.89894574105935</v>
      </c>
      <c r="AF655" s="9">
        <v>221.88477914295447</v>
      </c>
      <c r="AG655" s="9">
        <v>258.28936161178308</v>
      </c>
      <c r="AH655" s="9">
        <v>277.78966905287899</v>
      </c>
      <c r="AI655" s="9">
        <v>270.96477902365928</v>
      </c>
      <c r="AJ655" s="9">
        <v>311.66231074333115</v>
      </c>
      <c r="AK655" s="9">
        <v>326.20467774982046</v>
      </c>
      <c r="AL655" s="21">
        <v>366.01281463144829</v>
      </c>
      <c r="AM655" s="197">
        <v>387.63658074615506</v>
      </c>
      <c r="AN655" s="21"/>
      <c r="AO655" s="5"/>
      <c r="AP655" s="5"/>
      <c r="AQ655" s="21"/>
    </row>
    <row r="656" spans="1:43" x14ac:dyDescent="0.2">
      <c r="A656" s="8" t="str">
        <f t="shared" si="10"/>
        <v>EWGuL_Ja_2</v>
      </c>
      <c r="B656" s="7" t="s">
        <v>3743</v>
      </c>
      <c r="C656" s="7" t="s">
        <v>260</v>
      </c>
      <c r="D656" s="7">
        <v>2</v>
      </c>
      <c r="E656" s="7">
        <v>100</v>
      </c>
      <c r="F656" s="9">
        <v>104.59294039365435</v>
      </c>
      <c r="G656" s="9">
        <v>99.874630782068522</v>
      </c>
      <c r="H656" s="9">
        <v>122.24977938064292</v>
      </c>
      <c r="I656" s="9">
        <v>138.90634141900026</v>
      </c>
      <c r="J656" s="9">
        <v>153.66078945668829</v>
      </c>
      <c r="K656" s="9">
        <v>132.96360964456596</v>
      </c>
      <c r="L656" s="9">
        <v>129.81868204403642</v>
      </c>
      <c r="M656" s="9">
        <v>129.86660124152638</v>
      </c>
      <c r="N656" s="9">
        <v>143.01190839125914</v>
      </c>
      <c r="O656" s="9">
        <v>132.82203245880288</v>
      </c>
      <c r="P656" s="9">
        <v>122.04727018578569</v>
      </c>
      <c r="Q656" s="9">
        <v>105.2256124807015</v>
      </c>
      <c r="R656" s="9">
        <v>99.951107455035597</v>
      </c>
      <c r="S656" s="9">
        <v>90.119387513775067</v>
      </c>
      <c r="T656" s="9">
        <v>78.997065976800059</v>
      </c>
      <c r="U656" s="9">
        <v>70.076281254696369</v>
      </c>
      <c r="V656" s="9">
        <v>71.663150562194573</v>
      </c>
      <c r="W656" s="9">
        <v>81.218476128222491</v>
      </c>
      <c r="X656" s="9">
        <v>92.124765679158443</v>
      </c>
      <c r="Y656" s="9">
        <v>94.79724839395864</v>
      </c>
      <c r="Z656" s="9">
        <v>99.16920706653049</v>
      </c>
      <c r="AA656" s="9">
        <v>108.91954197370271</v>
      </c>
      <c r="AB656" s="9">
        <v>116.96597875757055</v>
      </c>
      <c r="AC656" s="9">
        <v>132.59193718843156</v>
      </c>
      <c r="AD656" s="9">
        <v>151.26679750305004</v>
      </c>
      <c r="AE656" s="9">
        <v>156.16996484405078</v>
      </c>
      <c r="AF656" s="9">
        <v>172.94349830865897</v>
      </c>
      <c r="AG656" s="9">
        <v>229.52962884579415</v>
      </c>
      <c r="AH656" s="9">
        <v>255.77059054449825</v>
      </c>
      <c r="AI656" s="9">
        <v>255.11582520530948</v>
      </c>
      <c r="AJ656" s="9">
        <v>291.76252352135378</v>
      </c>
      <c r="AK656" s="9">
        <v>285.2147034360716</v>
      </c>
      <c r="AL656" s="21">
        <v>311.45457683745201</v>
      </c>
      <c r="AM656" s="197">
        <v>318.99201649906405</v>
      </c>
      <c r="AN656" s="21"/>
      <c r="AO656" s="5"/>
      <c r="AP656" s="5"/>
      <c r="AQ656" s="21"/>
    </row>
    <row r="657" spans="1:43" x14ac:dyDescent="0.2">
      <c r="A657" s="8" t="str">
        <f t="shared" si="10"/>
        <v>EWGuL_Ja_3</v>
      </c>
      <c r="B657" s="7" t="s">
        <v>3743</v>
      </c>
      <c r="C657" s="7" t="s">
        <v>260</v>
      </c>
      <c r="D657" s="7">
        <v>3</v>
      </c>
      <c r="E657" s="7">
        <v>100</v>
      </c>
      <c r="F657" s="9">
        <v>82.667327739252698</v>
      </c>
      <c r="G657" s="9">
        <v>55.577793040401183</v>
      </c>
      <c r="H657" s="9">
        <v>80.329372181249767</v>
      </c>
      <c r="I657" s="9">
        <v>88.870163485536736</v>
      </c>
      <c r="J657" s="9">
        <v>118.57432186630621</v>
      </c>
      <c r="K657" s="9">
        <v>112.59414940110375</v>
      </c>
      <c r="L657" s="9">
        <v>97.535700753696275</v>
      </c>
      <c r="M657" s="9">
        <v>101.98990454670289</v>
      </c>
      <c r="N657" s="9">
        <v>106.48618742559329</v>
      </c>
      <c r="O657" s="9">
        <v>101.18567187957875</v>
      </c>
      <c r="P657" s="9">
        <v>89.581167502453923</v>
      </c>
      <c r="Q657" s="9">
        <v>85.378125243461</v>
      </c>
      <c r="R657" s="9">
        <v>75.17399537761051</v>
      </c>
      <c r="S657" s="9">
        <v>59.832322031687148</v>
      </c>
      <c r="T657" s="9">
        <v>49.68546098873238</v>
      </c>
      <c r="U657" s="9">
        <v>46.114121187497361</v>
      </c>
      <c r="V657" s="9">
        <v>47.940262695870906</v>
      </c>
      <c r="W657" s="9">
        <v>56.779925361589477</v>
      </c>
      <c r="X657" s="9">
        <v>56.661965099959211</v>
      </c>
      <c r="Y657" s="9">
        <v>63.962567532739975</v>
      </c>
      <c r="Z657" s="9">
        <v>68.185202791992211</v>
      </c>
      <c r="AA657" s="9">
        <v>69.930280498105361</v>
      </c>
      <c r="AB657" s="9">
        <v>73.154202612993728</v>
      </c>
      <c r="AC657" s="9">
        <v>80.786552162082458</v>
      </c>
      <c r="AD657" s="9">
        <v>95.000860014970129</v>
      </c>
      <c r="AE657" s="9">
        <v>102.49650780798596</v>
      </c>
      <c r="AF657" s="9">
        <v>119.2425236934819</v>
      </c>
      <c r="AG657" s="9">
        <v>160.5391484565902</v>
      </c>
      <c r="AH657" s="9">
        <v>176.34873389721827</v>
      </c>
      <c r="AI657" s="9">
        <v>177.24152916481793</v>
      </c>
      <c r="AJ657" s="9">
        <v>212.39674800043105</v>
      </c>
      <c r="AK657" s="9">
        <v>213.87026024558736</v>
      </c>
      <c r="AL657" s="21">
        <v>242.74781397388421</v>
      </c>
      <c r="AM657" s="197">
        <v>251.86611664351059</v>
      </c>
      <c r="AN657" s="21"/>
      <c r="AO657" s="5"/>
      <c r="AP657" s="5"/>
      <c r="AQ657" s="21"/>
    </row>
    <row r="658" spans="1:43" x14ac:dyDescent="0.2">
      <c r="A658" s="8" t="str">
        <f t="shared" si="10"/>
        <v>EWGuL_Ja_4</v>
      </c>
      <c r="B658" s="7" t="s">
        <v>3743</v>
      </c>
      <c r="C658" s="7" t="s">
        <v>260</v>
      </c>
      <c r="D658" s="7">
        <v>4</v>
      </c>
      <c r="E658" s="7">
        <v>100</v>
      </c>
      <c r="F658" s="9">
        <v>89.785173057693086</v>
      </c>
      <c r="G658" s="9">
        <v>65.79957766492474</v>
      </c>
      <c r="H658" s="9">
        <v>80.703063888698935</v>
      </c>
      <c r="I658" s="9">
        <v>86.466809086427304</v>
      </c>
      <c r="J658" s="9">
        <v>104.0022247018036</v>
      </c>
      <c r="K658" s="9">
        <v>93.916425974225945</v>
      </c>
      <c r="L658" s="9">
        <v>95.365839193129474</v>
      </c>
      <c r="M658" s="9">
        <v>91.646514168344922</v>
      </c>
      <c r="N658" s="9">
        <v>99.166967882303155</v>
      </c>
      <c r="O658" s="9">
        <v>89.938932613678659</v>
      </c>
      <c r="P658" s="9">
        <v>82.571231296690755</v>
      </c>
      <c r="Q658" s="9">
        <v>81.921725867267099</v>
      </c>
      <c r="R658" s="9">
        <v>83.878635143078952</v>
      </c>
      <c r="S658" s="9">
        <v>67.774391983655718</v>
      </c>
      <c r="T658" s="9">
        <v>50.10312185619734</v>
      </c>
      <c r="U658" s="9">
        <v>47.981709998650231</v>
      </c>
      <c r="V658" s="9">
        <v>54.013247493561614</v>
      </c>
      <c r="W658" s="9">
        <v>63.018476885176256</v>
      </c>
      <c r="X658" s="9">
        <v>73.133035587586022</v>
      </c>
      <c r="Y658" s="9">
        <v>77.140631802163085</v>
      </c>
      <c r="Z658" s="9">
        <v>78.195574544916823</v>
      </c>
      <c r="AA658" s="9">
        <v>84.024449336437613</v>
      </c>
      <c r="AB658" s="9">
        <v>80.684151688232603</v>
      </c>
      <c r="AC658" s="9">
        <v>63.410037793661914</v>
      </c>
      <c r="AD658" s="9">
        <v>83.726889908061665</v>
      </c>
      <c r="AE658" s="9">
        <v>83.294818842440222</v>
      </c>
      <c r="AF658" s="9">
        <v>85.685477781570796</v>
      </c>
      <c r="AG658" s="9">
        <v>128.25409158953516</v>
      </c>
      <c r="AH658" s="9">
        <v>154.90626947021619</v>
      </c>
      <c r="AI658" s="9">
        <v>164.35650238849797</v>
      </c>
      <c r="AJ658" s="9">
        <v>190.66906599184202</v>
      </c>
      <c r="AK658" s="9">
        <v>188.2539163818237</v>
      </c>
      <c r="AL658" s="21">
        <v>207.47705225188727</v>
      </c>
      <c r="AM658" s="197">
        <v>208.27151080263374</v>
      </c>
      <c r="AN658" s="21"/>
      <c r="AO658" s="5"/>
      <c r="AP658" s="5"/>
      <c r="AQ658" s="21"/>
    </row>
    <row r="659" spans="1:43" x14ac:dyDescent="0.2">
      <c r="A659" s="8" t="str">
        <f t="shared" si="10"/>
        <v>EWGuL_Ja_5</v>
      </c>
      <c r="B659" s="7" t="s">
        <v>3743</v>
      </c>
      <c r="C659" s="7" t="s">
        <v>260</v>
      </c>
      <c r="D659" s="7">
        <v>5</v>
      </c>
      <c r="E659" s="7">
        <v>100</v>
      </c>
      <c r="F659" s="9">
        <v>96.284156796436449</v>
      </c>
      <c r="G659" s="9">
        <v>76.216700047198231</v>
      </c>
      <c r="H659" s="9">
        <v>102.29100635071073</v>
      </c>
      <c r="I659" s="9">
        <v>106.68964998304476</v>
      </c>
      <c r="J659" s="9">
        <v>127.7141802950392</v>
      </c>
      <c r="K659" s="9">
        <v>109.30549994775211</v>
      </c>
      <c r="L659" s="9">
        <v>114.77049476037173</v>
      </c>
      <c r="M659" s="9">
        <v>110.69599449129971</v>
      </c>
      <c r="N659" s="9">
        <v>109.93205502872129</v>
      </c>
      <c r="O659" s="9">
        <v>105.16771324191423</v>
      </c>
      <c r="P659" s="9">
        <v>97.524265564792671</v>
      </c>
      <c r="Q659" s="9">
        <v>87.382963400986242</v>
      </c>
      <c r="R659" s="9">
        <v>80.483069475597318</v>
      </c>
      <c r="S659" s="9">
        <v>79.989062132727781</v>
      </c>
      <c r="T659" s="9">
        <v>67.14441791878042</v>
      </c>
      <c r="U659" s="9">
        <v>59.462730610940753</v>
      </c>
      <c r="V659" s="9">
        <v>64.674810182065841</v>
      </c>
      <c r="W659" s="9">
        <v>71.74375968433533</v>
      </c>
      <c r="X659" s="9">
        <v>82.090950618920971</v>
      </c>
      <c r="Y659" s="9">
        <v>89.1379174858466</v>
      </c>
      <c r="Z659" s="9">
        <v>93.964101464498924</v>
      </c>
      <c r="AA659" s="9">
        <v>105.64589652924172</v>
      </c>
      <c r="AB659" s="9">
        <v>118.33124145513732</v>
      </c>
      <c r="AC659" s="9">
        <v>139.5102436547333</v>
      </c>
      <c r="AD659" s="9">
        <v>171.33774650568569</v>
      </c>
      <c r="AE659" s="9">
        <v>179.62527904082671</v>
      </c>
      <c r="AF659" s="9">
        <v>204.31472009063336</v>
      </c>
      <c r="AG659" s="9">
        <v>248.18433098418024</v>
      </c>
      <c r="AH659" s="9">
        <v>251.8834963153131</v>
      </c>
      <c r="AI659" s="9">
        <v>247.508856475356</v>
      </c>
      <c r="AJ659" s="9">
        <v>281.86458800434383</v>
      </c>
      <c r="AK659" s="9">
        <v>274.38882257432294</v>
      </c>
      <c r="AL659" s="21">
        <v>301.33133320686011</v>
      </c>
      <c r="AM659" s="197">
        <v>318.67990977332499</v>
      </c>
      <c r="AN659" s="21"/>
      <c r="AO659" s="5"/>
      <c r="AP659" s="5"/>
      <c r="AQ659" s="21"/>
    </row>
    <row r="660" spans="1:43" x14ac:dyDescent="0.2">
      <c r="A660" s="8" t="str">
        <f t="shared" si="10"/>
        <v>EWGuL_Ja_6</v>
      </c>
      <c r="B660" s="7" t="s">
        <v>3743</v>
      </c>
      <c r="C660" s="7" t="s">
        <v>260</v>
      </c>
      <c r="D660" s="7">
        <v>6</v>
      </c>
      <c r="E660" s="7">
        <v>100</v>
      </c>
      <c r="F660" s="9">
        <v>81.367684963827784</v>
      </c>
      <c r="G660" s="9">
        <v>54.738320888955613</v>
      </c>
      <c r="H660" s="9">
        <v>79.97426420360911</v>
      </c>
      <c r="I660" s="9">
        <v>88.742162782112104</v>
      </c>
      <c r="J660" s="9">
        <v>118.87496654628895</v>
      </c>
      <c r="K660" s="9">
        <v>104.92106121343647</v>
      </c>
      <c r="L660" s="9">
        <v>102.38411134805713</v>
      </c>
      <c r="M660" s="9">
        <v>101.46791406874316</v>
      </c>
      <c r="N660" s="9">
        <v>108.48230066659063</v>
      </c>
      <c r="O660" s="9">
        <v>100.79557423817769</v>
      </c>
      <c r="P660" s="9">
        <v>91.722085006568747</v>
      </c>
      <c r="Q660" s="9">
        <v>84.535547224269678</v>
      </c>
      <c r="R660" s="9">
        <v>72.988123020255841</v>
      </c>
      <c r="S660" s="9">
        <v>59.005832443835324</v>
      </c>
      <c r="T660" s="9">
        <v>49.69757925090412</v>
      </c>
      <c r="U660" s="9">
        <v>45.615595192331817</v>
      </c>
      <c r="V660" s="9">
        <v>50.702924667198864</v>
      </c>
      <c r="W660" s="9">
        <v>64.937542126404352</v>
      </c>
      <c r="X660" s="9">
        <v>67.80684425048058</v>
      </c>
      <c r="Y660" s="9">
        <v>75.754328680375025</v>
      </c>
      <c r="Z660" s="9">
        <v>81.293829852888393</v>
      </c>
      <c r="AA660" s="9">
        <v>86.762850312828903</v>
      </c>
      <c r="AB660" s="9">
        <v>94.082565020516611</v>
      </c>
      <c r="AC660" s="9">
        <v>101.70023552606115</v>
      </c>
      <c r="AD660" s="9">
        <v>122.11361600012171</v>
      </c>
      <c r="AE660" s="9">
        <v>141.50432738433429</v>
      </c>
      <c r="AF660" s="9">
        <v>161.16043664786565</v>
      </c>
      <c r="AG660" s="9">
        <v>206.69654767876483</v>
      </c>
      <c r="AH660" s="9">
        <v>226.08263379613888</v>
      </c>
      <c r="AI660" s="9">
        <v>226.95540923951012</v>
      </c>
      <c r="AJ660" s="9">
        <v>259.73704824169386</v>
      </c>
      <c r="AK660" s="9">
        <v>257.23928155510868</v>
      </c>
      <c r="AL660" s="21">
        <v>271.40898222218215</v>
      </c>
      <c r="AM660" s="197">
        <v>282.96817632257</v>
      </c>
      <c r="AN660" s="21"/>
      <c r="AO660" s="5"/>
      <c r="AP660" s="5"/>
      <c r="AQ660" s="21"/>
    </row>
    <row r="661" spans="1:43" x14ac:dyDescent="0.2">
      <c r="A661" s="8" t="str">
        <f t="shared" si="10"/>
        <v>EWGuL_Ja_7</v>
      </c>
      <c r="B661" s="7" t="s">
        <v>3743</v>
      </c>
      <c r="C661" s="7" t="s">
        <v>260</v>
      </c>
      <c r="D661" s="7">
        <v>7</v>
      </c>
      <c r="E661" s="7">
        <v>100</v>
      </c>
      <c r="F661" s="9">
        <v>94.496822073991709</v>
      </c>
      <c r="G661" s="9">
        <v>67.810618458469506</v>
      </c>
      <c r="H661" s="9">
        <v>98.24243577517646</v>
      </c>
      <c r="I661" s="9">
        <v>100.36612749755108</v>
      </c>
      <c r="J661" s="9">
        <v>122.5807040914396</v>
      </c>
      <c r="K661" s="9">
        <v>107.21979067585359</v>
      </c>
      <c r="L661" s="9">
        <v>108.52414842995958</v>
      </c>
      <c r="M661" s="9">
        <v>103.21080875372147</v>
      </c>
      <c r="N661" s="9">
        <v>100.15604186519379</v>
      </c>
      <c r="O661" s="9">
        <v>95.527764034589381</v>
      </c>
      <c r="P661" s="9">
        <v>88.819790675768999</v>
      </c>
      <c r="Q661" s="9">
        <v>77.865651760648234</v>
      </c>
      <c r="R661" s="9">
        <v>73.668810656910452</v>
      </c>
      <c r="S661" s="9">
        <v>78.138306374901916</v>
      </c>
      <c r="T661" s="9">
        <v>63.795851570071846</v>
      </c>
      <c r="U661" s="9">
        <v>63.649552807334096</v>
      </c>
      <c r="V661" s="9">
        <v>71.363349191906352</v>
      </c>
      <c r="W661" s="9">
        <v>77.823482397953171</v>
      </c>
      <c r="X661" s="9">
        <v>81.836574691183685</v>
      </c>
      <c r="Y661" s="9">
        <v>89.695299715229893</v>
      </c>
      <c r="Z661" s="9">
        <v>90.64525214170564</v>
      </c>
      <c r="AA661" s="9">
        <v>97.121217888521883</v>
      </c>
      <c r="AB661" s="9">
        <v>104.42869648034159</v>
      </c>
      <c r="AC661" s="9">
        <v>114.70736441550582</v>
      </c>
      <c r="AD661" s="9">
        <v>130.26268316019508</v>
      </c>
      <c r="AE661" s="9">
        <v>135.31615604330554</v>
      </c>
      <c r="AF661" s="9">
        <v>146.96890580569917</v>
      </c>
      <c r="AG661" s="9">
        <v>200.68521408271894</v>
      </c>
      <c r="AH661" s="9">
        <v>222.47566127660829</v>
      </c>
      <c r="AI661" s="9">
        <v>212.70865842132721</v>
      </c>
      <c r="AJ661" s="9">
        <v>253.44395813502061</v>
      </c>
      <c r="AK661" s="9">
        <v>258.039961940181</v>
      </c>
      <c r="AL661" s="21">
        <v>273.24955280791238</v>
      </c>
      <c r="AM661" s="197">
        <v>307.09587059939156</v>
      </c>
      <c r="AN661" s="21"/>
      <c r="AO661" s="5"/>
      <c r="AP661" s="5"/>
      <c r="AQ661" s="21"/>
    </row>
    <row r="662" spans="1:43" x14ac:dyDescent="0.2">
      <c r="A662" s="8" t="str">
        <f t="shared" si="10"/>
        <v>EWGuL_Ja_8</v>
      </c>
      <c r="B662" s="7" t="s">
        <v>3743</v>
      </c>
      <c r="C662" s="7" t="s">
        <v>260</v>
      </c>
      <c r="D662" s="7">
        <v>8</v>
      </c>
      <c r="E662" s="7">
        <v>100</v>
      </c>
      <c r="F662" s="9">
        <v>105.83231852624475</v>
      </c>
      <c r="G662" s="9">
        <v>74.100904799373922</v>
      </c>
      <c r="H662" s="9">
        <v>83.464532360890331</v>
      </c>
      <c r="I662" s="9">
        <v>91.867261293901407</v>
      </c>
      <c r="J662" s="9">
        <v>118.45302334232481</v>
      </c>
      <c r="K662" s="9">
        <v>70.828108557264741</v>
      </c>
      <c r="L662" s="9">
        <v>85.120413700317016</v>
      </c>
      <c r="M662" s="9">
        <v>89.704269871967384</v>
      </c>
      <c r="N662" s="9">
        <v>106.0543805994344</v>
      </c>
      <c r="O662" s="9">
        <v>92.071508823056519</v>
      </c>
      <c r="P662" s="9">
        <v>81.073533834978974</v>
      </c>
      <c r="Q662" s="9">
        <v>69.690915328479548</v>
      </c>
      <c r="R662" s="9">
        <v>56.603534733611895</v>
      </c>
      <c r="S662" s="9">
        <v>32.520244004571829</v>
      </c>
      <c r="T662" s="9">
        <v>32.455933417412183</v>
      </c>
      <c r="U662" s="9">
        <v>23.495015404263942</v>
      </c>
      <c r="V662" s="9">
        <v>28.428006671632289</v>
      </c>
      <c r="W662" s="9">
        <v>37.842121249933996</v>
      </c>
      <c r="X662" s="9">
        <v>44.272814821720985</v>
      </c>
      <c r="Y662" s="9">
        <v>48.33116873612294</v>
      </c>
      <c r="Z662" s="9">
        <v>54.387220870483219</v>
      </c>
      <c r="AA662" s="9">
        <v>56.03737753266558</v>
      </c>
      <c r="AB662" s="9">
        <v>58.504074735695376</v>
      </c>
      <c r="AC662" s="9">
        <v>55.976354521989592</v>
      </c>
      <c r="AD662" s="9">
        <v>57.652687217920295</v>
      </c>
      <c r="AE662" s="9">
        <v>48.65407040093158</v>
      </c>
      <c r="AF662" s="9">
        <v>59.404086183484559</v>
      </c>
      <c r="AG662" s="9">
        <v>86.853927756840051</v>
      </c>
      <c r="AH662" s="9">
        <v>116.23937304066183</v>
      </c>
      <c r="AI662" s="9">
        <v>130.1479343891879</v>
      </c>
      <c r="AJ662" s="9">
        <v>166.57919024208874</v>
      </c>
      <c r="AK662" s="9">
        <v>166.88956914861959</v>
      </c>
      <c r="AL662" s="21">
        <v>182.82937797989683</v>
      </c>
      <c r="AM662" s="197">
        <v>189.09893470561084</v>
      </c>
      <c r="AN662" s="21"/>
      <c r="AO662" s="5"/>
      <c r="AP662" s="5"/>
      <c r="AQ662" s="21"/>
    </row>
    <row r="663" spans="1:43" x14ac:dyDescent="0.2">
      <c r="A663" s="8" t="str">
        <f t="shared" si="10"/>
        <v>EWGuL_Ja_9</v>
      </c>
      <c r="B663" s="7" t="s">
        <v>3743</v>
      </c>
      <c r="C663" s="7" t="s">
        <v>260</v>
      </c>
      <c r="D663" s="7">
        <v>9</v>
      </c>
      <c r="E663" s="7">
        <v>100</v>
      </c>
      <c r="F663" s="9">
        <v>98.95919985300236</v>
      </c>
      <c r="G663" s="9">
        <v>81.428385262042568</v>
      </c>
      <c r="H663" s="9">
        <v>102.9353952419044</v>
      </c>
      <c r="I663" s="9">
        <v>113.30864546161727</v>
      </c>
      <c r="J663" s="9">
        <v>141.29437572658136</v>
      </c>
      <c r="K663" s="9">
        <v>130.50639097365752</v>
      </c>
      <c r="L663" s="9">
        <v>123.3200482180735</v>
      </c>
      <c r="M663" s="9">
        <v>121.95486680532655</v>
      </c>
      <c r="N663" s="9">
        <v>120.84119761538565</v>
      </c>
      <c r="O663" s="9">
        <v>117.29320287140359</v>
      </c>
      <c r="P663" s="9">
        <v>116.18246581945364</v>
      </c>
      <c r="Q663" s="9">
        <v>116.37392352620084</v>
      </c>
      <c r="R663" s="9">
        <v>112.73144880213981</v>
      </c>
      <c r="S663" s="9">
        <v>104.99342984091702</v>
      </c>
      <c r="T663" s="9">
        <v>98.496139353079755</v>
      </c>
      <c r="U663" s="9">
        <v>91.070990302799174</v>
      </c>
      <c r="V663" s="9">
        <v>108.43499886064103</v>
      </c>
      <c r="W663" s="9">
        <v>129.82352877351317</v>
      </c>
      <c r="X663" s="9">
        <v>121.23649316506774</v>
      </c>
      <c r="Y663" s="9">
        <v>130.73205695012945</v>
      </c>
      <c r="Z663" s="9">
        <v>138.05240924100869</v>
      </c>
      <c r="AA663" s="9">
        <v>156.68060337059998</v>
      </c>
      <c r="AB663" s="9">
        <v>185.70995732382767</v>
      </c>
      <c r="AC663" s="9">
        <v>200.13227197383867</v>
      </c>
      <c r="AD663" s="9">
        <v>225.50829143381722</v>
      </c>
      <c r="AE663" s="9">
        <v>245.55694319414485</v>
      </c>
      <c r="AF663" s="9">
        <v>282.86915065969401</v>
      </c>
      <c r="AG663" s="9">
        <v>331.30135350435876</v>
      </c>
      <c r="AH663" s="9">
        <v>340.42795392495793</v>
      </c>
      <c r="AI663" s="9">
        <v>349.34693610337018</v>
      </c>
      <c r="AJ663" s="9">
        <v>395.45179812300734</v>
      </c>
      <c r="AK663" s="9">
        <v>404.51471776450808</v>
      </c>
      <c r="AL663" s="21">
        <v>457.22410322091855</v>
      </c>
      <c r="AM663" s="197">
        <v>489.7276245147425</v>
      </c>
      <c r="AN663" s="21"/>
      <c r="AO663" s="5"/>
      <c r="AP663" s="5"/>
      <c r="AQ663" s="21"/>
    </row>
    <row r="664" spans="1:43" x14ac:dyDescent="0.2">
      <c r="A664" s="8" t="str">
        <f t="shared" si="10"/>
        <v>EWGuL_Ja_10</v>
      </c>
      <c r="B664" s="7" t="s">
        <v>3743</v>
      </c>
      <c r="C664" s="7" t="s">
        <v>260</v>
      </c>
      <c r="D664" s="7">
        <v>10</v>
      </c>
      <c r="E664" s="7">
        <v>100</v>
      </c>
      <c r="F664" s="9">
        <v>111.70457419988828</v>
      </c>
      <c r="G664" s="9">
        <v>74.850179164698488</v>
      </c>
      <c r="H664" s="9">
        <v>85.0997849429247</v>
      </c>
      <c r="I664" s="9">
        <v>85.077611236324572</v>
      </c>
      <c r="J664" s="9">
        <v>104.49460731962601</v>
      </c>
      <c r="K664" s="9">
        <v>72.378794871175188</v>
      </c>
      <c r="L664" s="9">
        <v>75.323181308518301</v>
      </c>
      <c r="M664" s="9">
        <v>79.635105586788399</v>
      </c>
      <c r="N664" s="9">
        <v>106.67448974104674</v>
      </c>
      <c r="O664" s="9">
        <v>119.21478057344012</v>
      </c>
      <c r="P664" s="9">
        <v>120.63299331158707</v>
      </c>
      <c r="Q664" s="9">
        <v>63.257867076019636</v>
      </c>
      <c r="R664" s="9">
        <v>52.234829888804882</v>
      </c>
      <c r="S664" s="9">
        <v>40.982347601511123</v>
      </c>
      <c r="T664" s="9">
        <v>38.645681281001508</v>
      </c>
      <c r="U664" s="9">
        <v>35.803964391516821</v>
      </c>
      <c r="V664" s="9">
        <v>37.28207226565155</v>
      </c>
      <c r="W664" s="9">
        <v>40.207748487436376</v>
      </c>
      <c r="X664" s="9">
        <v>42.129522994149077</v>
      </c>
      <c r="Y664" s="9">
        <v>44.829658148015604</v>
      </c>
      <c r="Z664" s="9">
        <v>47.494160048119191</v>
      </c>
      <c r="AA664" s="9">
        <v>55.262780843936667</v>
      </c>
      <c r="AB664" s="9">
        <v>60.574153304341728</v>
      </c>
      <c r="AC664" s="9">
        <v>74.666133607531322</v>
      </c>
      <c r="AD664" s="9">
        <v>100.37818762144299</v>
      </c>
      <c r="AE664" s="9">
        <v>105.4320901931096</v>
      </c>
      <c r="AF664" s="9">
        <v>131.36896588603312</v>
      </c>
      <c r="AG664" s="9">
        <v>198.18231300932371</v>
      </c>
      <c r="AH664" s="9">
        <v>236.29879167989424</v>
      </c>
      <c r="AI664" s="9">
        <v>238.3176946396274</v>
      </c>
      <c r="AJ664" s="9">
        <v>284.61722672285703</v>
      </c>
      <c r="AK664" s="9">
        <v>281.95592321578357</v>
      </c>
      <c r="AL664" s="21">
        <v>311.44320416504246</v>
      </c>
      <c r="AM664" s="197">
        <v>334.03362580778196</v>
      </c>
      <c r="AN664" s="21"/>
      <c r="AO664" s="5"/>
      <c r="AP664" s="5"/>
      <c r="AQ664" s="21"/>
    </row>
    <row r="665" spans="1:43" x14ac:dyDescent="0.2">
      <c r="A665" s="8" t="str">
        <f t="shared" si="10"/>
        <v>EWGuL_Ja_11</v>
      </c>
      <c r="B665" s="7" t="s">
        <v>3743</v>
      </c>
      <c r="C665" s="7" t="s">
        <v>260</v>
      </c>
      <c r="D665" s="7">
        <v>11</v>
      </c>
      <c r="E665" s="7">
        <v>100</v>
      </c>
      <c r="F665" s="9">
        <v>105.58636408469833</v>
      </c>
      <c r="G665" s="9">
        <v>85.770061168052266</v>
      </c>
      <c r="H665" s="9">
        <v>111.50107712038302</v>
      </c>
      <c r="I665" s="9">
        <v>126.75851210116085</v>
      </c>
      <c r="J665" s="9">
        <v>147.46442684426125</v>
      </c>
      <c r="K665" s="9">
        <v>136.43460911291436</v>
      </c>
      <c r="L665" s="9">
        <v>136.48731378522905</v>
      </c>
      <c r="M665" s="9">
        <v>135.07209987970799</v>
      </c>
      <c r="N665" s="9">
        <v>149.16350532765244</v>
      </c>
      <c r="O665" s="9">
        <v>138.1630936480521</v>
      </c>
      <c r="P665" s="9">
        <v>123.74746050405278</v>
      </c>
      <c r="Q665" s="9">
        <v>108.391365126707</v>
      </c>
      <c r="R665" s="9">
        <v>91.098258532134821</v>
      </c>
      <c r="S665" s="9">
        <v>74.579593361999599</v>
      </c>
      <c r="T665" s="9">
        <v>59.690119038951082</v>
      </c>
      <c r="U665" s="9">
        <v>48.229281077453102</v>
      </c>
      <c r="V665" s="9">
        <v>47.473710390767536</v>
      </c>
      <c r="W665" s="9">
        <v>52.084320665672969</v>
      </c>
      <c r="X665" s="9">
        <v>57.684323702854755</v>
      </c>
      <c r="Y665" s="9">
        <v>63.246817050725653</v>
      </c>
      <c r="Z665" s="9">
        <v>64.633822137049393</v>
      </c>
      <c r="AA665" s="9">
        <v>65.040930333666225</v>
      </c>
      <c r="AB665" s="9">
        <v>76.96624964316328</v>
      </c>
      <c r="AC665" s="9">
        <v>91.979644281825927</v>
      </c>
      <c r="AD665" s="9">
        <v>107.69911526379046</v>
      </c>
      <c r="AE665" s="9">
        <v>106.13927939865056</v>
      </c>
      <c r="AF665" s="9">
        <v>119.6184703382342</v>
      </c>
      <c r="AG665" s="9">
        <v>175.81840612406432</v>
      </c>
      <c r="AH665" s="9">
        <v>210.82227066451193</v>
      </c>
      <c r="AI665" s="9">
        <v>200.16663099274211</v>
      </c>
      <c r="AJ665" s="9">
        <v>240.30310259037253</v>
      </c>
      <c r="AK665" s="9">
        <v>236.5845360423186</v>
      </c>
      <c r="AL665" s="21">
        <v>257.08440235336434</v>
      </c>
      <c r="AM665" s="197">
        <v>255.71915523055361</v>
      </c>
      <c r="AN665" s="21"/>
      <c r="AO665" s="5"/>
      <c r="AP665" s="5"/>
      <c r="AQ665" s="21"/>
    </row>
    <row r="666" spans="1:43" x14ac:dyDescent="0.2">
      <c r="A666" s="8" t="str">
        <f t="shared" si="10"/>
        <v>EWGuL_Ja_12</v>
      </c>
      <c r="B666" s="7" t="s">
        <v>3743</v>
      </c>
      <c r="C666" s="7" t="s">
        <v>260</v>
      </c>
      <c r="D666" s="7">
        <v>12</v>
      </c>
      <c r="E666" s="7">
        <v>100</v>
      </c>
      <c r="F666" s="9">
        <v>136.59922604023379</v>
      </c>
      <c r="G666" s="9">
        <v>134.26932865385683</v>
      </c>
      <c r="H666" s="9">
        <v>162.10700631003613</v>
      </c>
      <c r="I666" s="9">
        <v>177.23326864290115</v>
      </c>
      <c r="J666" s="9">
        <v>138.49751891350431</v>
      </c>
      <c r="K666" s="9">
        <v>101.67191549259435</v>
      </c>
      <c r="L666" s="9">
        <v>109.91888531277296</v>
      </c>
      <c r="M666" s="9">
        <v>103.75091515541344</v>
      </c>
      <c r="N666" s="9">
        <v>151.0198603155151</v>
      </c>
      <c r="O666" s="9">
        <v>186.04699538619946</v>
      </c>
      <c r="P666" s="9">
        <v>159.09402563593423</v>
      </c>
      <c r="Q666" s="9">
        <v>161.82949646126889</v>
      </c>
      <c r="R666" s="9">
        <v>158.58235232586694</v>
      </c>
      <c r="S666" s="9">
        <v>145.03724535441742</v>
      </c>
      <c r="T666" s="9">
        <v>131.2960918524353</v>
      </c>
      <c r="U666" s="9">
        <v>119.41093072718671</v>
      </c>
      <c r="V666" s="9">
        <v>128.42453893603687</v>
      </c>
      <c r="W666" s="9">
        <v>141.6457682065556</v>
      </c>
      <c r="X666" s="9">
        <v>154.90999523472883</v>
      </c>
      <c r="Y666" s="9">
        <v>153.99774552201234</v>
      </c>
      <c r="Z666" s="9">
        <v>161.13851088214398</v>
      </c>
      <c r="AA666" s="9">
        <v>180.0140614282281</v>
      </c>
      <c r="AB666" s="9">
        <v>206.58388629998421</v>
      </c>
      <c r="AC666" s="9">
        <v>224.98529941620237</v>
      </c>
      <c r="AD666" s="9">
        <v>256.77470337442969</v>
      </c>
      <c r="AE666" s="9">
        <v>291.73060162124199</v>
      </c>
      <c r="AF666" s="9">
        <v>319.40047181549778</v>
      </c>
      <c r="AG666" s="9">
        <v>347.88544003040971</v>
      </c>
      <c r="AH666" s="9">
        <v>380.76477902607672</v>
      </c>
      <c r="AI666" s="9">
        <v>382.80217545367071</v>
      </c>
      <c r="AJ666" s="9">
        <v>443.62296777298644</v>
      </c>
      <c r="AK666" s="9">
        <v>434.68989320139804</v>
      </c>
      <c r="AL666" s="21">
        <v>474.4993085473464</v>
      </c>
      <c r="AM666" s="197">
        <v>514.25433754243636</v>
      </c>
      <c r="AN666" s="21"/>
      <c r="AO666" s="5"/>
      <c r="AP666" s="5"/>
      <c r="AQ666" s="21"/>
    </row>
    <row r="667" spans="1:43" x14ac:dyDescent="0.2">
      <c r="A667" s="8" t="str">
        <f t="shared" si="10"/>
        <v>EWGuL_Ja_13</v>
      </c>
      <c r="B667" s="7" t="s">
        <v>3743</v>
      </c>
      <c r="C667" s="7" t="s">
        <v>260</v>
      </c>
      <c r="D667" s="7">
        <v>13</v>
      </c>
      <c r="E667" s="7">
        <v>100</v>
      </c>
      <c r="F667" s="9">
        <v>107.51290195331707</v>
      </c>
      <c r="G667" s="9">
        <v>96.786266729586643</v>
      </c>
      <c r="H667" s="9">
        <v>119.34423835417778</v>
      </c>
      <c r="I667" s="9">
        <v>135.76247309211081</v>
      </c>
      <c r="J667" s="9">
        <v>146.77662578149051</v>
      </c>
      <c r="K667" s="9">
        <v>138.02355997976895</v>
      </c>
      <c r="L667" s="9">
        <v>138.11212275409878</v>
      </c>
      <c r="M667" s="9">
        <v>125.29555581101803</v>
      </c>
      <c r="N667" s="9">
        <v>139.0193136600067</v>
      </c>
      <c r="O667" s="9">
        <v>136.08290821432615</v>
      </c>
      <c r="P667" s="9">
        <v>128.9978245447542</v>
      </c>
      <c r="Q667" s="9">
        <v>121.38460831425964</v>
      </c>
      <c r="R667" s="9">
        <v>116.36289816748506</v>
      </c>
      <c r="S667" s="9">
        <v>100.69595145456225</v>
      </c>
      <c r="T667" s="9">
        <v>87.513457107739697</v>
      </c>
      <c r="U667" s="9">
        <v>80.193449704710744</v>
      </c>
      <c r="V667" s="9">
        <v>82.012775287529152</v>
      </c>
      <c r="W667" s="9">
        <v>91.209917906783204</v>
      </c>
      <c r="X667" s="9">
        <v>98.305187956556821</v>
      </c>
      <c r="Y667" s="9">
        <v>103.73908624507642</v>
      </c>
      <c r="Z667" s="9">
        <v>111.25335845273223</v>
      </c>
      <c r="AA667" s="9">
        <v>123.10421831168783</v>
      </c>
      <c r="AB667" s="9">
        <v>136.00131142131306</v>
      </c>
      <c r="AC667" s="9">
        <v>145.9802761003275</v>
      </c>
      <c r="AD667" s="9">
        <v>164.04402028044308</v>
      </c>
      <c r="AE667" s="9">
        <v>168.42936371493857</v>
      </c>
      <c r="AF667" s="9">
        <v>181.96925817687227</v>
      </c>
      <c r="AG667" s="9">
        <v>224.09898190051635</v>
      </c>
      <c r="AH667" s="9">
        <v>234.92196499990007</v>
      </c>
      <c r="AI667" s="9">
        <v>234.57288998648608</v>
      </c>
      <c r="AJ667" s="9">
        <v>271.57752061670999</v>
      </c>
      <c r="AK667" s="9">
        <v>292.40845838847656</v>
      </c>
      <c r="AL667" s="21">
        <v>308.21312133724643</v>
      </c>
      <c r="AM667" s="197">
        <v>305.33608981741935</v>
      </c>
      <c r="AN667" s="21"/>
      <c r="AO667" s="5"/>
      <c r="AP667" s="5"/>
      <c r="AQ667" s="21"/>
    </row>
    <row r="668" spans="1:43" x14ac:dyDescent="0.2">
      <c r="A668" s="8" t="str">
        <f t="shared" si="10"/>
        <v>EWGuL_Ja_14</v>
      </c>
      <c r="B668" s="7" t="s">
        <v>3743</v>
      </c>
      <c r="C668" s="7" t="s">
        <v>260</v>
      </c>
      <c r="D668" s="7">
        <v>14</v>
      </c>
      <c r="E668" s="7">
        <v>100</v>
      </c>
      <c r="F668" s="9">
        <v>118.36733033166533</v>
      </c>
      <c r="G668" s="9">
        <v>86.707535398711826</v>
      </c>
      <c r="H668" s="9">
        <v>96.693972766482702</v>
      </c>
      <c r="I668" s="9">
        <v>109.3538762006195</v>
      </c>
      <c r="J668" s="9">
        <v>131.65328486976432</v>
      </c>
      <c r="K668" s="9">
        <v>78.776243693601302</v>
      </c>
      <c r="L668" s="9">
        <v>103.7883144364086</v>
      </c>
      <c r="M668" s="9">
        <v>107.39285520567819</v>
      </c>
      <c r="N668" s="9">
        <v>155.75259046354185</v>
      </c>
      <c r="O668" s="9">
        <v>135.97325448996827</v>
      </c>
      <c r="P668" s="9">
        <v>109.93720501326808</v>
      </c>
      <c r="Q668" s="9">
        <v>98.249606684209766</v>
      </c>
      <c r="R668" s="9">
        <v>74.797374274801612</v>
      </c>
      <c r="S668" s="9">
        <v>60.135355070119608</v>
      </c>
      <c r="T668" s="9">
        <v>49.415857429863252</v>
      </c>
      <c r="U668" s="9">
        <v>39.669885531630641</v>
      </c>
      <c r="V668" s="9">
        <v>38.295312754672644</v>
      </c>
      <c r="W668" s="9">
        <v>47.566999403722335</v>
      </c>
      <c r="X668" s="9">
        <v>55.708783161090068</v>
      </c>
      <c r="Y668" s="9">
        <v>57.047414962716815</v>
      </c>
      <c r="Z668" s="9">
        <v>59.761026420438412</v>
      </c>
      <c r="AA668" s="9">
        <v>55.839120056587909</v>
      </c>
      <c r="AB668" s="9">
        <v>72.174361200414481</v>
      </c>
      <c r="AC668" s="9">
        <v>83.351326425850004</v>
      </c>
      <c r="AD668" s="9">
        <v>111.61056257846849</v>
      </c>
      <c r="AE668" s="9">
        <v>111.87042261220763</v>
      </c>
      <c r="AF668" s="9">
        <v>123.9570335817872</v>
      </c>
      <c r="AG668" s="9">
        <v>192.23712810389927</v>
      </c>
      <c r="AH668" s="9">
        <v>221.26563538732529</v>
      </c>
      <c r="AI668" s="9">
        <v>221.50495248530481</v>
      </c>
      <c r="AJ668" s="9">
        <v>265.43959436598408</v>
      </c>
      <c r="AK668" s="9">
        <v>259.90459167825946</v>
      </c>
      <c r="AL668" s="21">
        <v>296.18379209450694</v>
      </c>
      <c r="AM668" s="197">
        <v>310.82907857319378</v>
      </c>
      <c r="AN668" s="21"/>
      <c r="AO668" s="5"/>
      <c r="AP668" s="5"/>
      <c r="AQ668" s="21"/>
    </row>
    <row r="669" spans="1:43" x14ac:dyDescent="0.2">
      <c r="A669" s="8" t="str">
        <f t="shared" si="10"/>
        <v>EWGuL_Ja_15</v>
      </c>
      <c r="B669" s="7" t="s">
        <v>3743</v>
      </c>
      <c r="C669" s="7" t="s">
        <v>260</v>
      </c>
      <c r="D669" s="7">
        <v>15</v>
      </c>
      <c r="E669" s="7">
        <v>100</v>
      </c>
      <c r="F669" s="9">
        <v>122.5224340091178</v>
      </c>
      <c r="G669" s="9">
        <v>96.067369249630332</v>
      </c>
      <c r="H669" s="9">
        <v>112.99862448592934</v>
      </c>
      <c r="I669" s="9">
        <v>126.40300889978977</v>
      </c>
      <c r="J669" s="9">
        <v>149.46806493714237</v>
      </c>
      <c r="K669" s="9">
        <v>103.42499991559342</v>
      </c>
      <c r="L669" s="9">
        <v>101.62752134908537</v>
      </c>
      <c r="M669" s="9">
        <v>105.96367121474144</v>
      </c>
      <c r="N669" s="9">
        <v>126.6481196125892</v>
      </c>
      <c r="O669" s="9">
        <v>112.11246824193604</v>
      </c>
      <c r="P669" s="9">
        <v>99.80056744449432</v>
      </c>
      <c r="Q669" s="9">
        <v>83.272141840926977</v>
      </c>
      <c r="R669" s="9">
        <v>61.466251598767606</v>
      </c>
      <c r="S669" s="9">
        <v>38.343106735351583</v>
      </c>
      <c r="T669" s="9">
        <v>38.737317847450456</v>
      </c>
      <c r="U669" s="9">
        <v>30.042609963586216</v>
      </c>
      <c r="V669" s="9">
        <v>29.292281598229629</v>
      </c>
      <c r="W669" s="9">
        <v>36.767813619925086</v>
      </c>
      <c r="X669" s="9">
        <v>39.11015503105213</v>
      </c>
      <c r="Y669" s="9">
        <v>44.10407035593802</v>
      </c>
      <c r="Z669" s="9">
        <v>45.273086431009681</v>
      </c>
      <c r="AA669" s="9">
        <v>52.401464460670674</v>
      </c>
      <c r="AB669" s="9">
        <v>62.713523839834082</v>
      </c>
      <c r="AC669" s="9">
        <v>74.237174782488196</v>
      </c>
      <c r="AD669" s="9">
        <v>84.340493601663439</v>
      </c>
      <c r="AE669" s="9">
        <v>89.759819080355456</v>
      </c>
      <c r="AF669" s="9">
        <v>100.53848514063301</v>
      </c>
      <c r="AG669" s="9">
        <v>140.19279198906167</v>
      </c>
      <c r="AH669" s="9">
        <v>196.20471973500585</v>
      </c>
      <c r="AI669" s="9">
        <v>193.96790492195885</v>
      </c>
      <c r="AJ669" s="9">
        <v>227.34502752091825</v>
      </c>
      <c r="AK669" s="9">
        <v>234.85729598420892</v>
      </c>
      <c r="AL669" s="21">
        <v>247.75139936435906</v>
      </c>
      <c r="AM669" s="197">
        <v>271.32575248674686</v>
      </c>
      <c r="AN669" s="21"/>
      <c r="AO669" s="5"/>
      <c r="AP669" s="5"/>
      <c r="AQ669" s="21"/>
    </row>
    <row r="670" spans="1:43" x14ac:dyDescent="0.2">
      <c r="A670" s="8" t="str">
        <f t="shared" si="10"/>
        <v>EWGuL_Ja_16</v>
      </c>
      <c r="B670" s="7" t="s">
        <v>3743</v>
      </c>
      <c r="C670" s="7" t="s">
        <v>260</v>
      </c>
      <c r="D670" s="7">
        <v>16</v>
      </c>
      <c r="E670" s="7">
        <v>100</v>
      </c>
      <c r="F670" s="9">
        <v>105.69014831776245</v>
      </c>
      <c r="G670" s="9">
        <v>73.233760156982925</v>
      </c>
      <c r="H670" s="9">
        <v>82.529965885315988</v>
      </c>
      <c r="I670" s="9">
        <v>90.649702467850091</v>
      </c>
      <c r="J670" s="9">
        <v>117.33360443141088</v>
      </c>
      <c r="K670" s="9">
        <v>69.325923259666709</v>
      </c>
      <c r="L670" s="9">
        <v>84.022949251482657</v>
      </c>
      <c r="M670" s="9">
        <v>88.407381523470491</v>
      </c>
      <c r="N670" s="9">
        <v>105.05270997266605</v>
      </c>
      <c r="O670" s="9">
        <v>90.699583560578475</v>
      </c>
      <c r="P670" s="9">
        <v>79.73145447779919</v>
      </c>
      <c r="Q670" s="9">
        <v>68.009281673767305</v>
      </c>
      <c r="R670" s="9">
        <v>54.261509234821716</v>
      </c>
      <c r="S670" s="9">
        <v>30.165969992184287</v>
      </c>
      <c r="T670" s="9">
        <v>29.931636777652788</v>
      </c>
      <c r="U670" s="9">
        <v>22.643161555908488</v>
      </c>
      <c r="V670" s="9">
        <v>30.613206510772763</v>
      </c>
      <c r="W670" s="9">
        <v>48.871228183337934</v>
      </c>
      <c r="X670" s="9">
        <v>61.928614153936493</v>
      </c>
      <c r="Y670" s="9">
        <v>63.219202992720135</v>
      </c>
      <c r="Z670" s="9">
        <v>67.785702922511831</v>
      </c>
      <c r="AA670" s="9">
        <v>71.584583962095181</v>
      </c>
      <c r="AB670" s="9">
        <v>79.304188065163601</v>
      </c>
      <c r="AC670" s="9">
        <v>92.137773190621758</v>
      </c>
      <c r="AD670" s="9">
        <v>101.4291001330924</v>
      </c>
      <c r="AE670" s="9">
        <v>102.2929690663656</v>
      </c>
      <c r="AF670" s="9">
        <v>115.88857445541953</v>
      </c>
      <c r="AG670" s="9">
        <v>161.5312675484239</v>
      </c>
      <c r="AH670" s="9">
        <v>209.73107561304923</v>
      </c>
      <c r="AI670" s="9">
        <v>218.12144173220565</v>
      </c>
      <c r="AJ670" s="9">
        <v>259.34511393703417</v>
      </c>
      <c r="AK670" s="9">
        <v>253.42382017306693</v>
      </c>
      <c r="AL670" s="21">
        <v>256.90886132022467</v>
      </c>
      <c r="AM670" s="197">
        <v>271.89033269009616</v>
      </c>
      <c r="AN670" s="21"/>
      <c r="AO670" s="5"/>
      <c r="AP670" s="5"/>
      <c r="AQ670" s="21"/>
    </row>
    <row r="671" spans="1:43" x14ac:dyDescent="0.2">
      <c r="A671" s="8" t="str">
        <f t="shared" si="10"/>
        <v>EWGuL_Ja_17</v>
      </c>
      <c r="B671" s="7" t="s">
        <v>3743</v>
      </c>
      <c r="C671" s="7" t="s">
        <v>260</v>
      </c>
      <c r="D671" s="7">
        <v>17</v>
      </c>
      <c r="E671" s="7">
        <v>100</v>
      </c>
      <c r="F671" s="9">
        <v>126.14109903914208</v>
      </c>
      <c r="G671" s="9">
        <v>104.33891792270032</v>
      </c>
      <c r="H671" s="9">
        <v>125.2722567049058</v>
      </c>
      <c r="I671" s="9">
        <v>137.76283582944191</v>
      </c>
      <c r="J671" s="9">
        <v>153.0163203381052</v>
      </c>
      <c r="K671" s="9">
        <v>116.53352226725468</v>
      </c>
      <c r="L671" s="9">
        <v>114.3026721803202</v>
      </c>
      <c r="M671" s="9">
        <v>119.39187666858864</v>
      </c>
      <c r="N671" s="9">
        <v>141.78644283362038</v>
      </c>
      <c r="O671" s="9">
        <v>129.18322747456327</v>
      </c>
      <c r="P671" s="9">
        <v>114.63143241097175</v>
      </c>
      <c r="Q671" s="9">
        <v>96.223941060720534</v>
      </c>
      <c r="R671" s="9">
        <v>77.125645380191514</v>
      </c>
      <c r="S671" s="9">
        <v>56.358218330305085</v>
      </c>
      <c r="T671" s="9">
        <v>48.546496893787058</v>
      </c>
      <c r="U671" s="9">
        <v>41.747863485602622</v>
      </c>
      <c r="V671" s="9">
        <v>46.144214809995503</v>
      </c>
      <c r="W671" s="9">
        <v>57.797421881604002</v>
      </c>
      <c r="X671" s="9">
        <v>59.858655918914671</v>
      </c>
      <c r="Y671" s="9">
        <v>66.143359010560914</v>
      </c>
      <c r="Z671" s="9">
        <v>73.947920583372095</v>
      </c>
      <c r="AA671" s="9">
        <v>73.307395730302773</v>
      </c>
      <c r="AB671" s="9">
        <v>93.033703800675326</v>
      </c>
      <c r="AC671" s="9">
        <v>110.11725834580079</v>
      </c>
      <c r="AD671" s="9">
        <v>121.2005061444106</v>
      </c>
      <c r="AE671" s="9">
        <v>127.44026186857893</v>
      </c>
      <c r="AF671" s="9">
        <v>144.36041862741416</v>
      </c>
      <c r="AG671" s="9">
        <v>194.54825356078501</v>
      </c>
      <c r="AH671" s="9">
        <v>227.8448523947834</v>
      </c>
      <c r="AI671" s="9">
        <v>243.88821830955459</v>
      </c>
      <c r="AJ671" s="9">
        <v>291.72712495012831</v>
      </c>
      <c r="AK671" s="9">
        <v>295.54421666796571</v>
      </c>
      <c r="AL671" s="21">
        <v>309.64674401210493</v>
      </c>
      <c r="AM671" s="197">
        <v>317.55536844107797</v>
      </c>
      <c r="AN671" s="21"/>
      <c r="AO671" s="5"/>
      <c r="AP671" s="5"/>
      <c r="AQ671" s="21"/>
    </row>
    <row r="672" spans="1:43" x14ac:dyDescent="0.2">
      <c r="A672" s="8" t="str">
        <f t="shared" si="10"/>
        <v>EWGuL_Ja_18</v>
      </c>
      <c r="B672" s="7" t="s">
        <v>3743</v>
      </c>
      <c r="C672" s="7" t="s">
        <v>260</v>
      </c>
      <c r="D672" s="7">
        <v>18</v>
      </c>
      <c r="E672" s="7">
        <v>100</v>
      </c>
      <c r="F672" s="9">
        <v>97.681540329906483</v>
      </c>
      <c r="G672" s="9">
        <v>90.817534683340369</v>
      </c>
      <c r="H672" s="9">
        <v>102.09018794374924</v>
      </c>
      <c r="I672" s="9">
        <v>107.5705602826387</v>
      </c>
      <c r="J672" s="9">
        <v>117.96280416548485</v>
      </c>
      <c r="K672" s="9">
        <v>103.40012019985932</v>
      </c>
      <c r="L672" s="9">
        <v>115.99301374467646</v>
      </c>
      <c r="M672" s="9">
        <v>106.1822082767804</v>
      </c>
      <c r="N672" s="9">
        <v>118.02847052232028</v>
      </c>
      <c r="O672" s="9">
        <v>105.21731829742203</v>
      </c>
      <c r="P672" s="9">
        <v>97.982861968457925</v>
      </c>
      <c r="Q672" s="9">
        <v>98.440565689066972</v>
      </c>
      <c r="R672" s="9">
        <v>96.35889477567396</v>
      </c>
      <c r="S672" s="9">
        <v>84.062097449967766</v>
      </c>
      <c r="T672" s="9">
        <v>73.659524821443398</v>
      </c>
      <c r="U672" s="9">
        <v>66.179902546733118</v>
      </c>
      <c r="V672" s="9">
        <v>74.09241806105257</v>
      </c>
      <c r="W672" s="9">
        <v>84.376289905215458</v>
      </c>
      <c r="X672" s="9">
        <v>97.849308260779011</v>
      </c>
      <c r="Y672" s="9">
        <v>101.58064665327038</v>
      </c>
      <c r="Z672" s="9">
        <v>108.15686929586292</v>
      </c>
      <c r="AA672" s="9">
        <v>121.6260072824479</v>
      </c>
      <c r="AB672" s="9">
        <v>126.98227420676066</v>
      </c>
      <c r="AC672" s="9">
        <v>140.30008467006584</v>
      </c>
      <c r="AD672" s="9">
        <v>163.13485981964101</v>
      </c>
      <c r="AE672" s="9">
        <v>170.19603297928438</v>
      </c>
      <c r="AF672" s="9">
        <v>185.32522669433831</v>
      </c>
      <c r="AG672" s="9">
        <v>230.31926234183197</v>
      </c>
      <c r="AH672" s="9">
        <v>241.82045091604812</v>
      </c>
      <c r="AI672" s="9">
        <v>238.67254277263447</v>
      </c>
      <c r="AJ672" s="9">
        <v>273.54659389473829</v>
      </c>
      <c r="AK672" s="9">
        <v>262.56549100314697</v>
      </c>
      <c r="AL672" s="21">
        <v>272.06513474237397</v>
      </c>
      <c r="AM672" s="197">
        <v>273.30039215221302</v>
      </c>
      <c r="AN672" s="21"/>
      <c r="AO672" s="5"/>
      <c r="AP672" s="5"/>
      <c r="AQ672" s="21"/>
    </row>
    <row r="673" spans="1:43" x14ac:dyDescent="0.2">
      <c r="A673" s="8" t="str">
        <f t="shared" si="10"/>
        <v>EWGuL_Ja_19</v>
      </c>
      <c r="B673" s="7" t="s">
        <v>3743</v>
      </c>
      <c r="C673" s="7" t="s">
        <v>260</v>
      </c>
      <c r="D673" s="7">
        <v>19</v>
      </c>
      <c r="E673" s="7">
        <v>100</v>
      </c>
      <c r="F673" s="9">
        <v>91.494961209090405</v>
      </c>
      <c r="G673" s="9">
        <v>65.056161479604441</v>
      </c>
      <c r="H673" s="9">
        <v>89.149293796696512</v>
      </c>
      <c r="I673" s="9">
        <v>99.43095846118058</v>
      </c>
      <c r="J673" s="9">
        <v>128.20065695239487</v>
      </c>
      <c r="K673" s="9">
        <v>119.01054083283145</v>
      </c>
      <c r="L673" s="9">
        <v>126.34945844571388</v>
      </c>
      <c r="M673" s="9">
        <v>123.59633980393407</v>
      </c>
      <c r="N673" s="9">
        <v>132.72039248945944</v>
      </c>
      <c r="O673" s="9">
        <v>125.408343686408</v>
      </c>
      <c r="P673" s="9">
        <v>115.73488636452292</v>
      </c>
      <c r="Q673" s="9">
        <v>108.0102888058974</v>
      </c>
      <c r="R673" s="9">
        <v>94.402135445765225</v>
      </c>
      <c r="S673" s="9">
        <v>70.870892543687958</v>
      </c>
      <c r="T673" s="9">
        <v>56.801242240503946</v>
      </c>
      <c r="U673" s="9">
        <v>50.180547203919836</v>
      </c>
      <c r="V673" s="9">
        <v>50.105819053996548</v>
      </c>
      <c r="W673" s="9">
        <v>61.283542441244357</v>
      </c>
      <c r="X673" s="9">
        <v>68.504150624747524</v>
      </c>
      <c r="Y673" s="9">
        <v>72.543488071608323</v>
      </c>
      <c r="Z673" s="9">
        <v>71.806468568191178</v>
      </c>
      <c r="AA673" s="9">
        <v>76.202719176755167</v>
      </c>
      <c r="AB673" s="9">
        <v>88.169466839265851</v>
      </c>
      <c r="AC673" s="9">
        <v>100.33386631163583</v>
      </c>
      <c r="AD673" s="9">
        <v>110.87421587395374</v>
      </c>
      <c r="AE673" s="9">
        <v>112.49973678925764</v>
      </c>
      <c r="AF673" s="9">
        <v>125.54205965299798</v>
      </c>
      <c r="AG673" s="9">
        <v>170.19375265029961</v>
      </c>
      <c r="AH673" s="9">
        <v>187.50324779498939</v>
      </c>
      <c r="AI673" s="9">
        <v>190.46514105699214</v>
      </c>
      <c r="AJ673" s="9">
        <v>228.39239781502948</v>
      </c>
      <c r="AK673" s="9">
        <v>231.63311331900866</v>
      </c>
      <c r="AL673" s="21">
        <v>258.61561399893748</v>
      </c>
      <c r="AM673" s="197">
        <v>262.1032991663551</v>
      </c>
      <c r="AN673" s="21"/>
      <c r="AO673" s="5"/>
      <c r="AP673" s="5"/>
      <c r="AQ673" s="21"/>
    </row>
    <row r="674" spans="1:43" x14ac:dyDescent="0.2">
      <c r="A674" s="8" t="str">
        <f t="shared" si="10"/>
        <v>EWGuL_Ja_20</v>
      </c>
      <c r="B674" s="7" t="s">
        <v>3743</v>
      </c>
      <c r="C674" s="7" t="s">
        <v>260</v>
      </c>
      <c r="D674" s="7">
        <v>20</v>
      </c>
      <c r="E674" s="7">
        <v>100</v>
      </c>
      <c r="F674" s="9">
        <v>113.55422467372249</v>
      </c>
      <c r="G674" s="9">
        <v>82.489214838364063</v>
      </c>
      <c r="H674" s="9">
        <v>96.992336416580343</v>
      </c>
      <c r="I674" s="9">
        <v>107.20813411763734</v>
      </c>
      <c r="J674" s="9">
        <v>128.8213392906919</v>
      </c>
      <c r="K674" s="9">
        <v>84.76038743830901</v>
      </c>
      <c r="L674" s="9">
        <v>97.186312429081326</v>
      </c>
      <c r="M674" s="9">
        <v>101.63678093741686</v>
      </c>
      <c r="N674" s="9">
        <v>120.65673726456178</v>
      </c>
      <c r="O674" s="9">
        <v>106.63483185581968</v>
      </c>
      <c r="P674" s="9">
        <v>95.102364286582898</v>
      </c>
      <c r="Q674" s="9">
        <v>82.337827670849194</v>
      </c>
      <c r="R674" s="9">
        <v>66.489635478530602</v>
      </c>
      <c r="S674" s="9">
        <v>43.174617366250153</v>
      </c>
      <c r="T674" s="9">
        <v>35.802562037963931</v>
      </c>
      <c r="U674" s="9">
        <v>30.736257697368906</v>
      </c>
      <c r="V674" s="9">
        <v>30.121394016669633</v>
      </c>
      <c r="W674" s="9">
        <v>40.164174433676656</v>
      </c>
      <c r="X674" s="9">
        <v>42.51221262941803</v>
      </c>
      <c r="Y674" s="9">
        <v>46.933587100637162</v>
      </c>
      <c r="Z674" s="9">
        <v>48.333412355797435</v>
      </c>
      <c r="AA674" s="9">
        <v>45.90538492551557</v>
      </c>
      <c r="AB674" s="9">
        <v>61.014832784911121</v>
      </c>
      <c r="AC674" s="9">
        <v>67.419299845695662</v>
      </c>
      <c r="AD674" s="9">
        <v>74.801150152167324</v>
      </c>
      <c r="AE674" s="9">
        <v>78.002389685000978</v>
      </c>
      <c r="AF674" s="9">
        <v>96.379145684237173</v>
      </c>
      <c r="AG674" s="9">
        <v>138.85410825554271</v>
      </c>
      <c r="AH674" s="9">
        <v>170.85405308278709</v>
      </c>
      <c r="AI674" s="9">
        <v>180.97088134257368</v>
      </c>
      <c r="AJ674" s="9">
        <v>215.68838444608463</v>
      </c>
      <c r="AK674" s="9">
        <v>216.69458483885884</v>
      </c>
      <c r="AL674" s="21">
        <v>229.69965915428125</v>
      </c>
      <c r="AM674" s="197">
        <v>247.73914159838313</v>
      </c>
      <c r="AN674" s="21"/>
      <c r="AO674" s="5"/>
      <c r="AP674" s="5"/>
      <c r="AQ674" s="21"/>
    </row>
    <row r="675" spans="1:43" x14ac:dyDescent="0.2">
      <c r="A675" s="8" t="str">
        <f t="shared" si="10"/>
        <v>EWGuL_Ja_21</v>
      </c>
      <c r="B675" s="7" t="s">
        <v>3743</v>
      </c>
      <c r="C675" s="7" t="s">
        <v>260</v>
      </c>
      <c r="D675" s="7">
        <v>21</v>
      </c>
      <c r="E675" s="7">
        <v>100</v>
      </c>
      <c r="F675" s="9">
        <v>112.95058354481891</v>
      </c>
      <c r="G675" s="9">
        <v>123.14432896780036</v>
      </c>
      <c r="H675" s="9">
        <v>141.82409671338308</v>
      </c>
      <c r="I675" s="9">
        <v>154.99394734868054</v>
      </c>
      <c r="J675" s="9">
        <v>149.18556254183125</v>
      </c>
      <c r="K675" s="9">
        <v>147.32019647736615</v>
      </c>
      <c r="L675" s="9">
        <v>147.60214670722931</v>
      </c>
      <c r="M675" s="9">
        <v>181.19269924878023</v>
      </c>
      <c r="N675" s="9">
        <v>176.8996324940174</v>
      </c>
      <c r="O675" s="9">
        <v>140.18739614577251</v>
      </c>
      <c r="P675" s="9">
        <v>99.661901086938911</v>
      </c>
      <c r="Q675" s="9">
        <v>85.343043830068382</v>
      </c>
      <c r="R675" s="9">
        <v>87.532150080403284</v>
      </c>
      <c r="S675" s="9">
        <v>81.848841039549001</v>
      </c>
      <c r="T675" s="9">
        <v>61.747470896107892</v>
      </c>
      <c r="U675" s="9">
        <v>60.884531723222381</v>
      </c>
      <c r="V675" s="9">
        <v>66.726358404013496</v>
      </c>
      <c r="W675" s="9">
        <v>82.791413080142348</v>
      </c>
      <c r="X675" s="9">
        <v>101.75629280897518</v>
      </c>
      <c r="Y675" s="9">
        <v>110.84988601909653</v>
      </c>
      <c r="Z675" s="9">
        <v>121.63800023102742</v>
      </c>
      <c r="AA675" s="9">
        <v>143.05227787055185</v>
      </c>
      <c r="AB675" s="9">
        <v>161.62827008650481</v>
      </c>
      <c r="AC675" s="9">
        <v>180.66335158798103</v>
      </c>
      <c r="AD675" s="9">
        <v>218.93174799206764</v>
      </c>
      <c r="AE675" s="9">
        <v>236.45046524736125</v>
      </c>
      <c r="AF675" s="9">
        <v>255.83958141095047</v>
      </c>
      <c r="AG675" s="9">
        <v>316.79808883025197</v>
      </c>
      <c r="AH675" s="9">
        <v>347.66352982945381</v>
      </c>
      <c r="AI675" s="9">
        <v>330.19858510405311</v>
      </c>
      <c r="AJ675" s="9">
        <v>387.6929044650019</v>
      </c>
      <c r="AK675" s="9">
        <v>360.36279065283895</v>
      </c>
      <c r="AL675" s="21">
        <v>367.77603690990753</v>
      </c>
      <c r="AM675" s="197">
        <v>379.31947420249344</v>
      </c>
      <c r="AN675" s="21"/>
      <c r="AO675" s="5"/>
      <c r="AP675" s="5"/>
      <c r="AQ675" s="21"/>
    </row>
    <row r="676" spans="1:43" x14ac:dyDescent="0.2">
      <c r="A676" s="8" t="str">
        <f t="shared" si="10"/>
        <v>EWGuL_Ja_22</v>
      </c>
      <c r="B676" s="7" t="s">
        <v>3743</v>
      </c>
      <c r="C676" s="7" t="s">
        <v>260</v>
      </c>
      <c r="D676" s="7">
        <v>22</v>
      </c>
      <c r="E676" s="7">
        <v>100</v>
      </c>
      <c r="F676" s="9">
        <v>105.44827285954355</v>
      </c>
      <c r="G676" s="9">
        <v>99.228504064368295</v>
      </c>
      <c r="H676" s="9">
        <v>106.86104835303405</v>
      </c>
      <c r="I676" s="9">
        <v>112.93539948578216</v>
      </c>
      <c r="J676" s="9">
        <v>113.45259485117496</v>
      </c>
      <c r="K676" s="9">
        <v>84.417561070668881</v>
      </c>
      <c r="L676" s="9">
        <v>79.03961048880177</v>
      </c>
      <c r="M676" s="9">
        <v>78.069369173445068</v>
      </c>
      <c r="N676" s="9">
        <v>100.12769930838792</v>
      </c>
      <c r="O676" s="9">
        <v>98.353033765476013</v>
      </c>
      <c r="P676" s="9">
        <v>94.797167530801318</v>
      </c>
      <c r="Q676" s="9">
        <v>70.131005769913884</v>
      </c>
      <c r="R676" s="9">
        <v>52.989178563660111</v>
      </c>
      <c r="S676" s="9">
        <v>48.459892831274118</v>
      </c>
      <c r="T676" s="9">
        <v>52.100252639686261</v>
      </c>
      <c r="U676" s="9">
        <v>48.777255404315866</v>
      </c>
      <c r="V676" s="9">
        <v>54.44101517302321</v>
      </c>
      <c r="W676" s="9">
        <v>63.243390638953386</v>
      </c>
      <c r="X676" s="9">
        <v>70.663269016830526</v>
      </c>
      <c r="Y676" s="9">
        <v>88.70662596667124</v>
      </c>
      <c r="Z676" s="9">
        <v>99.585579136802664</v>
      </c>
      <c r="AA676" s="9">
        <v>131.09877911177415</v>
      </c>
      <c r="AB676" s="9">
        <v>154.23070941030173</v>
      </c>
      <c r="AC676" s="9">
        <v>174.32044805370842</v>
      </c>
      <c r="AD676" s="9">
        <v>211.31311453792532</v>
      </c>
      <c r="AE676" s="9">
        <v>239.77940825309813</v>
      </c>
      <c r="AF676" s="9">
        <v>264.43786035204607</v>
      </c>
      <c r="AG676" s="9">
        <v>315.63899324297779</v>
      </c>
      <c r="AH676" s="9">
        <v>329.7889896974163</v>
      </c>
      <c r="AI676" s="9">
        <v>323.29185599821324</v>
      </c>
      <c r="AJ676" s="9">
        <v>366.96478136540475</v>
      </c>
      <c r="AK676" s="9">
        <v>363.06320760450126</v>
      </c>
      <c r="AL676" s="21">
        <v>395.90410506388503</v>
      </c>
      <c r="AM676" s="197">
        <v>405.03626289187389</v>
      </c>
      <c r="AN676" s="21"/>
      <c r="AO676" s="5"/>
      <c r="AP676" s="5"/>
      <c r="AQ676" s="21"/>
    </row>
    <row r="677" spans="1:43" x14ac:dyDescent="0.2">
      <c r="A677" s="8" t="str">
        <f t="shared" si="10"/>
        <v>EWGuL_Ja_23</v>
      </c>
      <c r="B677" s="7" t="s">
        <v>3743</v>
      </c>
      <c r="C677" s="7" t="s">
        <v>260</v>
      </c>
      <c r="D677" s="7">
        <v>23</v>
      </c>
      <c r="E677" s="7">
        <v>100</v>
      </c>
      <c r="F677" s="9">
        <v>99.771099139690492</v>
      </c>
      <c r="G677" s="9">
        <v>74.199522818848848</v>
      </c>
      <c r="H677" s="9">
        <v>87.335347255889999</v>
      </c>
      <c r="I677" s="9">
        <v>88.448097567275525</v>
      </c>
      <c r="J677" s="9">
        <v>100.00320154098858</v>
      </c>
      <c r="K677" s="9">
        <v>81.24283918138994</v>
      </c>
      <c r="L677" s="9">
        <v>87.794982385642257</v>
      </c>
      <c r="M677" s="9">
        <v>82.712059122593942</v>
      </c>
      <c r="N677" s="9">
        <v>103.36808633450521</v>
      </c>
      <c r="O677" s="9">
        <v>85.654390336039398</v>
      </c>
      <c r="P677" s="9">
        <v>73.411483124895128</v>
      </c>
      <c r="Q677" s="9">
        <v>68.172735756208397</v>
      </c>
      <c r="R677" s="9">
        <v>63.978223114442301</v>
      </c>
      <c r="S677" s="9">
        <v>49.602926575103652</v>
      </c>
      <c r="T677" s="9">
        <v>39.01282628345573</v>
      </c>
      <c r="U677" s="9">
        <v>37.047330113036899</v>
      </c>
      <c r="V677" s="9">
        <v>39.646892041554828</v>
      </c>
      <c r="W677" s="9">
        <v>43.320407813077082</v>
      </c>
      <c r="X677" s="9">
        <v>50.441430480140149</v>
      </c>
      <c r="Y677" s="9">
        <v>53.820635754061577</v>
      </c>
      <c r="Z677" s="9">
        <v>67.837669734574064</v>
      </c>
      <c r="AA677" s="9">
        <v>80.194103521588318</v>
      </c>
      <c r="AB677" s="9">
        <v>89.708456212029432</v>
      </c>
      <c r="AC677" s="9">
        <v>94.028801135276339</v>
      </c>
      <c r="AD677" s="9">
        <v>130.8110777794094</v>
      </c>
      <c r="AE677" s="9">
        <v>145.37005839584</v>
      </c>
      <c r="AF677" s="9">
        <v>168.49917137169189</v>
      </c>
      <c r="AG677" s="9">
        <v>229.74176956569767</v>
      </c>
      <c r="AH677" s="9">
        <v>240.92831695733662</v>
      </c>
      <c r="AI677" s="9">
        <v>231.71859758499895</v>
      </c>
      <c r="AJ677" s="9">
        <v>280.1916860562045</v>
      </c>
      <c r="AK677" s="9">
        <v>258.06450811374486</v>
      </c>
      <c r="AL677" s="21">
        <v>265.72230663520952</v>
      </c>
      <c r="AM677" s="197">
        <v>276.30515141450599</v>
      </c>
      <c r="AN677" s="21"/>
      <c r="AO677" s="5"/>
      <c r="AP677" s="5"/>
      <c r="AQ677" s="21"/>
    </row>
    <row r="678" spans="1:43" x14ac:dyDescent="0.2">
      <c r="A678" s="8" t="str">
        <f t="shared" si="10"/>
        <v>EWGuL_Ja_24</v>
      </c>
      <c r="B678" s="7" t="s">
        <v>3743</v>
      </c>
      <c r="C678" s="7" t="s">
        <v>260</v>
      </c>
      <c r="D678" s="7">
        <v>24</v>
      </c>
      <c r="E678" s="7">
        <v>100</v>
      </c>
      <c r="F678" s="9">
        <v>131.20140825882888</v>
      </c>
      <c r="G678" s="9">
        <v>97.993468302389815</v>
      </c>
      <c r="H678" s="9">
        <v>126.75879307775379</v>
      </c>
      <c r="I678" s="9">
        <v>112.94959136409469</v>
      </c>
      <c r="J678" s="9">
        <v>149.4668306738852</v>
      </c>
      <c r="K678" s="9">
        <v>120.17187098443158</v>
      </c>
      <c r="L678" s="9">
        <v>135.11377025754535</v>
      </c>
      <c r="M678" s="9">
        <v>114.80740829985419</v>
      </c>
      <c r="N678" s="9">
        <v>100.83831492171473</v>
      </c>
      <c r="O678" s="9">
        <v>110.33767313403527</v>
      </c>
      <c r="P678" s="9">
        <v>115.59441742895471</v>
      </c>
      <c r="Q678" s="9">
        <v>66.144842359886397</v>
      </c>
      <c r="R678" s="9">
        <v>46.887056890091458</v>
      </c>
      <c r="S678" s="9">
        <v>39.469838886390598</v>
      </c>
      <c r="T678" s="9">
        <v>39.946088724782697</v>
      </c>
      <c r="U678" s="9">
        <v>39.294643803658992</v>
      </c>
      <c r="V678" s="9">
        <v>44.233325955566585</v>
      </c>
      <c r="W678" s="9">
        <v>48.403107340618369</v>
      </c>
      <c r="X678" s="9">
        <v>55.886962751631842</v>
      </c>
      <c r="Y678" s="9">
        <v>65.391204181078095</v>
      </c>
      <c r="Z678" s="9">
        <v>79.028343080998027</v>
      </c>
      <c r="AA678" s="9">
        <v>87.547589712817924</v>
      </c>
      <c r="AB678" s="9">
        <v>121.03237254000507</v>
      </c>
      <c r="AC678" s="9">
        <v>128.77423113361124</v>
      </c>
      <c r="AD678" s="9">
        <v>150.46101285472025</v>
      </c>
      <c r="AE678" s="9">
        <v>159.55138848225712</v>
      </c>
      <c r="AF678" s="9">
        <v>180.48516535653732</v>
      </c>
      <c r="AG678" s="9">
        <v>234.88110175546581</v>
      </c>
      <c r="AH678" s="9">
        <v>272.4531152318205</v>
      </c>
      <c r="AI678" s="9">
        <v>309.32723839363695</v>
      </c>
      <c r="AJ678" s="9">
        <v>349.81610752316755</v>
      </c>
      <c r="AK678" s="9">
        <v>357.88016629564487</v>
      </c>
      <c r="AL678" s="21">
        <v>431.47840479208429</v>
      </c>
      <c r="AM678" s="197">
        <v>443.90582803685453</v>
      </c>
      <c r="AN678" s="21"/>
      <c r="AO678" s="5"/>
      <c r="AP678" s="5"/>
      <c r="AQ678" s="21"/>
    </row>
    <row r="679" spans="1:43" x14ac:dyDescent="0.2">
      <c r="A679" s="8" t="str">
        <f t="shared" si="10"/>
        <v>EWGuL_Ja_25</v>
      </c>
      <c r="B679" s="7" t="s">
        <v>3743</v>
      </c>
      <c r="C679" s="7" t="s">
        <v>260</v>
      </c>
      <c r="D679" s="7">
        <v>25</v>
      </c>
      <c r="E679" s="7">
        <v>100</v>
      </c>
      <c r="F679" s="9">
        <v>107.21697735704505</v>
      </c>
      <c r="G679" s="9">
        <v>110.61860336833153</v>
      </c>
      <c r="H679" s="9">
        <v>121.98995493304916</v>
      </c>
      <c r="I679" s="9">
        <v>140.73204954085946</v>
      </c>
      <c r="J679" s="9">
        <v>140.6746413723059</v>
      </c>
      <c r="K679" s="9">
        <v>120.04318125006861</v>
      </c>
      <c r="L679" s="9">
        <v>118.60212967706674</v>
      </c>
      <c r="M679" s="9">
        <v>108.98203696676563</v>
      </c>
      <c r="N679" s="9">
        <v>107.38858243932397</v>
      </c>
      <c r="O679" s="9">
        <v>88.768340819661091</v>
      </c>
      <c r="P679" s="9">
        <v>77.906353575314128</v>
      </c>
      <c r="Q679" s="9">
        <v>70.592027623309562</v>
      </c>
      <c r="R679" s="9">
        <v>64.486989753002163</v>
      </c>
      <c r="S679" s="9">
        <v>64.791820438619411</v>
      </c>
      <c r="T679" s="9">
        <v>69.356674201438665</v>
      </c>
      <c r="U679" s="9">
        <v>72.199679337092192</v>
      </c>
      <c r="V679" s="9">
        <v>83.460054990278252</v>
      </c>
      <c r="W679" s="9">
        <v>98.134346016838691</v>
      </c>
      <c r="X679" s="9">
        <v>114.81016776244834</v>
      </c>
      <c r="Y679" s="9">
        <v>135.92943626777759</v>
      </c>
      <c r="Z679" s="9">
        <v>153.86511582870304</v>
      </c>
      <c r="AA679" s="9">
        <v>177.79185933857241</v>
      </c>
      <c r="AB679" s="9">
        <v>218.93114265639019</v>
      </c>
      <c r="AC679" s="9">
        <v>251.00625345288375</v>
      </c>
      <c r="AD679" s="9">
        <v>297.18769349328073</v>
      </c>
      <c r="AE679" s="9">
        <v>330.88438064308008</v>
      </c>
      <c r="AF679" s="9">
        <v>369.59098971797351</v>
      </c>
      <c r="AG679" s="9">
        <v>413.06489034698296</v>
      </c>
      <c r="AH679" s="9">
        <v>403.28491848734382</v>
      </c>
      <c r="AI679" s="9">
        <v>367.38161366220601</v>
      </c>
      <c r="AJ679" s="9">
        <v>394.07814206899212</v>
      </c>
      <c r="AK679" s="9">
        <v>387.0787102656443</v>
      </c>
      <c r="AL679" s="21">
        <v>422.43412263040454</v>
      </c>
      <c r="AM679" s="197">
        <v>454.50518378261967</v>
      </c>
      <c r="AN679" s="21"/>
      <c r="AO679" s="5"/>
      <c r="AP679" s="5"/>
      <c r="AQ679" s="21"/>
    </row>
    <row r="680" spans="1:43" x14ac:dyDescent="0.2">
      <c r="A680" s="8" t="str">
        <f t="shared" si="10"/>
        <v>EWGuL_Ja_26</v>
      </c>
      <c r="B680" s="7" t="s">
        <v>3743</v>
      </c>
      <c r="C680" s="7" t="s">
        <v>260</v>
      </c>
      <c r="D680" s="7">
        <v>26</v>
      </c>
      <c r="E680" s="7">
        <v>100</v>
      </c>
      <c r="F680" s="9">
        <v>112.12397262915937</v>
      </c>
      <c r="G680" s="9">
        <v>61.574702486231971</v>
      </c>
      <c r="H680" s="9">
        <v>65.526862716061387</v>
      </c>
      <c r="I680" s="9">
        <v>62.614490951831534</v>
      </c>
      <c r="J680" s="9">
        <v>78.703058797730776</v>
      </c>
      <c r="K680" s="9">
        <v>49.033668775720436</v>
      </c>
      <c r="L680" s="9">
        <v>49.368644971133563</v>
      </c>
      <c r="M680" s="9">
        <v>48.229446468855521</v>
      </c>
      <c r="N680" s="9">
        <v>71.011670026022912</v>
      </c>
      <c r="O680" s="9">
        <v>87.700889660699872</v>
      </c>
      <c r="P680" s="9">
        <v>96.71646483120675</v>
      </c>
      <c r="Q680" s="9">
        <v>37.11082158262343</v>
      </c>
      <c r="R680" s="9">
        <v>32.848415412406681</v>
      </c>
      <c r="S680" s="9">
        <v>32.081567926087814</v>
      </c>
      <c r="T680" s="9">
        <v>32.102525769385807</v>
      </c>
      <c r="U680" s="9">
        <v>32.040350834268381</v>
      </c>
      <c r="V680" s="9">
        <v>32.040350834268381</v>
      </c>
      <c r="W680" s="9">
        <v>32.040350834268381</v>
      </c>
      <c r="X680" s="9">
        <v>32.040350834268381</v>
      </c>
      <c r="Y680" s="9">
        <v>32.040350834268381</v>
      </c>
      <c r="Z680" s="9">
        <v>32.267953012474962</v>
      </c>
      <c r="AA680" s="9">
        <v>32.497231818165254</v>
      </c>
      <c r="AB680" s="9">
        <v>34.871685604405684</v>
      </c>
      <c r="AC680" s="9">
        <v>34.726866907208773</v>
      </c>
      <c r="AD680" s="9">
        <v>39.268990425628111</v>
      </c>
      <c r="AE680" s="9">
        <v>38.769565020023677</v>
      </c>
      <c r="AF680" s="9">
        <v>39.829333296322346</v>
      </c>
      <c r="AG680" s="9">
        <v>53.037944175571425</v>
      </c>
      <c r="AH680" s="9">
        <v>73.366912455886549</v>
      </c>
      <c r="AI680" s="9">
        <v>98.533090688586384</v>
      </c>
      <c r="AJ680" s="9">
        <v>125.07410344126602</v>
      </c>
      <c r="AK680" s="9">
        <v>116.72882995919878</v>
      </c>
      <c r="AL680" s="21">
        <v>135.68177610770488</v>
      </c>
      <c r="AM680" s="197">
        <v>119.86943263716387</v>
      </c>
      <c r="AN680" s="21"/>
      <c r="AO680" s="5"/>
      <c r="AP680" s="5"/>
      <c r="AQ680" s="21"/>
    </row>
    <row r="681" spans="1:43" x14ac:dyDescent="0.2">
      <c r="A681" s="8" t="str">
        <f t="shared" si="10"/>
        <v>EIGL_Ja_1</v>
      </c>
      <c r="B681" s="7" t="s">
        <v>3744</v>
      </c>
      <c r="C681" s="7" t="s">
        <v>260</v>
      </c>
      <c r="D681" s="7">
        <v>1</v>
      </c>
      <c r="E681" s="7">
        <v>100</v>
      </c>
      <c r="F681" s="9">
        <v>109.61694689595988</v>
      </c>
      <c r="G681" s="9">
        <v>105.17796616001829</v>
      </c>
      <c r="H681" s="9">
        <v>129.44447514404754</v>
      </c>
      <c r="I681" s="9">
        <v>152.72850936539615</v>
      </c>
      <c r="J681" s="9">
        <v>155.67249817103198</v>
      </c>
      <c r="K681" s="9">
        <v>132.95940191660745</v>
      </c>
      <c r="L681" s="9">
        <v>145.94667578505221</v>
      </c>
      <c r="M681" s="9">
        <v>141.21572808497206</v>
      </c>
      <c r="N681" s="9">
        <v>140.4529223274215</v>
      </c>
      <c r="O681" s="9">
        <v>132.85671853454753</v>
      </c>
      <c r="P681" s="9">
        <v>123.06953823692488</v>
      </c>
      <c r="Q681" s="9">
        <v>122.67435023262571</v>
      </c>
      <c r="R681" s="9">
        <v>116.63449079153729</v>
      </c>
      <c r="S681" s="9">
        <v>106.56176568652411</v>
      </c>
      <c r="T681" s="9">
        <v>106.8810784970899</v>
      </c>
      <c r="U681" s="9">
        <v>109.76002403035012</v>
      </c>
      <c r="V681" s="9">
        <v>113.25046357982143</v>
      </c>
      <c r="W681" s="9">
        <v>129.46427250686727</v>
      </c>
      <c r="X681" s="9">
        <v>137.86428835999885</v>
      </c>
      <c r="Y681" s="9">
        <v>155.9579587465247</v>
      </c>
      <c r="Z681" s="9">
        <v>172.16239071648974</v>
      </c>
      <c r="AA681" s="9">
        <v>187.98130743676381</v>
      </c>
      <c r="AB681" s="9">
        <v>205.1351887215661</v>
      </c>
      <c r="AC681" s="9">
        <v>222.89543864266489</v>
      </c>
      <c r="AD681" s="9">
        <v>264.48291451493975</v>
      </c>
      <c r="AE681" s="9">
        <v>282.11602714795259</v>
      </c>
      <c r="AF681" s="9">
        <v>308.01324200941832</v>
      </c>
      <c r="AG681" s="9">
        <v>347.14555883007318</v>
      </c>
      <c r="AH681" s="9">
        <v>373.22839881888393</v>
      </c>
      <c r="AI681" s="9">
        <v>369.64541415170572</v>
      </c>
      <c r="AJ681" s="9">
        <v>378.9750176611488</v>
      </c>
      <c r="AK681" s="9">
        <v>376.28391228038367</v>
      </c>
      <c r="AL681" s="21">
        <v>400.38961721970009</v>
      </c>
      <c r="AM681" s="197">
        <v>437.01386111043712</v>
      </c>
      <c r="AN681" s="21"/>
      <c r="AO681" s="5"/>
      <c r="AP681" s="5"/>
      <c r="AQ681" s="21"/>
    </row>
    <row r="682" spans="1:43" x14ac:dyDescent="0.2">
      <c r="A682" s="8" t="str">
        <f t="shared" si="10"/>
        <v>EIGL_Ja_2</v>
      </c>
      <c r="B682" s="7" t="s">
        <v>3744</v>
      </c>
      <c r="C682" s="7" t="s">
        <v>260</v>
      </c>
      <c r="D682" s="7">
        <v>2</v>
      </c>
      <c r="E682" s="7">
        <v>100</v>
      </c>
      <c r="F682" s="9">
        <v>106.10116928113804</v>
      </c>
      <c r="G682" s="9">
        <v>107.23051969880386</v>
      </c>
      <c r="H682" s="9">
        <v>137.32137149074063</v>
      </c>
      <c r="I682" s="9">
        <v>166.51943531556137</v>
      </c>
      <c r="J682" s="9">
        <v>175.49093516968392</v>
      </c>
      <c r="K682" s="9">
        <v>144.92849633317471</v>
      </c>
      <c r="L682" s="9">
        <v>144.33760824201624</v>
      </c>
      <c r="M682" s="9">
        <v>141.67328214617919</v>
      </c>
      <c r="N682" s="9">
        <v>148.26977332365283</v>
      </c>
      <c r="O682" s="9">
        <v>137.5706410947071</v>
      </c>
      <c r="P682" s="9">
        <v>123.79302089071675</v>
      </c>
      <c r="Q682" s="9">
        <v>116.98780513818296</v>
      </c>
      <c r="R682" s="9">
        <v>115.88266212138127</v>
      </c>
      <c r="S682" s="9">
        <v>108.54783815505267</v>
      </c>
      <c r="T682" s="9">
        <v>101.64266514683204</v>
      </c>
      <c r="U682" s="9">
        <v>100.56296389687151</v>
      </c>
      <c r="V682" s="9">
        <v>102.11985316917733</v>
      </c>
      <c r="W682" s="9">
        <v>116.1862064240043</v>
      </c>
      <c r="X682" s="9">
        <v>126.55758994962912</v>
      </c>
      <c r="Y682" s="9">
        <v>140.97314713413022</v>
      </c>
      <c r="Z682" s="9">
        <v>155.4073649744756</v>
      </c>
      <c r="AA682" s="9">
        <v>165.09905685569825</v>
      </c>
      <c r="AB682" s="9">
        <v>163.69152434700257</v>
      </c>
      <c r="AC682" s="9">
        <v>180.67558591276546</v>
      </c>
      <c r="AD682" s="9">
        <v>219.97375116225473</v>
      </c>
      <c r="AE682" s="9">
        <v>230.77594410437138</v>
      </c>
      <c r="AF682" s="9">
        <v>253.3456529726962</v>
      </c>
      <c r="AG682" s="9">
        <v>315.31939363639583</v>
      </c>
      <c r="AH682" s="9">
        <v>348.25090887144285</v>
      </c>
      <c r="AI682" s="9">
        <v>352.54920838445003</v>
      </c>
      <c r="AJ682" s="9">
        <v>357.996598990064</v>
      </c>
      <c r="AK682" s="9">
        <v>330.83268181070008</v>
      </c>
      <c r="AL682" s="21">
        <v>352.70416309543822</v>
      </c>
      <c r="AM682" s="197">
        <v>376.51077297214908</v>
      </c>
      <c r="AN682" s="21"/>
      <c r="AO682" s="5"/>
      <c r="AP682" s="5"/>
      <c r="AQ682" s="21"/>
    </row>
    <row r="683" spans="1:43" x14ac:dyDescent="0.2">
      <c r="A683" s="8" t="str">
        <f t="shared" si="10"/>
        <v>EIGL_Ja_3</v>
      </c>
      <c r="B683" s="7" t="s">
        <v>3744</v>
      </c>
      <c r="C683" s="7" t="s">
        <v>260</v>
      </c>
      <c r="D683" s="7">
        <v>3</v>
      </c>
      <c r="E683" s="7">
        <v>100</v>
      </c>
      <c r="F683" s="9">
        <v>88.4316064924692</v>
      </c>
      <c r="G683" s="9">
        <v>69.45920705731703</v>
      </c>
      <c r="H683" s="9">
        <v>104.87392351489481</v>
      </c>
      <c r="I683" s="9">
        <v>122.02074680636639</v>
      </c>
      <c r="J683" s="9">
        <v>143.9591106339538</v>
      </c>
      <c r="K683" s="9">
        <v>124.56837183763969</v>
      </c>
      <c r="L683" s="9">
        <v>115.87079385324692</v>
      </c>
      <c r="M683" s="9">
        <v>121.33198245702195</v>
      </c>
      <c r="N683" s="9">
        <v>122.83973301151623</v>
      </c>
      <c r="O683" s="9">
        <v>113.68885244182623</v>
      </c>
      <c r="P683" s="9">
        <v>98.974629865798335</v>
      </c>
      <c r="Q683" s="9">
        <v>99.98381896151723</v>
      </c>
      <c r="R683" s="9">
        <v>94.481033841512243</v>
      </c>
      <c r="S683" s="9">
        <v>80.575650998137178</v>
      </c>
      <c r="T683" s="9">
        <v>72.704910672524562</v>
      </c>
      <c r="U683" s="9">
        <v>72.414801703585567</v>
      </c>
      <c r="V683" s="9">
        <v>76.831325267000636</v>
      </c>
      <c r="W683" s="9">
        <v>89.783448984056264</v>
      </c>
      <c r="X683" s="9">
        <v>90.120374194961926</v>
      </c>
      <c r="Y683" s="9">
        <v>107.84135356041098</v>
      </c>
      <c r="Z683" s="9">
        <v>120.10023965768666</v>
      </c>
      <c r="AA683" s="9">
        <v>123.59348772215391</v>
      </c>
      <c r="AB683" s="9">
        <v>120.1368495007091</v>
      </c>
      <c r="AC683" s="9">
        <v>129.28562563411006</v>
      </c>
      <c r="AD683" s="9">
        <v>161.42964044380551</v>
      </c>
      <c r="AE683" s="9">
        <v>176.10039044877169</v>
      </c>
      <c r="AF683" s="9">
        <v>205.46009106306192</v>
      </c>
      <c r="AG683" s="9">
        <v>261.84569641258616</v>
      </c>
      <c r="AH683" s="9">
        <v>289.73899866215822</v>
      </c>
      <c r="AI683" s="9">
        <v>289.9439418232019</v>
      </c>
      <c r="AJ683" s="9">
        <v>302.01080837476769</v>
      </c>
      <c r="AK683" s="9">
        <v>288.58782215915011</v>
      </c>
      <c r="AL683" s="21">
        <v>313.4222543787194</v>
      </c>
      <c r="AM683" s="197">
        <v>334.23293515556935</v>
      </c>
      <c r="AN683" s="21"/>
      <c r="AO683" s="5"/>
      <c r="AP683" s="5"/>
      <c r="AQ683" s="21"/>
    </row>
    <row r="684" spans="1:43" x14ac:dyDescent="0.2">
      <c r="A684" s="8" t="str">
        <f t="shared" si="10"/>
        <v>EIGL_Ja_4</v>
      </c>
      <c r="B684" s="7" t="s">
        <v>3744</v>
      </c>
      <c r="C684" s="7" t="s">
        <v>260</v>
      </c>
      <c r="D684" s="7">
        <v>4</v>
      </c>
      <c r="E684" s="7">
        <v>100</v>
      </c>
      <c r="F684" s="9">
        <v>90.449567044003842</v>
      </c>
      <c r="G684" s="9">
        <v>69.811843105883923</v>
      </c>
      <c r="H684" s="9">
        <v>92.419087874197757</v>
      </c>
      <c r="I684" s="9">
        <v>107.66609561102021</v>
      </c>
      <c r="J684" s="9">
        <v>115.64408277705711</v>
      </c>
      <c r="K684" s="9">
        <v>92.843774698617267</v>
      </c>
      <c r="L684" s="9">
        <v>100.93372150318373</v>
      </c>
      <c r="M684" s="9">
        <v>98.999221899983297</v>
      </c>
      <c r="N684" s="9">
        <v>103.7583735653177</v>
      </c>
      <c r="O684" s="9">
        <v>93.166171246723408</v>
      </c>
      <c r="P684" s="9">
        <v>81.978687639382059</v>
      </c>
      <c r="Q684" s="9">
        <v>84.308511923367718</v>
      </c>
      <c r="R684" s="9">
        <v>90.985810723722111</v>
      </c>
      <c r="S684" s="9">
        <v>77.471954200755661</v>
      </c>
      <c r="T684" s="9">
        <v>61.739001809401252</v>
      </c>
      <c r="U684" s="9">
        <v>62.039257834752448</v>
      </c>
      <c r="V684" s="9">
        <v>70.95313162599922</v>
      </c>
      <c r="W684" s="9">
        <v>84.210168484555425</v>
      </c>
      <c r="X684" s="9">
        <v>95.619663602382531</v>
      </c>
      <c r="Y684" s="9">
        <v>109.07570870015158</v>
      </c>
      <c r="Z684" s="9">
        <v>114.0202566023425</v>
      </c>
      <c r="AA684" s="9">
        <v>120.75061739115087</v>
      </c>
      <c r="AB684" s="9">
        <v>110.89395239330135</v>
      </c>
      <c r="AC684" s="9">
        <v>92.628618718673366</v>
      </c>
      <c r="AD684" s="9">
        <v>125.58912199995682</v>
      </c>
      <c r="AE684" s="9">
        <v>126.24292545237262</v>
      </c>
      <c r="AF684" s="9">
        <v>130.7358061116216</v>
      </c>
      <c r="AG684" s="9">
        <v>183.15774855376071</v>
      </c>
      <c r="AH684" s="9">
        <v>221.06728155350353</v>
      </c>
      <c r="AI684" s="9">
        <v>230.6209949237286</v>
      </c>
      <c r="AJ684" s="9">
        <v>241.98457723634212</v>
      </c>
      <c r="AK684" s="9">
        <v>221.90907902789689</v>
      </c>
      <c r="AL684" s="21">
        <v>231.84658636772281</v>
      </c>
      <c r="AM684" s="197">
        <v>248.97309831918494</v>
      </c>
      <c r="AN684" s="21"/>
      <c r="AO684" s="5"/>
      <c r="AP684" s="5"/>
      <c r="AQ684" s="21"/>
    </row>
    <row r="685" spans="1:43" x14ac:dyDescent="0.2">
      <c r="A685" s="8" t="str">
        <f t="shared" si="10"/>
        <v>EIGL_Ja_5</v>
      </c>
      <c r="B685" s="7" t="s">
        <v>3744</v>
      </c>
      <c r="C685" s="7" t="s">
        <v>260</v>
      </c>
      <c r="D685" s="7">
        <v>5</v>
      </c>
      <c r="E685" s="7">
        <v>100</v>
      </c>
      <c r="F685" s="9">
        <v>103.40423608274097</v>
      </c>
      <c r="G685" s="9">
        <v>96.525107977347005</v>
      </c>
      <c r="H685" s="9">
        <v>131.82929094923762</v>
      </c>
      <c r="I685" s="9">
        <v>147.84935674471805</v>
      </c>
      <c r="J685" s="9">
        <v>156.61269585083113</v>
      </c>
      <c r="K685" s="9">
        <v>128.35473706012726</v>
      </c>
      <c r="L685" s="9">
        <v>136.45625833352474</v>
      </c>
      <c r="M685" s="9">
        <v>134.6257063405796</v>
      </c>
      <c r="N685" s="9">
        <v>130.53607345019003</v>
      </c>
      <c r="O685" s="9">
        <v>124.13735759919228</v>
      </c>
      <c r="P685" s="9">
        <v>114.36212102441471</v>
      </c>
      <c r="Q685" s="9">
        <v>109.46474481261615</v>
      </c>
      <c r="R685" s="9">
        <v>104.19413441138374</v>
      </c>
      <c r="S685" s="9">
        <v>106.49295619756441</v>
      </c>
      <c r="T685" s="9">
        <v>101.25821072486434</v>
      </c>
      <c r="U685" s="9">
        <v>99.762776587205224</v>
      </c>
      <c r="V685" s="9">
        <v>109.06284505031736</v>
      </c>
      <c r="W685" s="9">
        <v>120.06059963578961</v>
      </c>
      <c r="X685" s="9">
        <v>132.29815038884391</v>
      </c>
      <c r="Y685" s="9">
        <v>157.20703203631453</v>
      </c>
      <c r="Z685" s="9">
        <v>174.80845761135774</v>
      </c>
      <c r="AA685" s="9">
        <v>194.25093007061957</v>
      </c>
      <c r="AB685" s="9">
        <v>205.1132288476868</v>
      </c>
      <c r="AC685" s="9">
        <v>235.0479910502107</v>
      </c>
      <c r="AD685" s="9">
        <v>288.26034026132004</v>
      </c>
      <c r="AE685" s="9">
        <v>304.93113116549154</v>
      </c>
      <c r="AF685" s="9">
        <v>356.37084826791835</v>
      </c>
      <c r="AG685" s="9">
        <v>417.57652983556602</v>
      </c>
      <c r="AH685" s="9">
        <v>427.41216517587344</v>
      </c>
      <c r="AI685" s="9">
        <v>418.180183693255</v>
      </c>
      <c r="AJ685" s="9">
        <v>417.0837097319689</v>
      </c>
      <c r="AK685" s="9">
        <v>380.21569014200827</v>
      </c>
      <c r="AL685" s="21">
        <v>400.92000340815383</v>
      </c>
      <c r="AM685" s="197">
        <v>439.32343043738467</v>
      </c>
      <c r="AN685" s="21"/>
      <c r="AO685" s="5"/>
      <c r="AP685" s="5"/>
      <c r="AQ685" s="21"/>
    </row>
    <row r="686" spans="1:43" x14ac:dyDescent="0.2">
      <c r="A686" s="8" t="str">
        <f t="shared" si="10"/>
        <v>EIGL_Ja_6</v>
      </c>
      <c r="B686" s="7" t="s">
        <v>3744</v>
      </c>
      <c r="C686" s="7" t="s">
        <v>260</v>
      </c>
      <c r="D686" s="7">
        <v>6</v>
      </c>
      <c r="E686" s="7">
        <v>100</v>
      </c>
      <c r="F686" s="9">
        <v>86.353472338529883</v>
      </c>
      <c r="G686" s="9">
        <v>67.572875907451689</v>
      </c>
      <c r="H686" s="9">
        <v>101.95226537741789</v>
      </c>
      <c r="I686" s="9">
        <v>117.789186965021</v>
      </c>
      <c r="J686" s="9">
        <v>138.25914705937879</v>
      </c>
      <c r="K686" s="9">
        <v>111.55136268101364</v>
      </c>
      <c r="L686" s="9">
        <v>118.03848200287752</v>
      </c>
      <c r="M686" s="9">
        <v>116.63778606701294</v>
      </c>
      <c r="N686" s="9">
        <v>120.85920900003542</v>
      </c>
      <c r="O686" s="9">
        <v>108.89533832034202</v>
      </c>
      <c r="P686" s="9">
        <v>97.712355278108262</v>
      </c>
      <c r="Q686" s="9">
        <v>94.923880662604049</v>
      </c>
      <c r="R686" s="9">
        <v>88.057248286063555</v>
      </c>
      <c r="S686" s="9">
        <v>77.468631867667298</v>
      </c>
      <c r="T686" s="9">
        <v>70.054425040894216</v>
      </c>
      <c r="U686" s="9">
        <v>68.022126501183607</v>
      </c>
      <c r="V686" s="9">
        <v>78.922981930179489</v>
      </c>
      <c r="W686" s="9">
        <v>96.662402315536255</v>
      </c>
      <c r="X686" s="9">
        <v>99.339689239315632</v>
      </c>
      <c r="Y686" s="9">
        <v>117.41539898010267</v>
      </c>
      <c r="Z686" s="9">
        <v>133.09701203770828</v>
      </c>
      <c r="AA686" s="9">
        <v>137.99705075838017</v>
      </c>
      <c r="AB686" s="9">
        <v>139.02668584870133</v>
      </c>
      <c r="AC686" s="9">
        <v>145.28810858602662</v>
      </c>
      <c r="AD686" s="9">
        <v>186.21455720467884</v>
      </c>
      <c r="AE686" s="9">
        <v>216.7045786816561</v>
      </c>
      <c r="AF686" s="9">
        <v>246.99774476298884</v>
      </c>
      <c r="AG686" s="9">
        <v>298.17003376060381</v>
      </c>
      <c r="AH686" s="9">
        <v>322.83012861945519</v>
      </c>
      <c r="AI686" s="9">
        <v>329.88635336110082</v>
      </c>
      <c r="AJ686" s="9">
        <v>339.90714820625988</v>
      </c>
      <c r="AK686" s="9">
        <v>319.26114306620042</v>
      </c>
      <c r="AL686" s="21">
        <v>331.56728695902865</v>
      </c>
      <c r="AM686" s="197">
        <v>360.46380879876426</v>
      </c>
      <c r="AN686" s="21"/>
      <c r="AO686" s="5"/>
      <c r="AP686" s="5"/>
      <c r="AQ686" s="21"/>
    </row>
    <row r="687" spans="1:43" x14ac:dyDescent="0.2">
      <c r="A687" s="8" t="str">
        <f t="shared" ref="A687:A706" si="11">CONCATENATE(B687,"_",C687,"_",D687)</f>
        <v>EIGL_Ja_7</v>
      </c>
      <c r="B687" s="7" t="s">
        <v>3744</v>
      </c>
      <c r="C687" s="7" t="s">
        <v>260</v>
      </c>
      <c r="D687" s="7">
        <v>7</v>
      </c>
      <c r="E687" s="7">
        <v>100</v>
      </c>
      <c r="F687" s="9">
        <v>97.099870924627496</v>
      </c>
      <c r="G687" s="9">
        <v>77.15543414480635</v>
      </c>
      <c r="H687" s="9">
        <v>117.3981032707399</v>
      </c>
      <c r="I687" s="9">
        <v>128.60682804628419</v>
      </c>
      <c r="J687" s="9">
        <v>139.59652310005262</v>
      </c>
      <c r="K687" s="9">
        <v>118.19703569892791</v>
      </c>
      <c r="L687" s="9">
        <v>119.87601210403771</v>
      </c>
      <c r="M687" s="9">
        <v>117.41600168012477</v>
      </c>
      <c r="N687" s="9">
        <v>109.88476141628647</v>
      </c>
      <c r="O687" s="9">
        <v>103.68419475133128</v>
      </c>
      <c r="P687" s="9">
        <v>95.471504335996187</v>
      </c>
      <c r="Q687" s="9">
        <v>91.402481563176636</v>
      </c>
      <c r="R687" s="9">
        <v>88.778735079606435</v>
      </c>
      <c r="S687" s="9">
        <v>94.010888898655637</v>
      </c>
      <c r="T687" s="9">
        <v>85.152956419347106</v>
      </c>
      <c r="U687" s="9">
        <v>91.141209909532307</v>
      </c>
      <c r="V687" s="9">
        <v>104.63190356664465</v>
      </c>
      <c r="W687" s="9">
        <v>111.96546930187398</v>
      </c>
      <c r="X687" s="9">
        <v>116.76772641175283</v>
      </c>
      <c r="Y687" s="9">
        <v>136.68409546970614</v>
      </c>
      <c r="Z687" s="9">
        <v>150.73409541680633</v>
      </c>
      <c r="AA687" s="9">
        <v>165.08556819009081</v>
      </c>
      <c r="AB687" s="9">
        <v>165.81520227355156</v>
      </c>
      <c r="AC687" s="9">
        <v>176.60185419897221</v>
      </c>
      <c r="AD687" s="9">
        <v>209.47100866429241</v>
      </c>
      <c r="AE687" s="9">
        <v>220.36059330121353</v>
      </c>
      <c r="AF687" s="9">
        <v>244.6972015572583</v>
      </c>
      <c r="AG687" s="9">
        <v>304.61016541414875</v>
      </c>
      <c r="AH687" s="9">
        <v>336.91540699450707</v>
      </c>
      <c r="AI687" s="9">
        <v>328.75654591466537</v>
      </c>
      <c r="AJ687" s="9">
        <v>340.00683755055167</v>
      </c>
      <c r="AK687" s="9">
        <v>334.80734597383292</v>
      </c>
      <c r="AL687" s="21">
        <v>342.49601768307349</v>
      </c>
      <c r="AM687" s="197">
        <v>396.93173038255162</v>
      </c>
      <c r="AN687" s="21"/>
      <c r="AO687" s="5"/>
      <c r="AP687" s="5"/>
      <c r="AQ687" s="21"/>
    </row>
    <row r="688" spans="1:43" x14ac:dyDescent="0.2">
      <c r="A688" s="8" t="str">
        <f t="shared" si="11"/>
        <v>EIGL_Ja_8</v>
      </c>
      <c r="B688" s="7" t="s">
        <v>3744</v>
      </c>
      <c r="C688" s="7" t="s">
        <v>260</v>
      </c>
      <c r="D688" s="7">
        <v>8</v>
      </c>
      <c r="E688" s="7">
        <v>100</v>
      </c>
      <c r="F688" s="9">
        <v>122.16248620039478</v>
      </c>
      <c r="G688" s="9">
        <v>90.582636693697069</v>
      </c>
      <c r="H688" s="9">
        <v>98.324933757316757</v>
      </c>
      <c r="I688" s="9">
        <v>116.81276298523018</v>
      </c>
      <c r="J688" s="9">
        <v>149.94457392436502</v>
      </c>
      <c r="K688" s="9">
        <v>109.79139863325311</v>
      </c>
      <c r="L688" s="9">
        <v>113.27505229825839</v>
      </c>
      <c r="M688" s="9">
        <v>105.28002240429097</v>
      </c>
      <c r="N688" s="9">
        <v>116.30300905439086</v>
      </c>
      <c r="O688" s="9">
        <v>115.71668724638144</v>
      </c>
      <c r="P688" s="9">
        <v>99.854727532975247</v>
      </c>
      <c r="Q688" s="9">
        <v>91.395385867660124</v>
      </c>
      <c r="R688" s="9">
        <v>80.159659142327413</v>
      </c>
      <c r="S688" s="9">
        <v>67.116260679862862</v>
      </c>
      <c r="T688" s="9">
        <v>71.087680515873203</v>
      </c>
      <c r="U688" s="9">
        <v>66.355934455440433</v>
      </c>
      <c r="V688" s="9">
        <v>67.459229881060949</v>
      </c>
      <c r="W688" s="9">
        <v>77.963861593280441</v>
      </c>
      <c r="X688" s="9">
        <v>79.284551017014024</v>
      </c>
      <c r="Y688" s="9">
        <v>87.858608942356824</v>
      </c>
      <c r="Z688" s="9">
        <v>104.48405652534882</v>
      </c>
      <c r="AA688" s="9">
        <v>98.947377858085218</v>
      </c>
      <c r="AB688" s="9">
        <v>90.513546182466243</v>
      </c>
      <c r="AC688" s="9">
        <v>90.566886087595748</v>
      </c>
      <c r="AD688" s="9">
        <v>110.11925302243746</v>
      </c>
      <c r="AE688" s="9">
        <v>109.91243520281915</v>
      </c>
      <c r="AF688" s="9">
        <v>129.33247785670491</v>
      </c>
      <c r="AG688" s="9">
        <v>157.6981438186175</v>
      </c>
      <c r="AH688" s="9">
        <v>179.89210107049792</v>
      </c>
      <c r="AI688" s="9">
        <v>199.04975679650479</v>
      </c>
      <c r="AJ688" s="9">
        <v>211.37368104440566</v>
      </c>
      <c r="AK688" s="9">
        <v>196.18977458407409</v>
      </c>
      <c r="AL688" s="21">
        <v>214.3137004754268</v>
      </c>
      <c r="AM688" s="197">
        <v>242.22304370577649</v>
      </c>
      <c r="AN688" s="21"/>
      <c r="AO688" s="5"/>
      <c r="AP688" s="5"/>
      <c r="AQ688" s="21"/>
    </row>
    <row r="689" spans="1:43" x14ac:dyDescent="0.2">
      <c r="A689" s="8" t="str">
        <f t="shared" si="11"/>
        <v>EIGL_Ja_9</v>
      </c>
      <c r="B689" s="7" t="s">
        <v>3744</v>
      </c>
      <c r="C689" s="7" t="s">
        <v>260</v>
      </c>
      <c r="D689" s="7">
        <v>9</v>
      </c>
      <c r="E689" s="7">
        <v>100</v>
      </c>
      <c r="F689" s="9">
        <v>113.72613552026414</v>
      </c>
      <c r="G689" s="9">
        <v>110.98073561454615</v>
      </c>
      <c r="H689" s="9">
        <v>141.23878703042107</v>
      </c>
      <c r="I689" s="9">
        <v>157.07161299794367</v>
      </c>
      <c r="J689" s="9">
        <v>174.3022256048983</v>
      </c>
      <c r="K689" s="9">
        <v>146.66871072456468</v>
      </c>
      <c r="L689" s="9">
        <v>158.40330553344774</v>
      </c>
      <c r="M689" s="9">
        <v>148.5235914872319</v>
      </c>
      <c r="N689" s="9">
        <v>142.86297354929874</v>
      </c>
      <c r="O689" s="9">
        <v>131.75782876823453</v>
      </c>
      <c r="P689" s="9">
        <v>129.7841571440261</v>
      </c>
      <c r="Q689" s="9">
        <v>132.72905271590528</v>
      </c>
      <c r="R689" s="9">
        <v>137.04819916669828</v>
      </c>
      <c r="S689" s="9">
        <v>131.9466870306706</v>
      </c>
      <c r="T689" s="9">
        <v>131.94839975299968</v>
      </c>
      <c r="U689" s="9">
        <v>136.17908147249528</v>
      </c>
      <c r="V689" s="9">
        <v>156.61457108291509</v>
      </c>
      <c r="W689" s="9">
        <v>184.09203930369401</v>
      </c>
      <c r="X689" s="9">
        <v>177.88483601128752</v>
      </c>
      <c r="Y689" s="9">
        <v>197.79929871839545</v>
      </c>
      <c r="Z689" s="9">
        <v>221.99044065831771</v>
      </c>
      <c r="AA689" s="9">
        <v>249.5094610764109</v>
      </c>
      <c r="AB689" s="9">
        <v>280.41337394220756</v>
      </c>
      <c r="AC689" s="9">
        <v>298.03602605915563</v>
      </c>
      <c r="AD689" s="9">
        <v>343.95306543986266</v>
      </c>
      <c r="AE689" s="9">
        <v>368.74577638949455</v>
      </c>
      <c r="AF689" s="9">
        <v>425.53471241513677</v>
      </c>
      <c r="AG689" s="9">
        <v>485.19127345735728</v>
      </c>
      <c r="AH689" s="9">
        <v>493.67201116295598</v>
      </c>
      <c r="AI689" s="9">
        <v>510.03383105996454</v>
      </c>
      <c r="AJ689" s="9">
        <v>532.88557185487014</v>
      </c>
      <c r="AK689" s="9">
        <v>520.04123755586738</v>
      </c>
      <c r="AL689" s="21">
        <v>555.15358986933063</v>
      </c>
      <c r="AM689" s="197">
        <v>617.02242546107402</v>
      </c>
      <c r="AN689" s="21"/>
      <c r="AO689" s="5"/>
      <c r="AP689" s="5"/>
      <c r="AQ689" s="21"/>
    </row>
    <row r="690" spans="1:43" x14ac:dyDescent="0.2">
      <c r="A690" s="8" t="str">
        <f t="shared" si="11"/>
        <v>EIGL_Ja_10</v>
      </c>
      <c r="B690" s="7" t="s">
        <v>3744</v>
      </c>
      <c r="C690" s="7" t="s">
        <v>260</v>
      </c>
      <c r="D690" s="7">
        <v>10</v>
      </c>
      <c r="E690" s="7">
        <v>100</v>
      </c>
      <c r="F690" s="9">
        <v>108.10570385704106</v>
      </c>
      <c r="G690" s="9">
        <v>93.379708674723588</v>
      </c>
      <c r="H690" s="9">
        <v>109.27280458857132</v>
      </c>
      <c r="I690" s="9">
        <v>118.39347156815849</v>
      </c>
      <c r="J690" s="9">
        <v>120.76850203636349</v>
      </c>
      <c r="K690" s="9">
        <v>95.985789558747797</v>
      </c>
      <c r="L690" s="9">
        <v>100.36617319023098</v>
      </c>
      <c r="M690" s="9">
        <v>97.604360479180329</v>
      </c>
      <c r="N690" s="9">
        <v>102.54149778016269</v>
      </c>
      <c r="O690" s="9">
        <v>105.2895140666996</v>
      </c>
      <c r="P690" s="9">
        <v>103.25591771620057</v>
      </c>
      <c r="Q690" s="9">
        <v>79.645648263899531</v>
      </c>
      <c r="R690" s="9">
        <v>74.119462313176314</v>
      </c>
      <c r="S690" s="9">
        <v>67.342866204563734</v>
      </c>
      <c r="T690" s="9">
        <v>63.998864679667456</v>
      </c>
      <c r="U690" s="9">
        <v>63.648919774312319</v>
      </c>
      <c r="V690" s="9">
        <v>64.540065153399183</v>
      </c>
      <c r="W690" s="9">
        <v>70.084660493273987</v>
      </c>
      <c r="X690" s="9">
        <v>72.251395822816491</v>
      </c>
      <c r="Y690" s="9">
        <v>81.684201967100208</v>
      </c>
      <c r="Z690" s="9">
        <v>91.041481878799289</v>
      </c>
      <c r="AA690" s="9">
        <v>98.45727117364595</v>
      </c>
      <c r="AB690" s="9">
        <v>99.393609751818644</v>
      </c>
      <c r="AC690" s="9">
        <v>117.40960468225934</v>
      </c>
      <c r="AD690" s="9">
        <v>157.80371208643888</v>
      </c>
      <c r="AE690" s="9">
        <v>171.86309037757133</v>
      </c>
      <c r="AF690" s="9">
        <v>211.8228600798891</v>
      </c>
      <c r="AG690" s="9">
        <v>291.01432505416227</v>
      </c>
      <c r="AH690" s="9">
        <v>334.6097358742939</v>
      </c>
      <c r="AI690" s="9">
        <v>334.92392481658788</v>
      </c>
      <c r="AJ690" s="9">
        <v>342.12299100564809</v>
      </c>
      <c r="AK690" s="9">
        <v>316.91327708989559</v>
      </c>
      <c r="AL690" s="21">
        <v>333.55465025711055</v>
      </c>
      <c r="AM690" s="197">
        <v>371.51897565116275</v>
      </c>
      <c r="AN690" s="21"/>
      <c r="AO690" s="5"/>
      <c r="AP690" s="5"/>
      <c r="AQ690" s="21"/>
    </row>
    <row r="691" spans="1:43" x14ac:dyDescent="0.2">
      <c r="A691" s="8" t="str">
        <f t="shared" si="11"/>
        <v>EIGL_Ja_11</v>
      </c>
      <c r="B691" s="7" t="s">
        <v>3744</v>
      </c>
      <c r="C691" s="7" t="s">
        <v>260</v>
      </c>
      <c r="D691" s="7">
        <v>11</v>
      </c>
      <c r="E691" s="7">
        <v>100</v>
      </c>
      <c r="F691" s="9">
        <v>105.55552485865634</v>
      </c>
      <c r="G691" s="9">
        <v>97.945872566117046</v>
      </c>
      <c r="H691" s="9">
        <v>126.53039156410719</v>
      </c>
      <c r="I691" s="9">
        <v>153.94009393668608</v>
      </c>
      <c r="J691" s="9">
        <v>165.29566395014442</v>
      </c>
      <c r="K691" s="9">
        <v>148.88468845943012</v>
      </c>
      <c r="L691" s="9">
        <v>150.43310642425092</v>
      </c>
      <c r="M691" s="9">
        <v>148.90527813720331</v>
      </c>
      <c r="N691" s="9">
        <v>154.59525092068736</v>
      </c>
      <c r="O691" s="9">
        <v>141.81468497813992</v>
      </c>
      <c r="P691" s="9">
        <v>121.05785504577986</v>
      </c>
      <c r="Q691" s="9">
        <v>114.27405617396735</v>
      </c>
      <c r="R691" s="9">
        <v>106.62646304103056</v>
      </c>
      <c r="S691" s="9">
        <v>100.21879414584242</v>
      </c>
      <c r="T691" s="9">
        <v>90.698122607732856</v>
      </c>
      <c r="U691" s="9">
        <v>84.850559246297834</v>
      </c>
      <c r="V691" s="9">
        <v>83.619376735535241</v>
      </c>
      <c r="W691" s="9">
        <v>92.325207062445841</v>
      </c>
      <c r="X691" s="9">
        <v>94.248339777983915</v>
      </c>
      <c r="Y691" s="9">
        <v>110.117767769453</v>
      </c>
      <c r="Z691" s="9">
        <v>119.6000727715423</v>
      </c>
      <c r="AA691" s="9">
        <v>115.12305636361933</v>
      </c>
      <c r="AB691" s="9">
        <v>114.59744075346157</v>
      </c>
      <c r="AC691" s="9">
        <v>129.877826237835</v>
      </c>
      <c r="AD691" s="9">
        <v>160.27333646300897</v>
      </c>
      <c r="AE691" s="9">
        <v>167.44068826086598</v>
      </c>
      <c r="AF691" s="9">
        <v>187.70630691789526</v>
      </c>
      <c r="AG691" s="9">
        <v>250.76551675836333</v>
      </c>
      <c r="AH691" s="9">
        <v>281.61778372881241</v>
      </c>
      <c r="AI691" s="9">
        <v>270.02475967228446</v>
      </c>
      <c r="AJ691" s="9">
        <v>284.32737545868497</v>
      </c>
      <c r="AK691" s="9">
        <v>259.66678534749076</v>
      </c>
      <c r="AL691" s="21">
        <v>271.632614064618</v>
      </c>
      <c r="AM691" s="197">
        <v>285.97752581193743</v>
      </c>
      <c r="AN691" s="21"/>
      <c r="AO691" s="5"/>
      <c r="AP691" s="5"/>
      <c r="AQ691" s="21"/>
    </row>
    <row r="692" spans="1:43" x14ac:dyDescent="0.2">
      <c r="A692" s="8" t="str">
        <f t="shared" si="11"/>
        <v>EIGL_Ja_12</v>
      </c>
      <c r="B692" s="7" t="s">
        <v>3744</v>
      </c>
      <c r="C692" s="7" t="s">
        <v>260</v>
      </c>
      <c r="D692" s="7">
        <v>12</v>
      </c>
      <c r="E692" s="7">
        <v>100</v>
      </c>
      <c r="F692" s="9">
        <v>127.29259999857945</v>
      </c>
      <c r="G692" s="9">
        <v>129.72355257812356</v>
      </c>
      <c r="H692" s="9">
        <v>177.47991944789766</v>
      </c>
      <c r="I692" s="9">
        <v>217.00962826204159</v>
      </c>
      <c r="J692" s="9">
        <v>185.61502782677846</v>
      </c>
      <c r="K692" s="9">
        <v>144.63787441995035</v>
      </c>
      <c r="L692" s="9">
        <v>143.3193646381219</v>
      </c>
      <c r="M692" s="9">
        <v>137.47551074126437</v>
      </c>
      <c r="N692" s="9">
        <v>173.60633945095034</v>
      </c>
      <c r="O692" s="9">
        <v>205.64633148984782</v>
      </c>
      <c r="P692" s="9">
        <v>179.23057159659203</v>
      </c>
      <c r="Q692" s="9">
        <v>185.02090721042961</v>
      </c>
      <c r="R692" s="9">
        <v>186.57217273929371</v>
      </c>
      <c r="S692" s="9">
        <v>176.04621691242772</v>
      </c>
      <c r="T692" s="9">
        <v>170.16570862273176</v>
      </c>
      <c r="U692" s="9">
        <v>167.60017488821617</v>
      </c>
      <c r="V692" s="9">
        <v>179.82959925828465</v>
      </c>
      <c r="W692" s="9">
        <v>201.50938708779594</v>
      </c>
      <c r="X692" s="9">
        <v>217.70247740453348</v>
      </c>
      <c r="Y692" s="9">
        <v>236.74465220658652</v>
      </c>
      <c r="Z692" s="9">
        <v>263.42748036347018</v>
      </c>
      <c r="AA692" s="9">
        <v>280.71874649797144</v>
      </c>
      <c r="AB692" s="9">
        <v>302.50132583995043</v>
      </c>
      <c r="AC692" s="9">
        <v>317.53896617904104</v>
      </c>
      <c r="AD692" s="9">
        <v>374.71957894515072</v>
      </c>
      <c r="AE692" s="9">
        <v>411.60242607744249</v>
      </c>
      <c r="AF692" s="9">
        <v>450.67278272849023</v>
      </c>
      <c r="AG692" s="9">
        <v>475.50741050563818</v>
      </c>
      <c r="AH692" s="9">
        <v>531.93888706826101</v>
      </c>
      <c r="AI692" s="9">
        <v>549.71871102787577</v>
      </c>
      <c r="AJ692" s="9">
        <v>553.59510638811355</v>
      </c>
      <c r="AK692" s="9">
        <v>518.06048522572667</v>
      </c>
      <c r="AL692" s="21">
        <v>546.42952717609171</v>
      </c>
      <c r="AM692" s="197">
        <v>618.34632181808365</v>
      </c>
      <c r="AN692" s="21"/>
      <c r="AO692" s="5"/>
      <c r="AP692" s="5"/>
      <c r="AQ692" s="21"/>
    </row>
    <row r="693" spans="1:43" x14ac:dyDescent="0.2">
      <c r="A693" s="8" t="str">
        <f t="shared" si="11"/>
        <v>EIGL_Ja_13</v>
      </c>
      <c r="B693" s="7" t="s">
        <v>3744</v>
      </c>
      <c r="C693" s="7" t="s">
        <v>260</v>
      </c>
      <c r="D693" s="7">
        <v>13</v>
      </c>
      <c r="E693" s="7">
        <v>100</v>
      </c>
      <c r="F693" s="9">
        <v>119.36304017485963</v>
      </c>
      <c r="G693" s="9">
        <v>114.77216536819863</v>
      </c>
      <c r="H693" s="9">
        <v>152.02573731642258</v>
      </c>
      <c r="I693" s="9">
        <v>185.01516785641604</v>
      </c>
      <c r="J693" s="9">
        <v>194.83446451935421</v>
      </c>
      <c r="K693" s="9">
        <v>176.60166962482327</v>
      </c>
      <c r="L693" s="9">
        <v>171.82918401538637</v>
      </c>
      <c r="M693" s="9">
        <v>164.05008990656634</v>
      </c>
      <c r="N693" s="9">
        <v>175.54923372138828</v>
      </c>
      <c r="O693" s="9">
        <v>172.58761424022248</v>
      </c>
      <c r="P693" s="9">
        <v>154.755567779904</v>
      </c>
      <c r="Q693" s="9">
        <v>148.74309690929454</v>
      </c>
      <c r="R693" s="9">
        <v>149.39548285574708</v>
      </c>
      <c r="S693" s="9">
        <v>144.03044523377835</v>
      </c>
      <c r="T693" s="9">
        <v>140.4787541459032</v>
      </c>
      <c r="U693" s="9">
        <v>141.47915294570976</v>
      </c>
      <c r="V693" s="9">
        <v>141.5558201323669</v>
      </c>
      <c r="W693" s="9">
        <v>156.93936743503238</v>
      </c>
      <c r="X693" s="9">
        <v>165.45968306240019</v>
      </c>
      <c r="Y693" s="9">
        <v>186.34589803138917</v>
      </c>
      <c r="Z693" s="9">
        <v>203.74903911778236</v>
      </c>
      <c r="AA693" s="9">
        <v>222.28032940710304</v>
      </c>
      <c r="AB693" s="9">
        <v>223.03942915896849</v>
      </c>
      <c r="AC693" s="9">
        <v>232.84336124242046</v>
      </c>
      <c r="AD693" s="9">
        <v>269.23942695043979</v>
      </c>
      <c r="AE693" s="9">
        <v>282.68127081626278</v>
      </c>
      <c r="AF693" s="9">
        <v>306.36537014283482</v>
      </c>
      <c r="AG693" s="9">
        <v>349.45230127442306</v>
      </c>
      <c r="AH693" s="9">
        <v>370.46556020303854</v>
      </c>
      <c r="AI693" s="9">
        <v>371.78605995675815</v>
      </c>
      <c r="AJ693" s="9">
        <v>380.91838473863089</v>
      </c>
      <c r="AK693" s="9">
        <v>380.57609284735895</v>
      </c>
      <c r="AL693" s="21">
        <v>397.25420715944819</v>
      </c>
      <c r="AM693" s="197">
        <v>413.46131905318737</v>
      </c>
      <c r="AN693" s="21"/>
      <c r="AO693" s="5"/>
      <c r="AP693" s="5"/>
      <c r="AQ693" s="21"/>
    </row>
    <row r="694" spans="1:43" x14ac:dyDescent="0.2">
      <c r="A694" s="8" t="str">
        <f t="shared" si="11"/>
        <v>EIGL_Ja_14</v>
      </c>
      <c r="B694" s="7" t="s">
        <v>3744</v>
      </c>
      <c r="C694" s="7" t="s">
        <v>260</v>
      </c>
      <c r="D694" s="7">
        <v>14</v>
      </c>
      <c r="E694" s="7">
        <v>100</v>
      </c>
      <c r="F694" s="9">
        <v>121.40650774051826</v>
      </c>
      <c r="G694" s="9">
        <v>94.192042700876783</v>
      </c>
      <c r="H694" s="9">
        <v>107.4797462158549</v>
      </c>
      <c r="I694" s="9">
        <v>147.9234762517606</v>
      </c>
      <c r="J694" s="9">
        <v>161.89060811824675</v>
      </c>
      <c r="K694" s="9">
        <v>118.56138072740832</v>
      </c>
      <c r="L694" s="9">
        <v>129.69066183558024</v>
      </c>
      <c r="M694" s="9">
        <v>129.42966416497435</v>
      </c>
      <c r="N694" s="9">
        <v>166.90997038365941</v>
      </c>
      <c r="O694" s="9">
        <v>146.09825405336588</v>
      </c>
      <c r="P694" s="9">
        <v>120.15565929883998</v>
      </c>
      <c r="Q694" s="9">
        <v>124.39500686639002</v>
      </c>
      <c r="R694" s="9">
        <v>101.00910112318873</v>
      </c>
      <c r="S694" s="9">
        <v>87.055326708372093</v>
      </c>
      <c r="T694" s="9">
        <v>84.053347116130624</v>
      </c>
      <c r="U694" s="9">
        <v>74.590933257182868</v>
      </c>
      <c r="V694" s="9">
        <v>73.408191699643822</v>
      </c>
      <c r="W694" s="9">
        <v>91.238583681547553</v>
      </c>
      <c r="X694" s="9">
        <v>101.56098375208845</v>
      </c>
      <c r="Y694" s="9">
        <v>109.8592753502049</v>
      </c>
      <c r="Z694" s="9">
        <v>122.93400993332182</v>
      </c>
      <c r="AA694" s="9">
        <v>118.67620627333241</v>
      </c>
      <c r="AB694" s="9">
        <v>126.12216517127486</v>
      </c>
      <c r="AC694" s="9">
        <v>141.69794026580257</v>
      </c>
      <c r="AD694" s="9">
        <v>189.88745864960921</v>
      </c>
      <c r="AE694" s="9">
        <v>188.79393241727246</v>
      </c>
      <c r="AF694" s="9">
        <v>218.95736358010726</v>
      </c>
      <c r="AG694" s="9">
        <v>297.52462716062223</v>
      </c>
      <c r="AH694" s="9">
        <v>334.55856976204683</v>
      </c>
      <c r="AI694" s="9">
        <v>336.06140929168936</v>
      </c>
      <c r="AJ694" s="9">
        <v>357.02044277290736</v>
      </c>
      <c r="AK694" s="9">
        <v>331.85238716024242</v>
      </c>
      <c r="AL694" s="21">
        <v>354.22131980568781</v>
      </c>
      <c r="AM694" s="197">
        <v>392.56745071966878</v>
      </c>
      <c r="AN694" s="21"/>
      <c r="AO694" s="5"/>
      <c r="AP694" s="5"/>
      <c r="AQ694" s="21"/>
    </row>
    <row r="695" spans="1:43" x14ac:dyDescent="0.2">
      <c r="A695" s="8" t="str">
        <f t="shared" si="11"/>
        <v>EIGL_Ja_15</v>
      </c>
      <c r="B695" s="7" t="s">
        <v>3744</v>
      </c>
      <c r="C695" s="7" t="s">
        <v>260</v>
      </c>
      <c r="D695" s="7">
        <v>15</v>
      </c>
      <c r="E695" s="7">
        <v>100</v>
      </c>
      <c r="F695" s="9">
        <v>138.50398855362579</v>
      </c>
      <c r="G695" s="9">
        <v>121.43385765013726</v>
      </c>
      <c r="H695" s="9">
        <v>146.33140162696068</v>
      </c>
      <c r="I695" s="9">
        <v>189.35175714551008</v>
      </c>
      <c r="J695" s="9">
        <v>204.96272128980357</v>
      </c>
      <c r="K695" s="9">
        <v>158.11125264375084</v>
      </c>
      <c r="L695" s="9">
        <v>140.76600464096214</v>
      </c>
      <c r="M695" s="9">
        <v>140.94389383468794</v>
      </c>
      <c r="N695" s="9">
        <v>154.38356396648746</v>
      </c>
      <c r="O695" s="9">
        <v>144.25243288343782</v>
      </c>
      <c r="P695" s="9">
        <v>127.44798145803759</v>
      </c>
      <c r="Q695" s="9">
        <v>120.39000516883792</v>
      </c>
      <c r="R695" s="9">
        <v>97.820792356642784</v>
      </c>
      <c r="S695" s="9">
        <v>79.87492143707037</v>
      </c>
      <c r="T695" s="9">
        <v>86.767625189342269</v>
      </c>
      <c r="U695" s="9">
        <v>80.118439619866749</v>
      </c>
      <c r="V695" s="9">
        <v>75.806594244981099</v>
      </c>
      <c r="W695" s="9">
        <v>87.009564998331186</v>
      </c>
      <c r="X695" s="9">
        <v>85.575154524162571</v>
      </c>
      <c r="Y695" s="9">
        <v>104.54804143812009</v>
      </c>
      <c r="Z695" s="9">
        <v>117.92245363914287</v>
      </c>
      <c r="AA695" s="9">
        <v>136.02808739110114</v>
      </c>
      <c r="AB695" s="9">
        <v>133.61496151424058</v>
      </c>
      <c r="AC695" s="9">
        <v>151.53207336157237</v>
      </c>
      <c r="AD695" s="9">
        <v>179.91351775014445</v>
      </c>
      <c r="AE695" s="9">
        <v>201.35773414590338</v>
      </c>
      <c r="AF695" s="9">
        <v>232.03906511727729</v>
      </c>
      <c r="AG695" s="9">
        <v>274.08701681910486</v>
      </c>
      <c r="AH695" s="9">
        <v>347.49185388893977</v>
      </c>
      <c r="AI695" s="9">
        <v>356.54224009265107</v>
      </c>
      <c r="AJ695" s="9">
        <v>365.08828564675144</v>
      </c>
      <c r="AK695" s="9">
        <v>354.79574199525882</v>
      </c>
      <c r="AL695" s="21">
        <v>349.50370390123175</v>
      </c>
      <c r="AM695" s="197">
        <v>398.48006258685456</v>
      </c>
      <c r="AN695" s="21"/>
      <c r="AO695" s="5"/>
      <c r="AP695" s="5"/>
      <c r="AQ695" s="21"/>
    </row>
    <row r="696" spans="1:43" x14ac:dyDescent="0.2">
      <c r="A696" s="8" t="str">
        <f t="shared" si="11"/>
        <v>EIGL_Ja_16</v>
      </c>
      <c r="B696" s="7" t="s">
        <v>3744</v>
      </c>
      <c r="C696" s="7" t="s">
        <v>260</v>
      </c>
      <c r="D696" s="7">
        <v>16</v>
      </c>
      <c r="E696" s="7">
        <v>100</v>
      </c>
      <c r="F696" s="9">
        <v>113.72565653417396</v>
      </c>
      <c r="G696" s="9">
        <v>80.944044195491401</v>
      </c>
      <c r="H696" s="9">
        <v>95.049946505763671</v>
      </c>
      <c r="I696" s="9">
        <v>113.43287073723695</v>
      </c>
      <c r="J696" s="9">
        <v>136.75866520981725</v>
      </c>
      <c r="K696" s="9">
        <v>87.274101385461677</v>
      </c>
      <c r="L696" s="9">
        <v>99.33940697455111</v>
      </c>
      <c r="M696" s="9">
        <v>98.770361553731021</v>
      </c>
      <c r="N696" s="9">
        <v>111.41879969177005</v>
      </c>
      <c r="O696" s="9">
        <v>100.68480885533053</v>
      </c>
      <c r="P696" s="9">
        <v>85.935350826397695</v>
      </c>
      <c r="Q696" s="9">
        <v>78.958558277051978</v>
      </c>
      <c r="R696" s="9">
        <v>68.131711552364834</v>
      </c>
      <c r="S696" s="9">
        <v>51.451279006944695</v>
      </c>
      <c r="T696" s="9">
        <v>54.265677054877393</v>
      </c>
      <c r="U696" s="9">
        <v>49.148648577786894</v>
      </c>
      <c r="V696" s="9">
        <v>54.838167154206417</v>
      </c>
      <c r="W696" s="9">
        <v>80.104355779601093</v>
      </c>
      <c r="X696" s="9">
        <v>94.027283523240996</v>
      </c>
      <c r="Y696" s="9">
        <v>105.86360365154488</v>
      </c>
      <c r="Z696" s="9">
        <v>120.04071094268286</v>
      </c>
      <c r="AA696" s="9">
        <v>126.49157146719634</v>
      </c>
      <c r="AB696" s="9">
        <v>125.55883154380361</v>
      </c>
      <c r="AC696" s="9">
        <v>133.66690299295851</v>
      </c>
      <c r="AD696" s="9">
        <v>168.36345233354302</v>
      </c>
      <c r="AE696" s="9">
        <v>178.41742182882413</v>
      </c>
      <c r="AF696" s="9">
        <v>202.47963062495171</v>
      </c>
      <c r="AG696" s="9">
        <v>261.8267789550589</v>
      </c>
      <c r="AH696" s="9">
        <v>328.25242776388575</v>
      </c>
      <c r="AI696" s="9">
        <v>346.13911365549023</v>
      </c>
      <c r="AJ696" s="9">
        <v>364.29978972156374</v>
      </c>
      <c r="AK696" s="9">
        <v>340.54203788393613</v>
      </c>
      <c r="AL696" s="21">
        <v>317.95498540868357</v>
      </c>
      <c r="AM696" s="197">
        <v>348.56097600683472</v>
      </c>
      <c r="AN696" s="21"/>
      <c r="AO696" s="5"/>
      <c r="AP696" s="5"/>
      <c r="AQ696" s="21"/>
    </row>
    <row r="697" spans="1:43" x14ac:dyDescent="0.2">
      <c r="A697" s="8" t="str">
        <f t="shared" si="11"/>
        <v>EIGL_Ja_17</v>
      </c>
      <c r="B697" s="7" t="s">
        <v>3744</v>
      </c>
      <c r="C697" s="7" t="s">
        <v>260</v>
      </c>
      <c r="D697" s="7">
        <v>17</v>
      </c>
      <c r="E697" s="7">
        <v>100</v>
      </c>
      <c r="F697" s="9">
        <v>133.55363699984676</v>
      </c>
      <c r="G697" s="9">
        <v>126.07709337057531</v>
      </c>
      <c r="H697" s="9">
        <v>154.22734038007619</v>
      </c>
      <c r="I697" s="9">
        <v>185.18234117593855</v>
      </c>
      <c r="J697" s="9">
        <v>188.71216174008021</v>
      </c>
      <c r="K697" s="9">
        <v>146.62344698898536</v>
      </c>
      <c r="L697" s="9">
        <v>144.47042883433485</v>
      </c>
      <c r="M697" s="9">
        <v>145.50462131228966</v>
      </c>
      <c r="N697" s="9">
        <v>164.96391981244255</v>
      </c>
      <c r="O697" s="9">
        <v>153.64802006712165</v>
      </c>
      <c r="P697" s="9">
        <v>136.28458941558509</v>
      </c>
      <c r="Q697" s="9">
        <v>125.51994761963145</v>
      </c>
      <c r="R697" s="9">
        <v>108.32639195395795</v>
      </c>
      <c r="S697" s="9">
        <v>90.186171223639462</v>
      </c>
      <c r="T697" s="9">
        <v>87.765110358283778</v>
      </c>
      <c r="U697" s="9">
        <v>87.498629654822153</v>
      </c>
      <c r="V697" s="9">
        <v>91.784279755467608</v>
      </c>
      <c r="W697" s="9">
        <v>106.2669495409714</v>
      </c>
      <c r="X697" s="9">
        <v>108.5177511998678</v>
      </c>
      <c r="Y697" s="9">
        <v>127.85890136144353</v>
      </c>
      <c r="Z697" s="9">
        <v>148.59337601636977</v>
      </c>
      <c r="AA697" s="9">
        <v>150.85076851295571</v>
      </c>
      <c r="AB697" s="9">
        <v>156.88519430360219</v>
      </c>
      <c r="AC697" s="9">
        <v>176.19100006345275</v>
      </c>
      <c r="AD697" s="9">
        <v>210.21325643776106</v>
      </c>
      <c r="AE697" s="9">
        <v>227.53868710868272</v>
      </c>
      <c r="AF697" s="9">
        <v>261.64485536186419</v>
      </c>
      <c r="AG697" s="9">
        <v>323.30801435389321</v>
      </c>
      <c r="AH697" s="9">
        <v>374.35371067952741</v>
      </c>
      <c r="AI697" s="9">
        <v>401.04067323720602</v>
      </c>
      <c r="AJ697" s="9">
        <v>414.18997236189199</v>
      </c>
      <c r="AK697" s="9">
        <v>402.94849785731361</v>
      </c>
      <c r="AL697" s="21">
        <v>406.10093951904912</v>
      </c>
      <c r="AM697" s="197">
        <v>430.65049933102654</v>
      </c>
      <c r="AN697" s="21"/>
      <c r="AO697" s="5"/>
      <c r="AP697" s="5"/>
      <c r="AQ697" s="21"/>
    </row>
    <row r="698" spans="1:43" x14ac:dyDescent="0.2">
      <c r="A698" s="8" t="str">
        <f t="shared" si="11"/>
        <v>EIGL_Ja_18</v>
      </c>
      <c r="B698" s="7" t="s">
        <v>3744</v>
      </c>
      <c r="C698" s="7" t="s">
        <v>260</v>
      </c>
      <c r="D698" s="7">
        <v>18</v>
      </c>
      <c r="E698" s="7">
        <v>100</v>
      </c>
      <c r="F698" s="9">
        <v>99.483290633593427</v>
      </c>
      <c r="G698" s="9">
        <v>98.792447943151103</v>
      </c>
      <c r="H698" s="9">
        <v>116.93500157011781</v>
      </c>
      <c r="I698" s="9">
        <v>130.65917097034239</v>
      </c>
      <c r="J698" s="9">
        <v>129.26679471892297</v>
      </c>
      <c r="K698" s="9">
        <v>100.85939185628075</v>
      </c>
      <c r="L698" s="9">
        <v>124.09783733191759</v>
      </c>
      <c r="M698" s="9">
        <v>114.74794245964135</v>
      </c>
      <c r="N698" s="9">
        <v>123.31135434298524</v>
      </c>
      <c r="O698" s="9">
        <v>110.62143863415147</v>
      </c>
      <c r="P698" s="9">
        <v>100.3229079166522</v>
      </c>
      <c r="Q698" s="9">
        <v>104.36708758526585</v>
      </c>
      <c r="R698" s="9">
        <v>105.49379707298461</v>
      </c>
      <c r="S698" s="9">
        <v>98.399993551308214</v>
      </c>
      <c r="T698" s="9">
        <v>92.886449668069346</v>
      </c>
      <c r="U698" s="9">
        <v>86.241859804850094</v>
      </c>
      <c r="V698" s="9">
        <v>97.815383139124762</v>
      </c>
      <c r="W698" s="9">
        <v>113.83482480340865</v>
      </c>
      <c r="X698" s="9">
        <v>127.32283951845686</v>
      </c>
      <c r="Y698" s="9">
        <v>141.6757975732877</v>
      </c>
      <c r="Z698" s="9">
        <v>160.78745051713196</v>
      </c>
      <c r="AA698" s="9">
        <v>178.23854840467922</v>
      </c>
      <c r="AB698" s="9">
        <v>175.96794500682145</v>
      </c>
      <c r="AC698" s="9">
        <v>185.40138881465398</v>
      </c>
      <c r="AD698" s="9">
        <v>224.40442223129699</v>
      </c>
      <c r="AE698" s="9">
        <v>235.15810101517633</v>
      </c>
      <c r="AF698" s="9">
        <v>255.93067103181207</v>
      </c>
      <c r="AG698" s="9">
        <v>307.37747920803014</v>
      </c>
      <c r="AH698" s="9">
        <v>332.96787606486555</v>
      </c>
      <c r="AI698" s="9">
        <v>328.27511298898389</v>
      </c>
      <c r="AJ698" s="9">
        <v>337.2270022015324</v>
      </c>
      <c r="AK698" s="9">
        <v>302.30801305511915</v>
      </c>
      <c r="AL698" s="21">
        <v>302.48522984626766</v>
      </c>
      <c r="AM698" s="197">
        <v>314.77575835648628</v>
      </c>
      <c r="AN698" s="21"/>
      <c r="AO698" s="5"/>
      <c r="AP698" s="5"/>
      <c r="AQ698" s="21"/>
    </row>
    <row r="699" spans="1:43" x14ac:dyDescent="0.2">
      <c r="A699" s="8" t="str">
        <f t="shared" si="11"/>
        <v>EIGL_Ja_19</v>
      </c>
      <c r="B699" s="7" t="s">
        <v>3744</v>
      </c>
      <c r="C699" s="7" t="s">
        <v>260</v>
      </c>
      <c r="D699" s="7">
        <v>19</v>
      </c>
      <c r="E699" s="7">
        <v>100</v>
      </c>
      <c r="F699" s="9">
        <v>104.0432629258699</v>
      </c>
      <c r="G699" s="9">
        <v>91.657382742547426</v>
      </c>
      <c r="H699" s="9">
        <v>124.4405621668629</v>
      </c>
      <c r="I699" s="9">
        <v>145.09511825272801</v>
      </c>
      <c r="J699" s="9">
        <v>165.55536397677329</v>
      </c>
      <c r="K699" s="9">
        <v>141.97117220625574</v>
      </c>
      <c r="L699" s="9">
        <v>151.79886535084202</v>
      </c>
      <c r="M699" s="9">
        <v>147.97156965617035</v>
      </c>
      <c r="N699" s="9">
        <v>154.51405542704401</v>
      </c>
      <c r="O699" s="9">
        <v>144.44908346677107</v>
      </c>
      <c r="P699" s="9">
        <v>131.40916788794334</v>
      </c>
      <c r="Q699" s="9">
        <v>125.57747918051729</v>
      </c>
      <c r="R699" s="9">
        <v>118.61817889908734</v>
      </c>
      <c r="S699" s="9">
        <v>102.04527133403911</v>
      </c>
      <c r="T699" s="9">
        <v>92.31696769319224</v>
      </c>
      <c r="U699" s="9">
        <v>91.000822867869843</v>
      </c>
      <c r="V699" s="9">
        <v>91.415888186273904</v>
      </c>
      <c r="W699" s="9">
        <v>105.31375894690397</v>
      </c>
      <c r="X699" s="9">
        <v>111.29779317370279</v>
      </c>
      <c r="Y699" s="9">
        <v>127.99847855768729</v>
      </c>
      <c r="Z699" s="9">
        <v>136.13009570900491</v>
      </c>
      <c r="AA699" s="9">
        <v>142.76946802575043</v>
      </c>
      <c r="AB699" s="9">
        <v>141.02908835226955</v>
      </c>
      <c r="AC699" s="9">
        <v>153.44037612584336</v>
      </c>
      <c r="AD699" s="9">
        <v>185.05346827972627</v>
      </c>
      <c r="AE699" s="9">
        <v>193.80234156568127</v>
      </c>
      <c r="AF699" s="9">
        <v>215.60706504797679</v>
      </c>
      <c r="AG699" s="9">
        <v>268.20746924481517</v>
      </c>
      <c r="AH699" s="9">
        <v>292.0769350590918</v>
      </c>
      <c r="AI699" s="9">
        <v>301.72306859401334</v>
      </c>
      <c r="AJ699" s="9">
        <v>310.6862162591832</v>
      </c>
      <c r="AK699" s="9">
        <v>294.42030026601776</v>
      </c>
      <c r="AL699" s="21">
        <v>312.13957969701005</v>
      </c>
      <c r="AM699" s="197">
        <v>328.17264997509329</v>
      </c>
      <c r="AN699" s="21"/>
      <c r="AO699" s="5"/>
      <c r="AP699" s="5"/>
      <c r="AQ699" s="21"/>
    </row>
    <row r="700" spans="1:43" x14ac:dyDescent="0.2">
      <c r="A700" s="8" t="str">
        <f t="shared" si="11"/>
        <v>EIGL_Ja_20</v>
      </c>
      <c r="B700" s="7" t="s">
        <v>3744</v>
      </c>
      <c r="C700" s="7" t="s">
        <v>260</v>
      </c>
      <c r="D700" s="7">
        <v>20</v>
      </c>
      <c r="E700" s="7">
        <v>100</v>
      </c>
      <c r="F700" s="9">
        <v>123.09256021201583</v>
      </c>
      <c r="G700" s="9">
        <v>100.04989030048795</v>
      </c>
      <c r="H700" s="9">
        <v>120.99249169948727</v>
      </c>
      <c r="I700" s="9">
        <v>143.95063666746154</v>
      </c>
      <c r="J700" s="9">
        <v>157.28818804717233</v>
      </c>
      <c r="K700" s="9">
        <v>108.96784747632356</v>
      </c>
      <c r="L700" s="9">
        <v>120.41383133421779</v>
      </c>
      <c r="M700" s="9">
        <v>119.7986574188848</v>
      </c>
      <c r="N700" s="9">
        <v>137.34289490398766</v>
      </c>
      <c r="O700" s="9">
        <v>125.784043980638</v>
      </c>
      <c r="P700" s="9">
        <v>110.94306738323422</v>
      </c>
      <c r="Q700" s="9">
        <v>103.22972343750226</v>
      </c>
      <c r="R700" s="9">
        <v>90.690257729820274</v>
      </c>
      <c r="S700" s="9">
        <v>71.688670941336923</v>
      </c>
      <c r="T700" s="9">
        <v>67.791395575148186</v>
      </c>
      <c r="U700" s="9">
        <v>64.712429956087618</v>
      </c>
      <c r="V700" s="9">
        <v>63.285868170221946</v>
      </c>
      <c r="W700" s="9">
        <v>78.51080521456322</v>
      </c>
      <c r="X700" s="9">
        <v>78.558458599994168</v>
      </c>
      <c r="Y700" s="9">
        <v>92.834777783667192</v>
      </c>
      <c r="Z700" s="9">
        <v>108.00677041599877</v>
      </c>
      <c r="AA700" s="9">
        <v>106.00603114187153</v>
      </c>
      <c r="AB700" s="9">
        <v>111.00091622662576</v>
      </c>
      <c r="AC700" s="9">
        <v>116.05173057022236</v>
      </c>
      <c r="AD700" s="9">
        <v>141.41147886864212</v>
      </c>
      <c r="AE700" s="9">
        <v>149.58919259190856</v>
      </c>
      <c r="AF700" s="9">
        <v>181.35093003397773</v>
      </c>
      <c r="AG700" s="9">
        <v>241.41684038757555</v>
      </c>
      <c r="AH700" s="9">
        <v>290.4506407070931</v>
      </c>
      <c r="AI700" s="9">
        <v>306.94449945916909</v>
      </c>
      <c r="AJ700" s="9">
        <v>318.22180540704579</v>
      </c>
      <c r="AK700" s="9">
        <v>303.74070335068279</v>
      </c>
      <c r="AL700" s="21">
        <v>310.99382104937126</v>
      </c>
      <c r="AM700" s="197">
        <v>348.29088196788064</v>
      </c>
      <c r="AN700" s="21"/>
      <c r="AO700" s="5"/>
      <c r="AP700" s="5"/>
      <c r="AQ700" s="21"/>
    </row>
    <row r="701" spans="1:43" x14ac:dyDescent="0.2">
      <c r="A701" s="8" t="str">
        <f t="shared" si="11"/>
        <v>EIGL_Ja_21</v>
      </c>
      <c r="B701" s="7" t="s">
        <v>3744</v>
      </c>
      <c r="C701" s="7" t="s">
        <v>260</v>
      </c>
      <c r="D701" s="7">
        <v>21</v>
      </c>
      <c r="E701" s="7">
        <v>100</v>
      </c>
      <c r="F701" s="9">
        <v>117.38616188522511</v>
      </c>
      <c r="G701" s="9">
        <v>127.0195100180574</v>
      </c>
      <c r="H701" s="9">
        <v>136.2644985520661</v>
      </c>
      <c r="I701" s="9">
        <v>152.08878011664794</v>
      </c>
      <c r="J701" s="9">
        <v>139.66385824553805</v>
      </c>
      <c r="K701" s="9">
        <v>125.55761317249355</v>
      </c>
      <c r="L701" s="9">
        <v>144.82191675326879</v>
      </c>
      <c r="M701" s="9">
        <v>176.49961526546863</v>
      </c>
      <c r="N701" s="9">
        <v>182.8163811754896</v>
      </c>
      <c r="O701" s="9">
        <v>157.88841697805665</v>
      </c>
      <c r="P701" s="9">
        <v>117.34898568933201</v>
      </c>
      <c r="Q701" s="9">
        <v>110.74684940151047</v>
      </c>
      <c r="R701" s="9">
        <v>126.82976506009574</v>
      </c>
      <c r="S701" s="9">
        <v>123.43500140176529</v>
      </c>
      <c r="T701" s="9">
        <v>95.853050983620619</v>
      </c>
      <c r="U701" s="9">
        <v>94.288879958843125</v>
      </c>
      <c r="V701" s="9">
        <v>102.02851785740057</v>
      </c>
      <c r="W701" s="9">
        <v>123.74360046554753</v>
      </c>
      <c r="X701" s="9">
        <v>141.65355451012192</v>
      </c>
      <c r="Y701" s="9">
        <v>163.00420162872965</v>
      </c>
      <c r="Z701" s="9">
        <v>186.57713943666988</v>
      </c>
      <c r="AA701" s="9">
        <v>208.9927699633742</v>
      </c>
      <c r="AB701" s="9">
        <v>220.14909225548638</v>
      </c>
      <c r="AC701" s="9">
        <v>236.37367838023988</v>
      </c>
      <c r="AD701" s="9">
        <v>296.99194177940223</v>
      </c>
      <c r="AE701" s="9">
        <v>320.56539244202679</v>
      </c>
      <c r="AF701" s="9">
        <v>344.75533372688517</v>
      </c>
      <c r="AG701" s="9">
        <v>421.5925239962184</v>
      </c>
      <c r="AH701" s="9">
        <v>448.99834038641518</v>
      </c>
      <c r="AI701" s="9">
        <v>443.86685268678178</v>
      </c>
      <c r="AJ701" s="9">
        <v>454.19360793713935</v>
      </c>
      <c r="AK701" s="9">
        <v>409.6389330381258</v>
      </c>
      <c r="AL701" s="21">
        <v>410.3837924812309</v>
      </c>
      <c r="AM701" s="197">
        <v>431.01268397400253</v>
      </c>
      <c r="AN701" s="21"/>
      <c r="AO701" s="5"/>
      <c r="AP701" s="5"/>
      <c r="AQ701" s="21"/>
    </row>
    <row r="702" spans="1:43" x14ac:dyDescent="0.2">
      <c r="A702" s="8" t="str">
        <f t="shared" si="11"/>
        <v>EIGL_Ja_22</v>
      </c>
      <c r="B702" s="7" t="s">
        <v>3744</v>
      </c>
      <c r="C702" s="7" t="s">
        <v>260</v>
      </c>
      <c r="D702" s="7">
        <v>22</v>
      </c>
      <c r="E702" s="7">
        <v>100</v>
      </c>
      <c r="F702" s="9">
        <v>104.46267904331552</v>
      </c>
      <c r="G702" s="9">
        <v>111.33600029428558</v>
      </c>
      <c r="H702" s="9">
        <v>127.26615334285442</v>
      </c>
      <c r="I702" s="9">
        <v>142.18977397276547</v>
      </c>
      <c r="J702" s="9">
        <v>129.25032357546723</v>
      </c>
      <c r="K702" s="9">
        <v>100.46684608960821</v>
      </c>
      <c r="L702" s="9">
        <v>95.689829510966732</v>
      </c>
      <c r="M702" s="9">
        <v>90.149608140604983</v>
      </c>
      <c r="N702" s="9">
        <v>101.75443887641056</v>
      </c>
      <c r="O702" s="9">
        <v>98.280541720846472</v>
      </c>
      <c r="P702" s="9">
        <v>91.022714121179817</v>
      </c>
      <c r="Q702" s="9">
        <v>83.056434283517959</v>
      </c>
      <c r="R702" s="9">
        <v>69.784168523317533</v>
      </c>
      <c r="S702" s="9">
        <v>64.892540886906687</v>
      </c>
      <c r="T702" s="9">
        <v>73.897652726779711</v>
      </c>
      <c r="U702" s="9">
        <v>77.946825328068613</v>
      </c>
      <c r="V702" s="9">
        <v>85.921037948748236</v>
      </c>
      <c r="W702" s="9">
        <v>98.908977417334626</v>
      </c>
      <c r="X702" s="9">
        <v>108.72583354638073</v>
      </c>
      <c r="Y702" s="9">
        <v>145.79612179491241</v>
      </c>
      <c r="Z702" s="9">
        <v>171.4237494135933</v>
      </c>
      <c r="AA702" s="9">
        <v>208.61502015194563</v>
      </c>
      <c r="AB702" s="9">
        <v>236.63735174847821</v>
      </c>
      <c r="AC702" s="9">
        <v>259.93887552920603</v>
      </c>
      <c r="AD702" s="9">
        <v>320.33672775325505</v>
      </c>
      <c r="AE702" s="9">
        <v>364.54586532147334</v>
      </c>
      <c r="AF702" s="9">
        <v>405.05662252231849</v>
      </c>
      <c r="AG702" s="9">
        <v>463.49280884563154</v>
      </c>
      <c r="AH702" s="9">
        <v>476.59455136089628</v>
      </c>
      <c r="AI702" s="9">
        <v>464.5389979504954</v>
      </c>
      <c r="AJ702" s="9">
        <v>463.4806953110604</v>
      </c>
      <c r="AK702" s="9">
        <v>435.57914509130694</v>
      </c>
      <c r="AL702" s="21">
        <v>452.75208238469486</v>
      </c>
      <c r="AM702" s="197">
        <v>480.99426704782593</v>
      </c>
      <c r="AN702" s="21"/>
      <c r="AO702" s="5"/>
      <c r="AP702" s="5"/>
      <c r="AQ702" s="21"/>
    </row>
    <row r="703" spans="1:43" x14ac:dyDescent="0.2">
      <c r="A703" s="8" t="str">
        <f t="shared" si="11"/>
        <v>EIGL_Ja_23</v>
      </c>
      <c r="B703" s="7" t="s">
        <v>3744</v>
      </c>
      <c r="C703" s="7" t="s">
        <v>260</v>
      </c>
      <c r="D703" s="7">
        <v>23</v>
      </c>
      <c r="E703" s="7">
        <v>100</v>
      </c>
      <c r="F703" s="9">
        <v>98.555990661158503</v>
      </c>
      <c r="G703" s="9">
        <v>82.057452103052114</v>
      </c>
      <c r="H703" s="9">
        <v>102.80269974646204</v>
      </c>
      <c r="I703" s="9">
        <v>114.3722174946209</v>
      </c>
      <c r="J703" s="9">
        <v>111.76985450749748</v>
      </c>
      <c r="K703" s="9">
        <v>90.306164800826338</v>
      </c>
      <c r="L703" s="9">
        <v>98.969195047325613</v>
      </c>
      <c r="M703" s="9">
        <v>94.484340381460214</v>
      </c>
      <c r="N703" s="9">
        <v>109.52829065464525</v>
      </c>
      <c r="O703" s="9">
        <v>92.798490791906104</v>
      </c>
      <c r="P703" s="9">
        <v>81.122231201548033</v>
      </c>
      <c r="Q703" s="9">
        <v>80.800292770469554</v>
      </c>
      <c r="R703" s="9">
        <v>80.958570238409209</v>
      </c>
      <c r="S703" s="9">
        <v>69.258151044763238</v>
      </c>
      <c r="T703" s="9">
        <v>60.380834455026289</v>
      </c>
      <c r="U703" s="9">
        <v>60.362854425039572</v>
      </c>
      <c r="V703" s="9">
        <v>65.748673352796203</v>
      </c>
      <c r="W703" s="9">
        <v>71.897726170653868</v>
      </c>
      <c r="X703" s="9">
        <v>83.114917552443501</v>
      </c>
      <c r="Y703" s="9">
        <v>96.477218348950743</v>
      </c>
      <c r="Z703" s="9">
        <v>127.99376608255982</v>
      </c>
      <c r="AA703" s="9">
        <v>149.72319884688582</v>
      </c>
      <c r="AB703" s="9">
        <v>163.77248148428146</v>
      </c>
      <c r="AC703" s="9">
        <v>173.98497474058249</v>
      </c>
      <c r="AD703" s="9">
        <v>241.96284121476546</v>
      </c>
      <c r="AE703" s="9">
        <v>274.93083418478921</v>
      </c>
      <c r="AF703" s="9">
        <v>311.60623274912325</v>
      </c>
      <c r="AG703" s="9">
        <v>391.89177167063025</v>
      </c>
      <c r="AH703" s="9">
        <v>406.73602271881816</v>
      </c>
      <c r="AI703" s="9">
        <v>390.77973394292155</v>
      </c>
      <c r="AJ703" s="9">
        <v>408.04124253884584</v>
      </c>
      <c r="AK703" s="9">
        <v>353.47755858240771</v>
      </c>
      <c r="AL703" s="21">
        <v>342.02953012492884</v>
      </c>
      <c r="AM703" s="197">
        <v>364.26347690382363</v>
      </c>
      <c r="AN703" s="21"/>
      <c r="AO703" s="5"/>
      <c r="AP703" s="5"/>
      <c r="AQ703" s="21"/>
    </row>
    <row r="704" spans="1:43" x14ac:dyDescent="0.2">
      <c r="A704" s="8" t="str">
        <f t="shared" si="11"/>
        <v>EIGL_Ja_24</v>
      </c>
      <c r="B704" s="7" t="s">
        <v>3744</v>
      </c>
      <c r="C704" s="7" t="s">
        <v>260</v>
      </c>
      <c r="D704" s="7">
        <v>24</v>
      </c>
      <c r="E704" s="7">
        <v>100</v>
      </c>
      <c r="F704" s="9">
        <v>115.32737569950888</v>
      </c>
      <c r="G704" s="9">
        <v>97.682450877820273</v>
      </c>
      <c r="H704" s="9">
        <v>125.25733709290137</v>
      </c>
      <c r="I704" s="9">
        <v>123.6680934140236</v>
      </c>
      <c r="J704" s="9">
        <v>127.64100976530257</v>
      </c>
      <c r="K704" s="9">
        <v>111.13204220148518</v>
      </c>
      <c r="L704" s="9">
        <v>132.69320994101332</v>
      </c>
      <c r="M704" s="9">
        <v>109.000761261756</v>
      </c>
      <c r="N704" s="9">
        <v>89.864688194264758</v>
      </c>
      <c r="O704" s="9">
        <v>97.620696603988307</v>
      </c>
      <c r="P704" s="9">
        <v>98.26129740432107</v>
      </c>
      <c r="Q704" s="9">
        <v>78.860462993178857</v>
      </c>
      <c r="R704" s="9">
        <v>63.8355817860377</v>
      </c>
      <c r="S704" s="9">
        <v>61.584459774998678</v>
      </c>
      <c r="T704" s="9">
        <v>61.663424469438333</v>
      </c>
      <c r="U704" s="9">
        <v>63.321418490436358</v>
      </c>
      <c r="V704" s="9">
        <v>69.156578961957393</v>
      </c>
      <c r="W704" s="9">
        <v>75.659769412672716</v>
      </c>
      <c r="X704" s="9">
        <v>86.968753273760186</v>
      </c>
      <c r="Y704" s="9">
        <v>111.13955293838949</v>
      </c>
      <c r="Z704" s="9">
        <v>135.34203918424527</v>
      </c>
      <c r="AA704" s="9">
        <v>141.27529231210144</v>
      </c>
      <c r="AB704" s="9">
        <v>167.52591713460708</v>
      </c>
      <c r="AC704" s="9">
        <v>173.20634147629937</v>
      </c>
      <c r="AD704" s="9">
        <v>217.27122614899628</v>
      </c>
      <c r="AE704" s="9">
        <v>237.12720659209805</v>
      </c>
      <c r="AF704" s="9">
        <v>272.05864947804019</v>
      </c>
      <c r="AG704" s="9">
        <v>332.51860664837471</v>
      </c>
      <c r="AH704" s="9">
        <v>379.73294957998627</v>
      </c>
      <c r="AI704" s="9">
        <v>421.82493759719171</v>
      </c>
      <c r="AJ704" s="9">
        <v>405.19654070286197</v>
      </c>
      <c r="AK704" s="9">
        <v>390.5936097643347</v>
      </c>
      <c r="AL704" s="21">
        <v>432.5879169539262</v>
      </c>
      <c r="AM704" s="197">
        <v>470.72788830271361</v>
      </c>
      <c r="AN704" s="21"/>
      <c r="AO704" s="5"/>
      <c r="AP704" s="5"/>
      <c r="AQ704" s="21"/>
    </row>
    <row r="705" spans="1:43" x14ac:dyDescent="0.2">
      <c r="A705" s="8" t="str">
        <f t="shared" si="11"/>
        <v>EIGL_Ja_25</v>
      </c>
      <c r="B705" s="7" t="s">
        <v>3744</v>
      </c>
      <c r="C705" s="7" t="s">
        <v>260</v>
      </c>
      <c r="D705" s="7">
        <v>25</v>
      </c>
      <c r="E705" s="7">
        <v>100</v>
      </c>
      <c r="F705" s="9">
        <v>113.71333647015032</v>
      </c>
      <c r="G705" s="9">
        <v>122.00149557196083</v>
      </c>
      <c r="H705" s="9">
        <v>139.53841466238782</v>
      </c>
      <c r="I705" s="9">
        <v>161.50668341741735</v>
      </c>
      <c r="J705" s="9">
        <v>146.54527853092975</v>
      </c>
      <c r="K705" s="9">
        <v>110.83407166213173</v>
      </c>
      <c r="L705" s="9">
        <v>113.16875770228361</v>
      </c>
      <c r="M705" s="9">
        <v>105.33579790236057</v>
      </c>
      <c r="N705" s="9">
        <v>104.8505987633104</v>
      </c>
      <c r="O705" s="9">
        <v>89.581019882273281</v>
      </c>
      <c r="P705" s="9">
        <v>78.44480143069687</v>
      </c>
      <c r="Q705" s="9">
        <v>74.893959050900889</v>
      </c>
      <c r="R705" s="9">
        <v>72.053563413094267</v>
      </c>
      <c r="S705" s="9">
        <v>73.850161053776176</v>
      </c>
      <c r="T705" s="9">
        <v>85.22896408400517</v>
      </c>
      <c r="U705" s="9">
        <v>95.175617287408897</v>
      </c>
      <c r="V705" s="9">
        <v>110.65545104084798</v>
      </c>
      <c r="W705" s="9">
        <v>131.73670754445624</v>
      </c>
      <c r="X705" s="9">
        <v>150.50563059975454</v>
      </c>
      <c r="Y705" s="9">
        <v>185.32059576940071</v>
      </c>
      <c r="Z705" s="9">
        <v>219.21359882784483</v>
      </c>
      <c r="AA705" s="9">
        <v>254.34327511145801</v>
      </c>
      <c r="AB705" s="9">
        <v>296.48747843553576</v>
      </c>
      <c r="AC705" s="9">
        <v>319.68082899106338</v>
      </c>
      <c r="AD705" s="9">
        <v>390.1247163658922</v>
      </c>
      <c r="AE705" s="9">
        <v>436.36388742709318</v>
      </c>
      <c r="AF705" s="9">
        <v>474.26218345643082</v>
      </c>
      <c r="AG705" s="9">
        <v>519.23125648141945</v>
      </c>
      <c r="AH705" s="9">
        <v>506.15089695087147</v>
      </c>
      <c r="AI705" s="9">
        <v>470.24389266082488</v>
      </c>
      <c r="AJ705" s="9">
        <v>453.70691839392185</v>
      </c>
      <c r="AK705" s="9">
        <v>424.94798249893313</v>
      </c>
      <c r="AL705" s="21">
        <v>444.45343698412626</v>
      </c>
      <c r="AM705" s="197">
        <v>491.31353400675113</v>
      </c>
      <c r="AN705" s="21"/>
      <c r="AO705" s="5"/>
      <c r="AP705" s="5"/>
      <c r="AQ705" s="21"/>
    </row>
    <row r="706" spans="1:43" x14ac:dyDescent="0.2">
      <c r="A706" s="8" t="str">
        <f t="shared" si="11"/>
        <v>EIGL_Ja_26</v>
      </c>
      <c r="B706" s="7" t="s">
        <v>3744</v>
      </c>
      <c r="C706" s="7" t="s">
        <v>260</v>
      </c>
      <c r="D706" s="7">
        <v>26</v>
      </c>
      <c r="E706" s="7">
        <v>100</v>
      </c>
      <c r="F706" s="9">
        <v>100.94985862848679</v>
      </c>
      <c r="G706" s="9">
        <v>82.882235385359081</v>
      </c>
      <c r="H706" s="9">
        <v>86.641057737189868</v>
      </c>
      <c r="I706" s="9">
        <v>87.979689755168465</v>
      </c>
      <c r="J706" s="9">
        <v>88.232511934526556</v>
      </c>
      <c r="K706" s="9">
        <v>79.86571279512377</v>
      </c>
      <c r="L706" s="9">
        <v>82.619215134048645</v>
      </c>
      <c r="M706" s="9">
        <v>78.444686694642911</v>
      </c>
      <c r="N706" s="9">
        <v>82.309129354670489</v>
      </c>
      <c r="O706" s="9">
        <v>88.482188880553707</v>
      </c>
      <c r="P706" s="9">
        <v>91.545195900230283</v>
      </c>
      <c r="Q706" s="9">
        <v>72.087167247033719</v>
      </c>
      <c r="R706" s="9">
        <v>69.430950610602977</v>
      </c>
      <c r="S706" s="9">
        <v>69.173484236136034</v>
      </c>
      <c r="T706" s="9">
        <v>69.13238187727724</v>
      </c>
      <c r="U706" s="9">
        <v>69.158415404096957</v>
      </c>
      <c r="V706" s="9">
        <v>68.933516711159484</v>
      </c>
      <c r="W706" s="9">
        <v>68.937268738934947</v>
      </c>
      <c r="X706" s="9">
        <v>68.738443432406044</v>
      </c>
      <c r="Y706" s="9">
        <v>69.102710180614878</v>
      </c>
      <c r="Z706" s="9">
        <v>70.546247134583353</v>
      </c>
      <c r="AA706" s="9">
        <v>70.967189007809978</v>
      </c>
      <c r="AB706" s="9">
        <v>72.121746955852956</v>
      </c>
      <c r="AC706" s="9">
        <v>71.587925035468757</v>
      </c>
      <c r="AD706" s="9">
        <v>77.471401009158555</v>
      </c>
      <c r="AE706" s="9">
        <v>78.152469628225475</v>
      </c>
      <c r="AF706" s="9">
        <v>81.638203549651479</v>
      </c>
      <c r="AG706" s="9">
        <v>92.909109800160422</v>
      </c>
      <c r="AH706" s="9">
        <v>114.51010547260761</v>
      </c>
      <c r="AI706" s="9">
        <v>129.55667448003243</v>
      </c>
      <c r="AJ706" s="9">
        <v>128.31256970463883</v>
      </c>
      <c r="AK706" s="9">
        <v>116.9036195822128</v>
      </c>
      <c r="AL706" s="21">
        <v>121.67852145870457</v>
      </c>
      <c r="AM706" s="197">
        <v>119.10902260308738</v>
      </c>
      <c r="AN706" s="21"/>
      <c r="AO706" s="5"/>
      <c r="AP706" s="5"/>
      <c r="AQ706" s="21"/>
    </row>
    <row r="707" spans="1:43" x14ac:dyDescent="0.2">
      <c r="AP707" s="9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CQ470"/>
  <sheetViews>
    <sheetView workbookViewId="0">
      <pane xSplit="10635" ySplit="1995" topLeftCell="CD444" activePane="bottomLeft"/>
      <selection activeCell="A464" sqref="A464"/>
      <selection pane="topRight" activeCell="A464" sqref="A464"/>
      <selection pane="bottomLeft" activeCell="A464" sqref="A464"/>
      <selection pane="bottomRight" activeCell="A464" sqref="A464"/>
    </sheetView>
  </sheetViews>
  <sheetFormatPr baseColWidth="10" defaultRowHeight="14.25" x14ac:dyDescent="0.2"/>
  <cols>
    <col min="1" max="1" width="13.19921875" style="7" bestFit="1" customWidth="1"/>
    <col min="2" max="2" width="11.19921875" style="7"/>
    <col min="3" max="3" width="7.296875" style="7" bestFit="1" customWidth="1"/>
    <col min="4" max="4" width="5.296875" style="7" bestFit="1" customWidth="1"/>
    <col min="5" max="65" width="11.19921875" style="7"/>
    <col min="66" max="66" width="11.19921875" style="5"/>
    <col min="67" max="70" width="11.19921875" style="7"/>
    <col min="71" max="85" width="11.19921875" style="5"/>
    <col min="86" max="16384" width="11.19921875" style="7"/>
  </cols>
  <sheetData>
    <row r="1" spans="1:95" x14ac:dyDescent="0.2">
      <c r="B1" s="7" t="s">
        <v>255</v>
      </c>
      <c r="C1" s="7" t="s">
        <v>254</v>
      </c>
      <c r="D1" s="7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3829</v>
      </c>
      <c r="BW1" s="43" t="s">
        <v>3830</v>
      </c>
      <c r="BX1" s="43" t="s">
        <v>3927</v>
      </c>
      <c r="BY1" s="43" t="s">
        <v>3929</v>
      </c>
      <c r="BZ1" s="43" t="s">
        <v>3930</v>
      </c>
      <c r="CA1" s="43" t="s">
        <v>3931</v>
      </c>
      <c r="CB1" s="43" t="s">
        <v>3932</v>
      </c>
      <c r="CC1" s="43" t="s">
        <v>3937</v>
      </c>
      <c r="CD1" s="196" t="s">
        <v>3938</v>
      </c>
      <c r="CE1" s="196" t="s">
        <v>3939</v>
      </c>
      <c r="CF1" s="196" t="s">
        <v>4009</v>
      </c>
      <c r="CG1" s="196" t="s">
        <v>4010</v>
      </c>
      <c r="CH1" s="199" t="s">
        <v>4011</v>
      </c>
      <c r="CJ1" s="5"/>
      <c r="CK1" s="5"/>
      <c r="CL1" s="202"/>
      <c r="CM1" s="5"/>
      <c r="CN1" s="5"/>
      <c r="CO1" s="5"/>
      <c r="CP1" s="5"/>
      <c r="CQ1" s="5"/>
    </row>
    <row r="2" spans="1:95" x14ac:dyDescent="0.2">
      <c r="A2" s="8" t="str">
        <f t="shared" ref="A2:A65" si="0">CONCATENATE(B2,"_",C2,"_",D2)</f>
        <v>EFHg_gg_QU_1</v>
      </c>
      <c r="B2" s="7" t="s">
        <v>584</v>
      </c>
      <c r="C2" s="7" t="s">
        <v>654</v>
      </c>
      <c r="D2" s="7">
        <v>1</v>
      </c>
      <c r="E2" s="7">
        <v>100</v>
      </c>
      <c r="F2" s="9">
        <v>101.71623657583261</v>
      </c>
      <c r="G2" s="9">
        <v>103.72498493722121</v>
      </c>
      <c r="H2" s="9">
        <v>107.04381431709442</v>
      </c>
      <c r="I2" s="9">
        <v>109.44276894003214</v>
      </c>
      <c r="J2" s="9">
        <v>111.7753861073034</v>
      </c>
      <c r="K2" s="9">
        <v>112.22220756634573</v>
      </c>
      <c r="L2" s="9">
        <v>112.36922344936086</v>
      </c>
      <c r="M2" s="9">
        <v>110.70241190805046</v>
      </c>
      <c r="N2" s="9">
        <v>109.32843026964657</v>
      </c>
      <c r="O2" s="9">
        <v>107.52621404838276</v>
      </c>
      <c r="P2" s="9">
        <v>107.77621653444679</v>
      </c>
      <c r="Q2" s="9">
        <v>107.89346618660848</v>
      </c>
      <c r="R2" s="9">
        <v>108.60384332450532</v>
      </c>
      <c r="S2" s="9">
        <v>107.75829111885031</v>
      </c>
      <c r="T2" s="9">
        <v>107.61986085812703</v>
      </c>
      <c r="U2" s="9">
        <v>107.50656116078964</v>
      </c>
      <c r="V2" s="9">
        <v>109.68581968435008</v>
      </c>
      <c r="W2" s="9">
        <v>111.9973114118629</v>
      </c>
      <c r="X2" s="9">
        <v>116.06424750197846</v>
      </c>
      <c r="Y2" s="9">
        <v>121.32173031895296</v>
      </c>
      <c r="Z2" s="9">
        <v>127.07117420789092</v>
      </c>
      <c r="AA2" s="9">
        <v>131.96187095908078</v>
      </c>
      <c r="AB2" s="9">
        <v>136.24452467487353</v>
      </c>
      <c r="AC2" s="9">
        <v>139.65613494157822</v>
      </c>
      <c r="AD2" s="9">
        <v>142.33803335762983</v>
      </c>
      <c r="AE2" s="9">
        <v>143.3047124971184</v>
      </c>
      <c r="AF2" s="9">
        <v>145.93569019515465</v>
      </c>
      <c r="AG2" s="9">
        <v>149.367960301506</v>
      </c>
      <c r="AH2" s="9">
        <v>151.43201144508518</v>
      </c>
      <c r="AI2" s="9">
        <v>151.85384117489772</v>
      </c>
      <c r="AJ2" s="9">
        <v>152.22791454222593</v>
      </c>
      <c r="AK2" s="9">
        <v>154.49772494744875</v>
      </c>
      <c r="AL2" s="9">
        <v>157.38711220464049</v>
      </c>
      <c r="AM2" s="9">
        <v>158.9380937009785</v>
      </c>
      <c r="AN2" s="9">
        <v>158.8393322320884</v>
      </c>
      <c r="AO2" s="9">
        <v>156.85773599706596</v>
      </c>
      <c r="AP2" s="9">
        <v>154.76408972700287</v>
      </c>
      <c r="AQ2" s="9">
        <v>153.3496714548572</v>
      </c>
      <c r="AR2" s="9">
        <v>155.44568352933871</v>
      </c>
      <c r="AS2" s="9">
        <v>160.6573182475332</v>
      </c>
      <c r="AT2" s="9">
        <v>168.2899750250925</v>
      </c>
      <c r="AU2" s="9">
        <v>170.49167644336021</v>
      </c>
      <c r="AV2" s="9">
        <v>172.81769825992478</v>
      </c>
      <c r="AW2" s="9">
        <v>172.34136603568535</v>
      </c>
      <c r="AX2" s="9">
        <v>175.6772842473481</v>
      </c>
      <c r="AY2" s="9">
        <v>177.23866890181557</v>
      </c>
      <c r="AZ2" s="9">
        <v>180.10121910708222</v>
      </c>
      <c r="BA2" s="9">
        <v>182.3908687139467</v>
      </c>
      <c r="BB2" s="9">
        <v>187.42907259749884</v>
      </c>
      <c r="BC2" s="9">
        <v>190.27649513898413</v>
      </c>
      <c r="BD2" s="9">
        <v>195.9583300276272</v>
      </c>
      <c r="BE2" s="9">
        <v>196.10252046224741</v>
      </c>
      <c r="BF2" s="9">
        <v>198.79373105573904</v>
      </c>
      <c r="BG2" s="9">
        <v>199.59994052943662</v>
      </c>
      <c r="BH2" s="9">
        <v>200.63267889888706</v>
      </c>
      <c r="BI2" s="9">
        <v>200.62992182865719</v>
      </c>
      <c r="BJ2" s="9">
        <v>196.50057198478223</v>
      </c>
      <c r="BK2" s="9">
        <v>196.20471204549673</v>
      </c>
      <c r="BL2" s="9">
        <v>194.86474563284017</v>
      </c>
      <c r="BM2" s="9">
        <v>197.51764035235655</v>
      </c>
      <c r="BN2" s="9">
        <v>196.74817317670707</v>
      </c>
      <c r="BO2" s="9">
        <v>196.44480276733006</v>
      </c>
      <c r="BP2" s="9">
        <v>195.44794756691104</v>
      </c>
      <c r="BQ2" s="21">
        <v>196.99883089874297</v>
      </c>
      <c r="BR2" s="21">
        <v>196.82135875314236</v>
      </c>
      <c r="BS2" s="21">
        <v>198.21026098546247</v>
      </c>
      <c r="BT2" s="21">
        <v>195.60491453379055</v>
      </c>
      <c r="BU2" s="21">
        <v>195.1050061082708</v>
      </c>
      <c r="BV2" s="21">
        <v>194.67587924089176</v>
      </c>
      <c r="BW2" s="21">
        <v>195.53488853864658</v>
      </c>
      <c r="BX2" s="21">
        <v>196.67566169136464</v>
      </c>
      <c r="BY2" s="21">
        <v>191.59848206091624</v>
      </c>
      <c r="BZ2" s="21">
        <f>AVERAGE(kt_dat!BY2:CA2)</f>
        <v>190.68067702605671</v>
      </c>
      <c r="CA2" s="21">
        <v>191.50985387314304</v>
      </c>
      <c r="CB2" s="21">
        <v>197.98568683217911</v>
      </c>
      <c r="CC2" s="21">
        <v>201.70303903422408</v>
      </c>
      <c r="CD2" s="197">
        <v>201.83030333461986</v>
      </c>
      <c r="CE2" s="197">
        <v>201.149450532522</v>
      </c>
      <c r="CF2" s="197">
        <v>203.03893443795232</v>
      </c>
      <c r="CG2" s="197">
        <v>206.41222784715762</v>
      </c>
      <c r="CH2" s="200">
        <v>208.87090423277778</v>
      </c>
      <c r="CJ2" s="5"/>
      <c r="CK2" s="5"/>
      <c r="CL2" s="5"/>
      <c r="CM2" s="5"/>
      <c r="CN2" s="5"/>
      <c r="CO2" s="21"/>
      <c r="CP2" s="21"/>
      <c r="CQ2" s="21"/>
    </row>
    <row r="3" spans="1:95" x14ac:dyDescent="0.2">
      <c r="A3" s="8" t="str">
        <f t="shared" si="0"/>
        <v>EFHg_gg_QU_2</v>
      </c>
      <c r="B3" s="7" t="s">
        <v>584</v>
      </c>
      <c r="C3" s="7" t="s">
        <v>654</v>
      </c>
      <c r="D3" s="7">
        <v>2</v>
      </c>
      <c r="E3" s="7">
        <v>100</v>
      </c>
      <c r="F3" s="9">
        <v>102.46478321520054</v>
      </c>
      <c r="G3" s="9">
        <v>104.63595879120942</v>
      </c>
      <c r="H3" s="9">
        <v>107.7873206359174</v>
      </c>
      <c r="I3" s="9">
        <v>109.53416353076004</v>
      </c>
      <c r="J3" s="9">
        <v>111.42053345685741</v>
      </c>
      <c r="K3" s="9">
        <v>111.3337895131707</v>
      </c>
      <c r="L3" s="9">
        <v>110.75036312850993</v>
      </c>
      <c r="M3" s="9">
        <v>108.68266138864072</v>
      </c>
      <c r="N3" s="9">
        <v>107.08114751156393</v>
      </c>
      <c r="O3" s="9">
        <v>105.46333587704574</v>
      </c>
      <c r="P3" s="9">
        <v>105.30282008299213</v>
      </c>
      <c r="Q3" s="9">
        <v>104.87251917655175</v>
      </c>
      <c r="R3" s="9">
        <v>104.77808359329653</v>
      </c>
      <c r="S3" s="9">
        <v>103.94602087990977</v>
      </c>
      <c r="T3" s="9">
        <v>103.32715964376841</v>
      </c>
      <c r="U3" s="9">
        <v>104.02150817887316</v>
      </c>
      <c r="V3" s="9">
        <v>105.94634420357811</v>
      </c>
      <c r="W3" s="9">
        <v>108.57871717225741</v>
      </c>
      <c r="X3" s="9">
        <v>111.86270481344725</v>
      </c>
      <c r="Y3" s="9">
        <v>115.97776802428696</v>
      </c>
      <c r="Z3" s="9">
        <v>120.69057823105065</v>
      </c>
      <c r="AA3" s="9">
        <v>124.16812505872035</v>
      </c>
      <c r="AB3" s="9">
        <v>127.34092380298661</v>
      </c>
      <c r="AC3" s="9">
        <v>129.28215101199808</v>
      </c>
      <c r="AD3" s="9">
        <v>131.73621274104701</v>
      </c>
      <c r="AE3" s="9">
        <v>132.50615237183223</v>
      </c>
      <c r="AF3" s="9">
        <v>134.61098387664774</v>
      </c>
      <c r="AG3" s="9">
        <v>136.1525068945036</v>
      </c>
      <c r="AH3" s="9">
        <v>136.7084415077411</v>
      </c>
      <c r="AI3" s="9">
        <v>135.09498003073313</v>
      </c>
      <c r="AJ3" s="9">
        <v>133.550215117043</v>
      </c>
      <c r="AK3" s="9">
        <v>133.58670167063016</v>
      </c>
      <c r="AL3" s="9">
        <v>134.55530245108866</v>
      </c>
      <c r="AM3" s="9">
        <v>135.7232445922989</v>
      </c>
      <c r="AN3" s="9">
        <v>136.62610476098993</v>
      </c>
      <c r="AO3" s="9">
        <v>136.78315435638038</v>
      </c>
      <c r="AP3" s="9">
        <v>135.73796439342871</v>
      </c>
      <c r="AQ3" s="9">
        <v>133.96898097584287</v>
      </c>
      <c r="AR3" s="9">
        <v>134.84015149873321</v>
      </c>
      <c r="AS3" s="9">
        <v>138.13310992038177</v>
      </c>
      <c r="AT3" s="9">
        <v>143.43698757261799</v>
      </c>
      <c r="AU3" s="9">
        <v>144.49609685834849</v>
      </c>
      <c r="AV3" s="9">
        <v>146.01378652518471</v>
      </c>
      <c r="AW3" s="9">
        <v>145.55770302313752</v>
      </c>
      <c r="AX3" s="9">
        <v>147.21736548366573</v>
      </c>
      <c r="AY3" s="9">
        <v>147.73941082686895</v>
      </c>
      <c r="AZ3" s="9">
        <v>148.89723495509767</v>
      </c>
      <c r="BA3" s="9">
        <v>150.57999896258522</v>
      </c>
      <c r="BB3" s="9">
        <v>154.25698500001207</v>
      </c>
      <c r="BC3" s="9">
        <v>156.1768444932041</v>
      </c>
      <c r="BD3" s="9">
        <v>160.02175812885756</v>
      </c>
      <c r="BE3" s="9">
        <v>159.74485501689409</v>
      </c>
      <c r="BF3" s="9">
        <v>163.08657670649004</v>
      </c>
      <c r="BG3" s="9">
        <v>165.26079802279492</v>
      </c>
      <c r="BH3" s="9">
        <v>166.33734946016042</v>
      </c>
      <c r="BI3" s="9">
        <v>165.75250509194811</v>
      </c>
      <c r="BJ3" s="9">
        <v>161.57455676180038</v>
      </c>
      <c r="BK3" s="9">
        <v>162.17124811930225</v>
      </c>
      <c r="BL3" s="9">
        <v>161.88322004910469</v>
      </c>
      <c r="BM3" s="9">
        <v>164.84187333790237</v>
      </c>
      <c r="BN3" s="9">
        <v>164.17217304942815</v>
      </c>
      <c r="BO3" s="9">
        <v>164.54639548586516</v>
      </c>
      <c r="BP3" s="9">
        <v>164.71798870051242</v>
      </c>
      <c r="BQ3" s="21">
        <v>167.12570531243168</v>
      </c>
      <c r="BR3" s="21">
        <v>167.59950572314295</v>
      </c>
      <c r="BS3" s="21">
        <v>167.45820178197803</v>
      </c>
      <c r="BT3" s="21">
        <v>163.86738482722203</v>
      </c>
      <c r="BU3" s="21">
        <v>162.13174626227479</v>
      </c>
      <c r="BV3" s="21">
        <v>162.05239885429395</v>
      </c>
      <c r="BW3" s="21">
        <v>163.23757552426244</v>
      </c>
      <c r="BX3" s="21">
        <v>163.98376952573867</v>
      </c>
      <c r="BY3" s="21">
        <v>159.69832509732731</v>
      </c>
      <c r="BZ3" s="21">
        <f>AVERAGE(kt_dat!BY3:CA3)</f>
        <v>157.9013442754092</v>
      </c>
      <c r="CA3" s="21">
        <v>158.34005470999358</v>
      </c>
      <c r="CB3" s="21">
        <v>164.17039886574489</v>
      </c>
      <c r="CC3" s="21">
        <v>168.11862615070319</v>
      </c>
      <c r="CD3" s="197">
        <v>167.81377986193181</v>
      </c>
      <c r="CE3" s="197">
        <v>165.8126957070607</v>
      </c>
      <c r="CF3" s="197">
        <v>165.79253744365175</v>
      </c>
      <c r="CG3" s="197">
        <v>167.75390554629473</v>
      </c>
      <c r="CH3" s="200">
        <v>169.16301501475542</v>
      </c>
      <c r="CJ3" s="5"/>
      <c r="CK3" s="5"/>
      <c r="CL3" s="5"/>
      <c r="CM3" s="5"/>
      <c r="CN3" s="5"/>
      <c r="CO3" s="21"/>
      <c r="CP3" s="21"/>
      <c r="CQ3" s="21"/>
    </row>
    <row r="4" spans="1:95" x14ac:dyDescent="0.2">
      <c r="A4" s="8" t="str">
        <f t="shared" si="0"/>
        <v>EFHg_gg_QU_3</v>
      </c>
      <c r="B4" s="7" t="s">
        <v>584</v>
      </c>
      <c r="C4" s="7" t="s">
        <v>654</v>
      </c>
      <c r="D4" s="7">
        <v>3</v>
      </c>
      <c r="E4" s="7">
        <v>100</v>
      </c>
      <c r="F4" s="9">
        <v>101.86794101311854</v>
      </c>
      <c r="G4" s="9">
        <v>103.78301985805619</v>
      </c>
      <c r="H4" s="9">
        <v>106.33233765282388</v>
      </c>
      <c r="I4" s="9">
        <v>107.23177294873058</v>
      </c>
      <c r="J4" s="9">
        <v>107.86272156417233</v>
      </c>
      <c r="K4" s="9">
        <v>107.4359964387511</v>
      </c>
      <c r="L4" s="9">
        <v>107.29120689882184</v>
      </c>
      <c r="M4" s="9">
        <v>106.18097285312056</v>
      </c>
      <c r="N4" s="9">
        <v>105.06024145606794</v>
      </c>
      <c r="O4" s="9">
        <v>103.71982942990849</v>
      </c>
      <c r="P4" s="9">
        <v>102.97491578744905</v>
      </c>
      <c r="Q4" s="9">
        <v>102.31873990224356</v>
      </c>
      <c r="R4" s="9">
        <v>102.22055562542069</v>
      </c>
      <c r="S4" s="9">
        <v>101.86977560677171</v>
      </c>
      <c r="T4" s="9">
        <v>101.63691246949678</v>
      </c>
      <c r="U4" s="9">
        <v>102.29707311644938</v>
      </c>
      <c r="V4" s="9">
        <v>103.29049081559936</v>
      </c>
      <c r="W4" s="9">
        <v>105.09748502884257</v>
      </c>
      <c r="X4" s="9">
        <v>107.41574342110651</v>
      </c>
      <c r="Y4" s="9">
        <v>111.77531895377284</v>
      </c>
      <c r="Z4" s="9">
        <v>116.9223941330532</v>
      </c>
      <c r="AA4" s="9">
        <v>121.14833419526985</v>
      </c>
      <c r="AB4" s="9">
        <v>124.21915923178494</v>
      </c>
      <c r="AC4" s="9">
        <v>125.73607281840067</v>
      </c>
      <c r="AD4" s="9">
        <v>127.10214785941876</v>
      </c>
      <c r="AE4" s="9">
        <v>127.52110949154938</v>
      </c>
      <c r="AF4" s="9">
        <v>129.16322688372864</v>
      </c>
      <c r="AG4" s="9">
        <v>130.38408721681159</v>
      </c>
      <c r="AH4" s="9">
        <v>132.12062820042829</v>
      </c>
      <c r="AI4" s="9">
        <v>131.88726525626157</v>
      </c>
      <c r="AJ4" s="9">
        <v>131.71644391840547</v>
      </c>
      <c r="AK4" s="9">
        <v>131.13277790556913</v>
      </c>
      <c r="AL4" s="9">
        <v>130.87424492809922</v>
      </c>
      <c r="AM4" s="9">
        <v>130.79525913943294</v>
      </c>
      <c r="AN4" s="9">
        <v>130.95700374227164</v>
      </c>
      <c r="AO4" s="9">
        <v>130.53950124045042</v>
      </c>
      <c r="AP4" s="9">
        <v>129.29413685586806</v>
      </c>
      <c r="AQ4" s="9">
        <v>127.52963433105072</v>
      </c>
      <c r="AR4" s="9">
        <v>128.54960004601722</v>
      </c>
      <c r="AS4" s="9">
        <v>134.08427424342705</v>
      </c>
      <c r="AT4" s="9">
        <v>140.35735130724584</v>
      </c>
      <c r="AU4" s="9">
        <v>143.25511671699422</v>
      </c>
      <c r="AV4" s="9">
        <v>144.49803151162197</v>
      </c>
      <c r="AW4" s="9">
        <v>144.71761317956603</v>
      </c>
      <c r="AX4" s="9">
        <v>146.95381741631249</v>
      </c>
      <c r="AY4" s="9">
        <v>147.90075050520707</v>
      </c>
      <c r="AZ4" s="9">
        <v>149.82428851392453</v>
      </c>
      <c r="BA4" s="9">
        <v>153.2124282995868</v>
      </c>
      <c r="BB4" s="9">
        <v>158.78987691615433</v>
      </c>
      <c r="BC4" s="9">
        <v>162.49616514510967</v>
      </c>
      <c r="BD4" s="9">
        <v>167.2189199614875</v>
      </c>
      <c r="BE4" s="9">
        <v>168.35530711396035</v>
      </c>
      <c r="BF4" s="9">
        <v>172.3375972827705</v>
      </c>
      <c r="BG4" s="9">
        <v>174.91662509031599</v>
      </c>
      <c r="BH4" s="9">
        <v>177.21505927972098</v>
      </c>
      <c r="BI4" s="9">
        <v>178.85652577712418</v>
      </c>
      <c r="BJ4" s="9">
        <v>175.07165300515331</v>
      </c>
      <c r="BK4" s="9">
        <v>174.21802700902879</v>
      </c>
      <c r="BL4" s="9">
        <v>172.46802735394849</v>
      </c>
      <c r="BM4" s="9">
        <v>175.26573344095002</v>
      </c>
      <c r="BN4" s="9">
        <v>175.36253701087981</v>
      </c>
      <c r="BO4" s="9">
        <v>176.16085743486894</v>
      </c>
      <c r="BP4" s="9">
        <v>176.08086995231346</v>
      </c>
      <c r="BQ4" s="21">
        <v>178.02698709618707</v>
      </c>
      <c r="BR4" s="21">
        <v>176.37530439676598</v>
      </c>
      <c r="BS4" s="21">
        <v>173.61012918033373</v>
      </c>
      <c r="BT4" s="21">
        <v>168.99047243384524</v>
      </c>
      <c r="BU4" s="21">
        <v>168.89862832691261</v>
      </c>
      <c r="BV4" s="21">
        <v>172.63305437851864</v>
      </c>
      <c r="BW4" s="21">
        <v>174.51731004756289</v>
      </c>
      <c r="BX4" s="21">
        <v>175.47993794845866</v>
      </c>
      <c r="BY4" s="21">
        <v>170.37826181843047</v>
      </c>
      <c r="BZ4" s="21">
        <v>169.57106237583142</v>
      </c>
      <c r="CA4" s="21">
        <v>169.00404197501305</v>
      </c>
      <c r="CB4" s="21">
        <v>172.04797916725099</v>
      </c>
      <c r="CC4" s="21">
        <v>173.14084988134786</v>
      </c>
      <c r="CD4" s="197">
        <v>172.121618532242</v>
      </c>
      <c r="CE4" s="197">
        <v>172.85207604983569</v>
      </c>
      <c r="CF4" s="197">
        <v>176.68130969747207</v>
      </c>
      <c r="CG4" s="197">
        <v>180.80738555000403</v>
      </c>
      <c r="CH4" s="200">
        <v>181.85945291362282</v>
      </c>
      <c r="CJ4" s="5"/>
      <c r="CK4" s="5"/>
      <c r="CL4" s="5"/>
      <c r="CM4" s="5"/>
      <c r="CN4" s="5"/>
      <c r="CO4" s="21"/>
      <c r="CP4" s="21"/>
      <c r="CQ4" s="21"/>
    </row>
    <row r="5" spans="1:95" x14ac:dyDescent="0.2">
      <c r="A5" s="8" t="str">
        <f t="shared" si="0"/>
        <v>EFHg_gg_QU_4</v>
      </c>
      <c r="B5" s="7" t="s">
        <v>584</v>
      </c>
      <c r="C5" s="7" t="s">
        <v>654</v>
      </c>
      <c r="D5" s="7">
        <v>4</v>
      </c>
      <c r="E5" s="7">
        <v>100</v>
      </c>
      <c r="F5" s="9">
        <v>100.31850515571864</v>
      </c>
      <c r="G5" s="9">
        <v>100.88664408220238</v>
      </c>
      <c r="H5" s="9">
        <v>102.85732689879364</v>
      </c>
      <c r="I5" s="9">
        <v>103.52796123932455</v>
      </c>
      <c r="J5" s="9">
        <v>104.48758730843269</v>
      </c>
      <c r="K5" s="9">
        <v>104.44195982397825</v>
      </c>
      <c r="L5" s="9">
        <v>105.27448834489626</v>
      </c>
      <c r="M5" s="9">
        <v>105.00682256681354</v>
      </c>
      <c r="N5" s="9">
        <v>104.30262415990698</v>
      </c>
      <c r="O5" s="9">
        <v>102.55171864706125</v>
      </c>
      <c r="P5" s="9">
        <v>102.10299100638564</v>
      </c>
      <c r="Q5" s="9">
        <v>102.02995996363894</v>
      </c>
      <c r="R5" s="9">
        <v>102.63805904131846</v>
      </c>
      <c r="S5" s="9">
        <v>102.31296269795052</v>
      </c>
      <c r="T5" s="9">
        <v>102.53875603519703</v>
      </c>
      <c r="U5" s="9">
        <v>103.57753762723786</v>
      </c>
      <c r="V5" s="9">
        <v>105.70527229342724</v>
      </c>
      <c r="W5" s="9">
        <v>107.81665772797845</v>
      </c>
      <c r="X5" s="9">
        <v>110.43029460380488</v>
      </c>
      <c r="Y5" s="9">
        <v>114.14317494387548</v>
      </c>
      <c r="Z5" s="9">
        <v>118.7937688386569</v>
      </c>
      <c r="AA5" s="9">
        <v>122.98587852974943</v>
      </c>
      <c r="AB5" s="9">
        <v>124.23434643839765</v>
      </c>
      <c r="AC5" s="9">
        <v>124.43596359936241</v>
      </c>
      <c r="AD5" s="9">
        <v>124.41920363556567</v>
      </c>
      <c r="AE5" s="9">
        <v>123.07114582691206</v>
      </c>
      <c r="AF5" s="9">
        <v>123.44044368750457</v>
      </c>
      <c r="AG5" s="9">
        <v>124.15955050727666</v>
      </c>
      <c r="AH5" s="9">
        <v>126.73436689455112</v>
      </c>
      <c r="AI5" s="9">
        <v>126.99127167285992</v>
      </c>
      <c r="AJ5" s="9">
        <v>126.65593546442581</v>
      </c>
      <c r="AK5" s="9">
        <v>125.73086749684926</v>
      </c>
      <c r="AL5" s="9">
        <v>125.07067956864324</v>
      </c>
      <c r="AM5" s="9">
        <v>125.14756860200573</v>
      </c>
      <c r="AN5" s="9">
        <v>126.07324320826466</v>
      </c>
      <c r="AO5" s="9">
        <v>125.77071280794392</v>
      </c>
      <c r="AP5" s="9">
        <v>123.41725998039935</v>
      </c>
      <c r="AQ5" s="9">
        <v>120.91661468871722</v>
      </c>
      <c r="AR5" s="9">
        <v>121.01184701453455</v>
      </c>
      <c r="AS5" s="9">
        <v>124.8678462203698</v>
      </c>
      <c r="AT5" s="9">
        <v>130.10418107820067</v>
      </c>
      <c r="AU5" s="9">
        <v>133.11933580169867</v>
      </c>
      <c r="AV5" s="9">
        <v>136.42719546592664</v>
      </c>
      <c r="AW5" s="9">
        <v>137.39455344682105</v>
      </c>
      <c r="AX5" s="9">
        <v>135.56768393253665</v>
      </c>
      <c r="AY5" s="9">
        <v>129.35924172826438</v>
      </c>
      <c r="AZ5" s="9">
        <v>126.15386196202429</v>
      </c>
      <c r="BA5" s="9">
        <v>129.11705335094803</v>
      </c>
      <c r="BB5" s="9">
        <v>135.82757279575529</v>
      </c>
      <c r="BC5" s="9">
        <v>139.22291365538621</v>
      </c>
      <c r="BD5" s="9">
        <v>142.03460422324767</v>
      </c>
      <c r="BE5" s="9">
        <v>141.7284638326212</v>
      </c>
      <c r="BF5" s="9">
        <v>147.80501893878707</v>
      </c>
      <c r="BG5" s="9">
        <v>153.40807672309276</v>
      </c>
      <c r="BH5" s="9">
        <v>158.14106032896564</v>
      </c>
      <c r="BI5" s="9">
        <v>159.92297791009238</v>
      </c>
      <c r="BJ5" s="9">
        <v>156.67920066350294</v>
      </c>
      <c r="BK5" s="9">
        <v>156.94654047926119</v>
      </c>
      <c r="BL5" s="9">
        <v>153.98701618785239</v>
      </c>
      <c r="BM5" s="9">
        <v>155.59132563535439</v>
      </c>
      <c r="BN5" s="9">
        <v>154.47213971649566</v>
      </c>
      <c r="BO5" s="9">
        <v>156.23175220319976</v>
      </c>
      <c r="BP5" s="9">
        <v>158.79921630223231</v>
      </c>
      <c r="BQ5" s="21">
        <v>162.08537624391789</v>
      </c>
      <c r="BR5" s="21">
        <v>161.19506082872627</v>
      </c>
      <c r="BS5" s="21">
        <v>158.71397948067894</v>
      </c>
      <c r="BT5" s="21">
        <v>154.02128819735444</v>
      </c>
      <c r="BU5" s="21">
        <v>152.18610828916897</v>
      </c>
      <c r="BV5" s="21">
        <v>151.76501403022959</v>
      </c>
      <c r="BW5" s="21">
        <v>152.30637193373715</v>
      </c>
      <c r="BX5" s="21">
        <v>151.76498008272569</v>
      </c>
      <c r="BY5" s="21">
        <v>146.42311538219025</v>
      </c>
      <c r="BZ5" s="21">
        <v>143.80834954068621</v>
      </c>
      <c r="CA5" s="21">
        <v>144.19574666745419</v>
      </c>
      <c r="CB5" s="21">
        <v>149.7875224042846</v>
      </c>
      <c r="CC5" s="21">
        <v>154.17534552193334</v>
      </c>
      <c r="CD5" s="197">
        <v>157.76325861285093</v>
      </c>
      <c r="CE5" s="197">
        <v>159.62608934791947</v>
      </c>
      <c r="CF5" s="197">
        <v>163.4501150848611</v>
      </c>
      <c r="CG5" s="197">
        <v>163.96266550815699</v>
      </c>
      <c r="CH5" s="200">
        <v>161.72579906587569</v>
      </c>
      <c r="CJ5" s="5"/>
      <c r="CK5" s="5"/>
      <c r="CL5" s="5"/>
      <c r="CM5" s="5"/>
      <c r="CN5" s="5"/>
      <c r="CO5" s="21"/>
      <c r="CP5" s="21"/>
      <c r="CQ5" s="21"/>
    </row>
    <row r="6" spans="1:95" x14ac:dyDescent="0.2">
      <c r="A6" s="8" t="str">
        <f t="shared" si="0"/>
        <v>EFHg_gg_QU_5</v>
      </c>
      <c r="B6" s="7" t="s">
        <v>584</v>
      </c>
      <c r="C6" s="7" t="s">
        <v>654</v>
      </c>
      <c r="D6" s="7">
        <v>5</v>
      </c>
      <c r="E6" s="7">
        <v>100</v>
      </c>
      <c r="F6" s="9">
        <v>101.37809721689946</v>
      </c>
      <c r="G6" s="9">
        <v>102.80530453840493</v>
      </c>
      <c r="H6" s="9">
        <v>105.50160006053903</v>
      </c>
      <c r="I6" s="9">
        <v>107.12129781876261</v>
      </c>
      <c r="J6" s="9">
        <v>109.1970806765067</v>
      </c>
      <c r="K6" s="9">
        <v>109.98781010768086</v>
      </c>
      <c r="L6" s="9">
        <v>110.68581356346465</v>
      </c>
      <c r="M6" s="9">
        <v>109.74641079904335</v>
      </c>
      <c r="N6" s="9">
        <v>108.37908681340684</v>
      </c>
      <c r="O6" s="9">
        <v>106.57595584236645</v>
      </c>
      <c r="P6" s="9">
        <v>105.95813426851264</v>
      </c>
      <c r="Q6" s="9">
        <v>105.69579416437284</v>
      </c>
      <c r="R6" s="9">
        <v>106.00124881773517</v>
      </c>
      <c r="S6" s="9">
        <v>105.4255471982534</v>
      </c>
      <c r="T6" s="9">
        <v>105.31548885992682</v>
      </c>
      <c r="U6" s="9">
        <v>106.01107018817079</v>
      </c>
      <c r="V6" s="9">
        <v>108.11515554136072</v>
      </c>
      <c r="W6" s="9">
        <v>110.38773786545778</v>
      </c>
      <c r="X6" s="9">
        <v>113.8610234846297</v>
      </c>
      <c r="Y6" s="9">
        <v>118.55887166944329</v>
      </c>
      <c r="Z6" s="9">
        <v>124.03822572224389</v>
      </c>
      <c r="AA6" s="9">
        <v>128.23415146452038</v>
      </c>
      <c r="AB6" s="9">
        <v>131.98573704529977</v>
      </c>
      <c r="AC6" s="9">
        <v>134.67570336982655</v>
      </c>
      <c r="AD6" s="9">
        <v>137.39076907334035</v>
      </c>
      <c r="AE6" s="9">
        <v>139.4944805486671</v>
      </c>
      <c r="AF6" s="9">
        <v>142.31523083348137</v>
      </c>
      <c r="AG6" s="9">
        <v>144.31522310923958</v>
      </c>
      <c r="AH6" s="9">
        <v>143.98662303988093</v>
      </c>
      <c r="AI6" s="9">
        <v>142.99760093407883</v>
      </c>
      <c r="AJ6" s="9">
        <v>142.95647079467255</v>
      </c>
      <c r="AK6" s="9">
        <v>144.124472993724</v>
      </c>
      <c r="AL6" s="9">
        <v>145.35077869339804</v>
      </c>
      <c r="AM6" s="9">
        <v>145.97866841920094</v>
      </c>
      <c r="AN6" s="9">
        <v>147.88860374636383</v>
      </c>
      <c r="AO6" s="9">
        <v>147.8425934690118</v>
      </c>
      <c r="AP6" s="9">
        <v>146.87270380474732</v>
      </c>
      <c r="AQ6" s="9">
        <v>144.72308484699235</v>
      </c>
      <c r="AR6" s="9">
        <v>146.57812660778481</v>
      </c>
      <c r="AS6" s="9">
        <v>155.06113749291885</v>
      </c>
      <c r="AT6" s="9">
        <v>164.79672320773312</v>
      </c>
      <c r="AU6" s="9">
        <v>169.9476947420751</v>
      </c>
      <c r="AV6" s="9">
        <v>171.85004977416477</v>
      </c>
      <c r="AW6" s="9">
        <v>171.6143771039776</v>
      </c>
      <c r="AX6" s="9">
        <v>173.97179298470596</v>
      </c>
      <c r="AY6" s="9">
        <v>175.47537080353993</v>
      </c>
      <c r="AZ6" s="9">
        <v>179.62827117302308</v>
      </c>
      <c r="BA6" s="9">
        <v>184.15192731827997</v>
      </c>
      <c r="BB6" s="9">
        <v>191.17491600872117</v>
      </c>
      <c r="BC6" s="9">
        <v>194.60309049322154</v>
      </c>
      <c r="BD6" s="9">
        <v>202.54981226339694</v>
      </c>
      <c r="BE6" s="9">
        <v>206.39525410157424</v>
      </c>
      <c r="BF6" s="9">
        <v>212.55935013731809</v>
      </c>
      <c r="BG6" s="9">
        <v>214.48032980295079</v>
      </c>
      <c r="BH6" s="9">
        <v>214.12708738529545</v>
      </c>
      <c r="BI6" s="9">
        <v>213.61931616127688</v>
      </c>
      <c r="BJ6" s="9">
        <v>207.11936046274806</v>
      </c>
      <c r="BK6" s="9">
        <v>203.8764540397614</v>
      </c>
      <c r="BL6" s="9">
        <v>199.65566711789464</v>
      </c>
      <c r="BM6" s="9">
        <v>201.69362824289854</v>
      </c>
      <c r="BN6" s="9">
        <v>202.32413304990462</v>
      </c>
      <c r="BO6" s="9">
        <v>202.51105972011592</v>
      </c>
      <c r="BP6" s="9">
        <v>202.27674981859022</v>
      </c>
      <c r="BQ6" s="21">
        <v>201.83051355983321</v>
      </c>
      <c r="BR6" s="21">
        <v>199.24041053507054</v>
      </c>
      <c r="BS6" s="21">
        <v>194.94430481346942</v>
      </c>
      <c r="BT6" s="21">
        <v>188.52249991703624</v>
      </c>
      <c r="BU6" s="21">
        <v>186.68079725856555</v>
      </c>
      <c r="BV6" s="21">
        <v>187.17175955210124</v>
      </c>
      <c r="BW6" s="21">
        <v>188.20452454785945</v>
      </c>
      <c r="BX6" s="21">
        <v>188.66341974592441</v>
      </c>
      <c r="BY6" s="21">
        <v>185.36668801236661</v>
      </c>
      <c r="BZ6" s="21">
        <v>186.30587584485366</v>
      </c>
      <c r="CA6" s="21">
        <v>187.79331189934723</v>
      </c>
      <c r="CB6" s="21">
        <v>193.07673124864527</v>
      </c>
      <c r="CC6" s="21">
        <v>197.30006465632016</v>
      </c>
      <c r="CD6" s="197">
        <v>197.69147647721829</v>
      </c>
      <c r="CE6" s="197">
        <v>197.70422635410077</v>
      </c>
      <c r="CF6" s="197">
        <v>200.36225225585156</v>
      </c>
      <c r="CG6" s="197">
        <v>206.0983733187787</v>
      </c>
      <c r="CH6" s="200">
        <v>210.91757267960151</v>
      </c>
      <c r="CJ6" s="5"/>
      <c r="CK6" s="5"/>
      <c r="CL6" s="5"/>
      <c r="CM6" s="5"/>
      <c r="CN6" s="5"/>
      <c r="CO6" s="21"/>
      <c r="CP6" s="21"/>
      <c r="CQ6" s="21"/>
    </row>
    <row r="7" spans="1:95" x14ac:dyDescent="0.2">
      <c r="A7" s="8" t="str">
        <f t="shared" si="0"/>
        <v>EFHg_gg_QU_6</v>
      </c>
      <c r="B7" s="7" t="s">
        <v>584</v>
      </c>
      <c r="C7" s="7" t="s">
        <v>654</v>
      </c>
      <c r="D7" s="7">
        <v>6</v>
      </c>
      <c r="E7" s="7">
        <v>100</v>
      </c>
      <c r="F7" s="9">
        <v>100.94213401755741</v>
      </c>
      <c r="G7" s="9">
        <v>101.48690737913306</v>
      </c>
      <c r="H7" s="9">
        <v>102.90696317195885</v>
      </c>
      <c r="I7" s="9">
        <v>103.10020148990289</v>
      </c>
      <c r="J7" s="9">
        <v>103.90402714537306</v>
      </c>
      <c r="K7" s="9">
        <v>103.8342575694091</v>
      </c>
      <c r="L7" s="9">
        <v>104.56242991719871</v>
      </c>
      <c r="M7" s="9">
        <v>104.17511656414403</v>
      </c>
      <c r="N7" s="9">
        <v>103.59193147498819</v>
      </c>
      <c r="O7" s="9">
        <v>102.17166735456954</v>
      </c>
      <c r="P7" s="9">
        <v>101.82831157643209</v>
      </c>
      <c r="Q7" s="9">
        <v>101.72066041301844</v>
      </c>
      <c r="R7" s="9">
        <v>102.11111201963759</v>
      </c>
      <c r="S7" s="9">
        <v>101.56548122047364</v>
      </c>
      <c r="T7" s="9">
        <v>101.32208424379405</v>
      </c>
      <c r="U7" s="9">
        <v>101.55507841330041</v>
      </c>
      <c r="V7" s="9">
        <v>102.98161377019012</v>
      </c>
      <c r="W7" s="9">
        <v>104.42700911899767</v>
      </c>
      <c r="X7" s="9">
        <v>106.77412668606365</v>
      </c>
      <c r="Y7" s="9">
        <v>110.48431628258813</v>
      </c>
      <c r="Z7" s="9">
        <v>115.31243363759046</v>
      </c>
      <c r="AA7" s="9">
        <v>119.63987695105375</v>
      </c>
      <c r="AB7" s="9">
        <v>123.70962006649863</v>
      </c>
      <c r="AC7" s="9">
        <v>126.37359095061105</v>
      </c>
      <c r="AD7" s="9">
        <v>128.30874743756149</v>
      </c>
      <c r="AE7" s="9">
        <v>127.90825082201063</v>
      </c>
      <c r="AF7" s="9">
        <v>129.1015125817726</v>
      </c>
      <c r="AG7" s="9">
        <v>129.73230967841303</v>
      </c>
      <c r="AH7" s="9">
        <v>129.49804774220456</v>
      </c>
      <c r="AI7" s="9">
        <v>127.22715225285957</v>
      </c>
      <c r="AJ7" s="9">
        <v>125.79686770634426</v>
      </c>
      <c r="AK7" s="9">
        <v>126.37018214622874</v>
      </c>
      <c r="AL7" s="9">
        <v>127.35824099455367</v>
      </c>
      <c r="AM7" s="9">
        <v>129.19371390702727</v>
      </c>
      <c r="AN7" s="9">
        <v>130.54997784413879</v>
      </c>
      <c r="AO7" s="9">
        <v>130.75705816162088</v>
      </c>
      <c r="AP7" s="9">
        <v>128.56928130643695</v>
      </c>
      <c r="AQ7" s="9">
        <v>126.91045867952893</v>
      </c>
      <c r="AR7" s="9">
        <v>127.82129805658222</v>
      </c>
      <c r="AS7" s="9">
        <v>135.29304265236453</v>
      </c>
      <c r="AT7" s="9">
        <v>142.8197373742299</v>
      </c>
      <c r="AU7" s="9">
        <v>146.89885524298202</v>
      </c>
      <c r="AV7" s="9">
        <v>147.62555821466745</v>
      </c>
      <c r="AW7" s="9">
        <v>147.78991059736529</v>
      </c>
      <c r="AX7" s="9">
        <v>150.11401592394114</v>
      </c>
      <c r="AY7" s="9">
        <v>151.46709070769273</v>
      </c>
      <c r="AZ7" s="9">
        <v>152.34605014215225</v>
      </c>
      <c r="BA7" s="9">
        <v>155.35844200718489</v>
      </c>
      <c r="BB7" s="9">
        <v>159.96529049870563</v>
      </c>
      <c r="BC7" s="9">
        <v>164.56075278878311</v>
      </c>
      <c r="BD7" s="9">
        <v>168.04370359600313</v>
      </c>
      <c r="BE7" s="9">
        <v>167.82329802125722</v>
      </c>
      <c r="BF7" s="9">
        <v>168.73285691118389</v>
      </c>
      <c r="BG7" s="9">
        <v>168.96360421200743</v>
      </c>
      <c r="BH7" s="9">
        <v>168.57664915042309</v>
      </c>
      <c r="BI7" s="9">
        <v>167.65404694404884</v>
      </c>
      <c r="BJ7" s="9">
        <v>165.16573288161365</v>
      </c>
      <c r="BK7" s="9">
        <v>164.65832636340735</v>
      </c>
      <c r="BL7" s="9">
        <v>164.66230289032353</v>
      </c>
      <c r="BM7" s="9">
        <v>167.45450563727442</v>
      </c>
      <c r="BN7" s="9">
        <v>170.06065051598873</v>
      </c>
      <c r="BO7" s="9">
        <v>172.45324436449059</v>
      </c>
      <c r="BP7" s="9">
        <v>174.38081593406062</v>
      </c>
      <c r="BQ7" s="21">
        <v>176.47762131753791</v>
      </c>
      <c r="BR7" s="21">
        <v>175.35990868539261</v>
      </c>
      <c r="BS7" s="21">
        <v>174.3256330837435</v>
      </c>
      <c r="BT7" s="21">
        <v>171.15978693492286</v>
      </c>
      <c r="BU7" s="21">
        <v>172.16898925416081</v>
      </c>
      <c r="BV7" s="21">
        <v>172.35485255663625</v>
      </c>
      <c r="BW7" s="21">
        <v>173.47595917086127</v>
      </c>
      <c r="BX7" s="21">
        <v>174.4650681587805</v>
      </c>
      <c r="BY7" s="21">
        <v>172.69122029425247</v>
      </c>
      <c r="BZ7" s="21">
        <v>173.59219217076543</v>
      </c>
      <c r="CA7" s="21">
        <v>174.63006553519816</v>
      </c>
      <c r="CB7" s="21">
        <v>179.15405056459079</v>
      </c>
      <c r="CC7" s="21">
        <v>182.09327494425108</v>
      </c>
      <c r="CD7" s="197">
        <v>183.45218854171415</v>
      </c>
      <c r="CE7" s="197">
        <v>185.06607388746329</v>
      </c>
      <c r="CF7" s="197">
        <v>189.75737416368449</v>
      </c>
      <c r="CG7" s="197">
        <v>190.6850204967408</v>
      </c>
      <c r="CH7" s="200">
        <v>186.00637663573625</v>
      </c>
      <c r="CJ7" s="5"/>
      <c r="CK7" s="5"/>
      <c r="CL7" s="5"/>
      <c r="CM7" s="5"/>
      <c r="CN7" s="5"/>
      <c r="CO7" s="21"/>
      <c r="CP7" s="21"/>
      <c r="CQ7" s="21"/>
    </row>
    <row r="8" spans="1:95" x14ac:dyDescent="0.2">
      <c r="A8" s="8" t="str">
        <f t="shared" si="0"/>
        <v>EFHg_gg_QU_7</v>
      </c>
      <c r="B8" s="7" t="s">
        <v>584</v>
      </c>
      <c r="C8" s="7" t="s">
        <v>654</v>
      </c>
      <c r="D8" s="7">
        <v>7</v>
      </c>
      <c r="E8" s="7">
        <v>100</v>
      </c>
      <c r="F8" s="9">
        <v>101.21840196694511</v>
      </c>
      <c r="G8" s="9">
        <v>102.47867316419222</v>
      </c>
      <c r="H8" s="9">
        <v>104.71998938067519</v>
      </c>
      <c r="I8" s="9">
        <v>105.88668587503342</v>
      </c>
      <c r="J8" s="9">
        <v>107.56292167349947</v>
      </c>
      <c r="K8" s="9">
        <v>108.36654695409614</v>
      </c>
      <c r="L8" s="9">
        <v>109.97013521949792</v>
      </c>
      <c r="M8" s="9">
        <v>110.01646253487763</v>
      </c>
      <c r="N8" s="9">
        <v>109.46877038816581</v>
      </c>
      <c r="O8" s="9">
        <v>107.37466242256384</v>
      </c>
      <c r="P8" s="9">
        <v>105.57707625098435</v>
      </c>
      <c r="Q8" s="9">
        <v>104.08340023135149</v>
      </c>
      <c r="R8" s="9">
        <v>103.28259189217106</v>
      </c>
      <c r="S8" s="9">
        <v>102.46371041983758</v>
      </c>
      <c r="T8" s="9">
        <v>102.0929178480493</v>
      </c>
      <c r="U8" s="9">
        <v>102.50295091002572</v>
      </c>
      <c r="V8" s="9">
        <v>104.26315017365921</v>
      </c>
      <c r="W8" s="9">
        <v>106.33564496845298</v>
      </c>
      <c r="X8" s="9">
        <v>108.89232792679532</v>
      </c>
      <c r="Y8" s="9">
        <v>112.50501138472089</v>
      </c>
      <c r="Z8" s="9">
        <v>116.92903986117439</v>
      </c>
      <c r="AA8" s="9">
        <v>120.83959312501247</v>
      </c>
      <c r="AB8" s="9">
        <v>125.74800000932048</v>
      </c>
      <c r="AC8" s="9">
        <v>129.47954462108635</v>
      </c>
      <c r="AD8" s="9">
        <v>133.30334688430665</v>
      </c>
      <c r="AE8" s="9">
        <v>135.90566629207578</v>
      </c>
      <c r="AF8" s="9">
        <v>141.49059298878907</v>
      </c>
      <c r="AG8" s="9">
        <v>144.96811830223098</v>
      </c>
      <c r="AH8" s="9">
        <v>146.09902161426945</v>
      </c>
      <c r="AI8" s="9">
        <v>143.52669312055596</v>
      </c>
      <c r="AJ8" s="9">
        <v>142.82712129353695</v>
      </c>
      <c r="AK8" s="9">
        <v>142.60053116719823</v>
      </c>
      <c r="AL8" s="9">
        <v>141.98315308336137</v>
      </c>
      <c r="AM8" s="9">
        <v>141.627062166299</v>
      </c>
      <c r="AN8" s="9">
        <v>141.53694995539595</v>
      </c>
      <c r="AO8" s="9">
        <v>142.37924881098323</v>
      </c>
      <c r="AP8" s="9">
        <v>141.99204045367006</v>
      </c>
      <c r="AQ8" s="9">
        <v>141.47673076075736</v>
      </c>
      <c r="AR8" s="9">
        <v>143.03153168695258</v>
      </c>
      <c r="AS8" s="9">
        <v>146.99967199181128</v>
      </c>
      <c r="AT8" s="9">
        <v>153.97204017586841</v>
      </c>
      <c r="AU8" s="9">
        <v>156.12755032659447</v>
      </c>
      <c r="AV8" s="9">
        <v>159.57871989383008</v>
      </c>
      <c r="AW8" s="9">
        <v>158.35490373423244</v>
      </c>
      <c r="AX8" s="9">
        <v>160.00137959173128</v>
      </c>
      <c r="AY8" s="9">
        <v>160.95983726315194</v>
      </c>
      <c r="AZ8" s="9">
        <v>165.61658433194043</v>
      </c>
      <c r="BA8" s="9">
        <v>171.21654733194248</v>
      </c>
      <c r="BB8" s="9">
        <v>177.19519662928153</v>
      </c>
      <c r="BC8" s="9">
        <v>179.58293917398359</v>
      </c>
      <c r="BD8" s="9">
        <v>184.91534712896797</v>
      </c>
      <c r="BE8" s="9">
        <v>186.13485596828909</v>
      </c>
      <c r="BF8" s="9">
        <v>189.41606131807382</v>
      </c>
      <c r="BG8" s="9">
        <v>190.40086280854621</v>
      </c>
      <c r="BH8" s="9">
        <v>190.15316971599691</v>
      </c>
      <c r="BI8" s="9">
        <v>188.35497405797165</v>
      </c>
      <c r="BJ8" s="9">
        <v>181.53972705410578</v>
      </c>
      <c r="BK8" s="9">
        <v>179.15515348127482</v>
      </c>
      <c r="BL8" s="9">
        <v>178.8915657910436</v>
      </c>
      <c r="BM8" s="9">
        <v>183.17143961915869</v>
      </c>
      <c r="BN8" s="9">
        <v>183.92730374726935</v>
      </c>
      <c r="BO8" s="9">
        <v>182.41310348597867</v>
      </c>
      <c r="BP8" s="9">
        <v>180.85784439101658</v>
      </c>
      <c r="BQ8" s="21">
        <v>180.39944325839042</v>
      </c>
      <c r="BR8" s="21">
        <v>179.91332507709726</v>
      </c>
      <c r="BS8" s="21">
        <v>178.17109359777791</v>
      </c>
      <c r="BT8" s="21">
        <v>175.07726019016499</v>
      </c>
      <c r="BU8" s="21">
        <v>175.45529133051454</v>
      </c>
      <c r="BV8" s="21">
        <v>178.67537542953301</v>
      </c>
      <c r="BW8" s="21">
        <v>183.16961532997871</v>
      </c>
      <c r="BX8" s="21">
        <v>186.29795477572733</v>
      </c>
      <c r="BY8" s="21">
        <v>183.35213836309001</v>
      </c>
      <c r="BZ8" s="21">
        <v>182.34472918703167</v>
      </c>
      <c r="CA8" s="21">
        <v>182.85343195619771</v>
      </c>
      <c r="CB8" s="21">
        <v>189.80741049170115</v>
      </c>
      <c r="CC8" s="21">
        <v>195.35262992555616</v>
      </c>
      <c r="CD8" s="197">
        <v>195.06457556452744</v>
      </c>
      <c r="CE8" s="197">
        <v>193.94854911915425</v>
      </c>
      <c r="CF8" s="197">
        <v>195.47466768501545</v>
      </c>
      <c r="CG8" s="197">
        <v>200.32327744552416</v>
      </c>
      <c r="CH8" s="200">
        <v>202.40992274301615</v>
      </c>
      <c r="CJ8" s="5"/>
      <c r="CK8" s="5"/>
      <c r="CL8" s="5"/>
      <c r="CM8" s="5"/>
      <c r="CN8" s="5"/>
      <c r="CO8" s="21"/>
      <c r="CP8" s="21"/>
      <c r="CQ8" s="21"/>
    </row>
    <row r="9" spans="1:95" x14ac:dyDescent="0.2">
      <c r="A9" s="8" t="str">
        <f t="shared" si="0"/>
        <v>EFHg_gg_QU_8</v>
      </c>
      <c r="B9" s="7" t="s">
        <v>584</v>
      </c>
      <c r="C9" s="7" t="s">
        <v>654</v>
      </c>
      <c r="D9" s="7">
        <v>8</v>
      </c>
      <c r="E9" s="7">
        <v>100</v>
      </c>
      <c r="F9" s="9">
        <v>102.54883512784339</v>
      </c>
      <c r="G9" s="9">
        <v>104.82953561846612</v>
      </c>
      <c r="H9" s="9">
        <v>107.60646678802367</v>
      </c>
      <c r="I9" s="9">
        <v>108.58931810706122</v>
      </c>
      <c r="J9" s="9">
        <v>109.42976287329743</v>
      </c>
      <c r="K9" s="9">
        <v>108.9533062678691</v>
      </c>
      <c r="L9" s="9">
        <v>108.47211500601746</v>
      </c>
      <c r="M9" s="9">
        <v>106.57028061241233</v>
      </c>
      <c r="N9" s="9">
        <v>104.67477529762571</v>
      </c>
      <c r="O9" s="9">
        <v>102.92231872358929</v>
      </c>
      <c r="P9" s="9">
        <v>102.1586972210642</v>
      </c>
      <c r="Q9" s="9">
        <v>101.57990190884227</v>
      </c>
      <c r="R9" s="9">
        <v>101.0599401715088</v>
      </c>
      <c r="S9" s="9">
        <v>100.14980303973367</v>
      </c>
      <c r="T9" s="9">
        <v>99.349365219866442</v>
      </c>
      <c r="U9" s="9">
        <v>99.423239654290953</v>
      </c>
      <c r="V9" s="9">
        <v>100.49764257109645</v>
      </c>
      <c r="W9" s="9">
        <v>102.05359822619636</v>
      </c>
      <c r="X9" s="9">
        <v>104.09212486855624</v>
      </c>
      <c r="Y9" s="9">
        <v>107.31990574839135</v>
      </c>
      <c r="Z9" s="9">
        <v>111.50833447112988</v>
      </c>
      <c r="AA9" s="9">
        <v>115.28708514802217</v>
      </c>
      <c r="AB9" s="9">
        <v>119.00066657166916</v>
      </c>
      <c r="AC9" s="9">
        <v>121.48193132076966</v>
      </c>
      <c r="AD9" s="9">
        <v>123.85716604471902</v>
      </c>
      <c r="AE9" s="9">
        <v>125.96547688587323</v>
      </c>
      <c r="AF9" s="9">
        <v>127.50398363274053</v>
      </c>
      <c r="AG9" s="9">
        <v>126.95338886079624</v>
      </c>
      <c r="AH9" s="9">
        <v>123.99729298526552</v>
      </c>
      <c r="AI9" s="9">
        <v>120.78577288334429</v>
      </c>
      <c r="AJ9" s="9">
        <v>118.97759911821937</v>
      </c>
      <c r="AK9" s="9">
        <v>117.34221696539612</v>
      </c>
      <c r="AL9" s="9">
        <v>116.53299010718069</v>
      </c>
      <c r="AM9" s="9">
        <v>116.99885076993786</v>
      </c>
      <c r="AN9" s="9">
        <v>118.36979816884639</v>
      </c>
      <c r="AO9" s="9">
        <v>118.78793153820351</v>
      </c>
      <c r="AP9" s="9">
        <v>117.26209172552386</v>
      </c>
      <c r="AQ9" s="9">
        <v>115.24741506175435</v>
      </c>
      <c r="AR9" s="9">
        <v>116.19797018468849</v>
      </c>
      <c r="AS9" s="9">
        <v>119.10051255207907</v>
      </c>
      <c r="AT9" s="9">
        <v>123.67202808227427</v>
      </c>
      <c r="AU9" s="9">
        <v>124.10601314456606</v>
      </c>
      <c r="AV9" s="9">
        <v>125.37833795646425</v>
      </c>
      <c r="AW9" s="9">
        <v>124.55379526846797</v>
      </c>
      <c r="AX9" s="9">
        <v>125.38296470185817</v>
      </c>
      <c r="AY9" s="9">
        <v>125.9190042448583</v>
      </c>
      <c r="AZ9" s="9">
        <v>127.41896148716187</v>
      </c>
      <c r="BA9" s="9">
        <v>131.56045730609065</v>
      </c>
      <c r="BB9" s="9">
        <v>136.05262709780257</v>
      </c>
      <c r="BC9" s="9">
        <v>138.64900453921788</v>
      </c>
      <c r="BD9" s="9">
        <v>141.16049900359405</v>
      </c>
      <c r="BE9" s="9">
        <v>140.08637277961739</v>
      </c>
      <c r="BF9" s="9">
        <v>141.24204362032489</v>
      </c>
      <c r="BG9" s="9">
        <v>140.4216470523306</v>
      </c>
      <c r="BH9" s="9">
        <v>139.15796382208273</v>
      </c>
      <c r="BI9" s="9">
        <v>138.54740267734348</v>
      </c>
      <c r="BJ9" s="9">
        <v>134.82122806404513</v>
      </c>
      <c r="BK9" s="9">
        <v>135.40434141814868</v>
      </c>
      <c r="BL9" s="9">
        <v>135.52999774478147</v>
      </c>
      <c r="BM9" s="9">
        <v>139.0391684792462</v>
      </c>
      <c r="BN9" s="9">
        <v>139.14374128170013</v>
      </c>
      <c r="BO9" s="9">
        <v>138.71703321349585</v>
      </c>
      <c r="BP9" s="9">
        <v>139.30675204668651</v>
      </c>
      <c r="BQ9" s="21">
        <v>141.08471686956671</v>
      </c>
      <c r="BR9" s="21">
        <v>140.80469512496828</v>
      </c>
      <c r="BS9" s="21">
        <v>138.31411087787771</v>
      </c>
      <c r="BT9" s="21">
        <v>134.444160632944</v>
      </c>
      <c r="BU9" s="21">
        <v>133.85603557692514</v>
      </c>
      <c r="BV9" s="21">
        <v>135.61373303750796</v>
      </c>
      <c r="BW9" s="21">
        <v>136.6729568723047</v>
      </c>
      <c r="BX9" s="21">
        <v>135.65951670078411</v>
      </c>
      <c r="BY9" s="21">
        <v>131.17118237249269</v>
      </c>
      <c r="BZ9" s="21">
        <v>130.58992660786512</v>
      </c>
      <c r="CA9" s="21">
        <v>132.92190745645951</v>
      </c>
      <c r="CB9" s="21">
        <v>138.0985358235811</v>
      </c>
      <c r="CC9" s="21">
        <v>142.09455954063606</v>
      </c>
      <c r="CD9" s="197">
        <v>142.47560366392182</v>
      </c>
      <c r="CE9" s="197">
        <v>142.59647538187338</v>
      </c>
      <c r="CF9" s="197">
        <v>143.8604917508371</v>
      </c>
      <c r="CG9" s="197">
        <v>144.8982443986358</v>
      </c>
      <c r="CH9" s="200">
        <v>143.17293137510782</v>
      </c>
      <c r="CJ9" s="5"/>
      <c r="CK9" s="5"/>
      <c r="CL9" s="5"/>
      <c r="CM9" s="5"/>
      <c r="CN9" s="5"/>
      <c r="CO9" s="21"/>
      <c r="CP9" s="21"/>
      <c r="CQ9" s="21"/>
    </row>
    <row r="10" spans="1:95" x14ac:dyDescent="0.2">
      <c r="A10" s="8" t="str">
        <f t="shared" si="0"/>
        <v>EFHg_gg_QU_9</v>
      </c>
      <c r="B10" s="7" t="s">
        <v>584</v>
      </c>
      <c r="C10" s="7" t="s">
        <v>654</v>
      </c>
      <c r="D10" s="7">
        <v>9</v>
      </c>
      <c r="E10" s="7">
        <v>100</v>
      </c>
      <c r="F10" s="9">
        <v>102.60278120582386</v>
      </c>
      <c r="G10" s="9">
        <v>105.81214118453681</v>
      </c>
      <c r="H10" s="9">
        <v>110.81649834246299</v>
      </c>
      <c r="I10" s="9">
        <v>114.37692196223423</v>
      </c>
      <c r="J10" s="9">
        <v>117.32821306553258</v>
      </c>
      <c r="K10" s="9">
        <v>117.77521016744377</v>
      </c>
      <c r="L10" s="9">
        <v>118.21077253600056</v>
      </c>
      <c r="M10" s="9">
        <v>117.24038850912666</v>
      </c>
      <c r="N10" s="9">
        <v>116.32326438955765</v>
      </c>
      <c r="O10" s="9">
        <v>114.81719965242068</v>
      </c>
      <c r="P10" s="9">
        <v>114.85620958276535</v>
      </c>
      <c r="Q10" s="9">
        <v>115.10025443949303</v>
      </c>
      <c r="R10" s="9">
        <v>115.84882665116112</v>
      </c>
      <c r="S10" s="9">
        <v>115.21725758319768</v>
      </c>
      <c r="T10" s="9">
        <v>114.64861456587091</v>
      </c>
      <c r="U10" s="9">
        <v>115.053591822716</v>
      </c>
      <c r="V10" s="9">
        <v>116.8316655118893</v>
      </c>
      <c r="W10" s="9">
        <v>118.99335033527511</v>
      </c>
      <c r="X10" s="9">
        <v>122.1551651048904</v>
      </c>
      <c r="Y10" s="9">
        <v>126.34797187603228</v>
      </c>
      <c r="Z10" s="9">
        <v>131.281893042153</v>
      </c>
      <c r="AA10" s="9">
        <v>135.26190234208585</v>
      </c>
      <c r="AB10" s="9">
        <v>139.73483203328192</v>
      </c>
      <c r="AC10" s="9">
        <v>143.97317325039148</v>
      </c>
      <c r="AD10" s="9">
        <v>148.44517165319246</v>
      </c>
      <c r="AE10" s="9">
        <v>152.5094233314345</v>
      </c>
      <c r="AF10" s="9">
        <v>157.07137327141172</v>
      </c>
      <c r="AG10" s="9">
        <v>160.36479096087928</v>
      </c>
      <c r="AH10" s="9">
        <v>161.89208146253239</v>
      </c>
      <c r="AI10" s="9">
        <v>162.35630071145386</v>
      </c>
      <c r="AJ10" s="9">
        <v>164.22784452644606</v>
      </c>
      <c r="AK10" s="9">
        <v>166.95149187989193</v>
      </c>
      <c r="AL10" s="9">
        <v>169.87883923115686</v>
      </c>
      <c r="AM10" s="9">
        <v>173.48553920943573</v>
      </c>
      <c r="AN10" s="9">
        <v>176.54975905148845</v>
      </c>
      <c r="AO10" s="9">
        <v>176.98649789133538</v>
      </c>
      <c r="AP10" s="9">
        <v>174.45888191982917</v>
      </c>
      <c r="AQ10" s="9">
        <v>171.60856283644907</v>
      </c>
      <c r="AR10" s="9">
        <v>173.85514457233975</v>
      </c>
      <c r="AS10" s="9">
        <v>182.31106000642157</v>
      </c>
      <c r="AT10" s="9">
        <v>193.03682858690561</v>
      </c>
      <c r="AU10" s="9">
        <v>196.13135693899582</v>
      </c>
      <c r="AV10" s="9">
        <v>197.64895862115998</v>
      </c>
      <c r="AW10" s="9">
        <v>196.41812832698358</v>
      </c>
      <c r="AX10" s="9">
        <v>200.94354501642769</v>
      </c>
      <c r="AY10" s="9">
        <v>203.34773792197143</v>
      </c>
      <c r="AZ10" s="9">
        <v>207.19771886342573</v>
      </c>
      <c r="BA10" s="9">
        <v>212.78895378596783</v>
      </c>
      <c r="BB10" s="9">
        <v>218.51475835671326</v>
      </c>
      <c r="BC10" s="9">
        <v>222.51936118539268</v>
      </c>
      <c r="BD10" s="9">
        <v>228.86432667891947</v>
      </c>
      <c r="BE10" s="9">
        <v>231.84370524576073</v>
      </c>
      <c r="BF10" s="9">
        <v>236.93719765556091</v>
      </c>
      <c r="BG10" s="9">
        <v>236.41687287118302</v>
      </c>
      <c r="BH10" s="9">
        <v>235.58561714496599</v>
      </c>
      <c r="BI10" s="9">
        <v>231.94449386048294</v>
      </c>
      <c r="BJ10" s="9">
        <v>223.6424827464563</v>
      </c>
      <c r="BK10" s="9">
        <v>216.79107915985526</v>
      </c>
      <c r="BL10" s="9">
        <v>212.28802957967602</v>
      </c>
      <c r="BM10" s="9">
        <v>214.76387465829512</v>
      </c>
      <c r="BN10" s="9">
        <v>220.05504129738711</v>
      </c>
      <c r="BO10" s="9">
        <v>225.67046630094049</v>
      </c>
      <c r="BP10" s="9">
        <v>230.02670857263286</v>
      </c>
      <c r="BQ10" s="21">
        <v>232.69443829763782</v>
      </c>
      <c r="BR10" s="21">
        <v>230.15488239945003</v>
      </c>
      <c r="BS10" s="21">
        <v>230.4413648465472</v>
      </c>
      <c r="BT10" s="21">
        <v>227.12076565105954</v>
      </c>
      <c r="BU10" s="21">
        <v>229.48050810923053</v>
      </c>
      <c r="BV10" s="21">
        <v>229.00058168191183</v>
      </c>
      <c r="BW10" s="21">
        <v>229.08125346746772</v>
      </c>
      <c r="BX10" s="21">
        <v>227.57179741834042</v>
      </c>
      <c r="BY10" s="21">
        <v>220.36953503668019</v>
      </c>
      <c r="BZ10" s="21">
        <v>219.4901219920672</v>
      </c>
      <c r="CA10" s="21">
        <v>223.11634646871596</v>
      </c>
      <c r="CB10" s="21">
        <v>230.15973318530371</v>
      </c>
      <c r="CC10" s="21">
        <v>233.34103799396962</v>
      </c>
      <c r="CD10" s="197">
        <v>232.13846799198305</v>
      </c>
      <c r="CE10" s="197">
        <v>235.78025220159512</v>
      </c>
      <c r="CF10" s="197">
        <v>243.68689175575344</v>
      </c>
      <c r="CG10" s="197">
        <v>250.86605335595405</v>
      </c>
      <c r="CH10" s="200">
        <v>254.19526465568447</v>
      </c>
      <c r="CJ10" s="5"/>
      <c r="CK10" s="5"/>
      <c r="CL10" s="5"/>
      <c r="CM10" s="5"/>
      <c r="CN10" s="5"/>
      <c r="CO10" s="21"/>
      <c r="CP10" s="21"/>
      <c r="CQ10" s="21"/>
    </row>
    <row r="11" spans="1:95" x14ac:dyDescent="0.2">
      <c r="A11" s="8" t="str">
        <f t="shared" si="0"/>
        <v>EFHg_gg_QU_10</v>
      </c>
      <c r="B11" s="7" t="s">
        <v>584</v>
      </c>
      <c r="C11" s="7" t="s">
        <v>654</v>
      </c>
      <c r="D11" s="7">
        <v>10</v>
      </c>
      <c r="E11" s="7">
        <v>100</v>
      </c>
      <c r="F11" s="9">
        <v>102.67670122225229</v>
      </c>
      <c r="G11" s="9">
        <v>105.74184457402599</v>
      </c>
      <c r="H11" s="9">
        <v>109.53977900898515</v>
      </c>
      <c r="I11" s="9">
        <v>111.68073019281985</v>
      </c>
      <c r="J11" s="9">
        <v>113.23390687409386</v>
      </c>
      <c r="K11" s="9">
        <v>113.09944347979008</v>
      </c>
      <c r="L11" s="9">
        <v>112.29047304238695</v>
      </c>
      <c r="M11" s="9">
        <v>109.7738292386676</v>
      </c>
      <c r="N11" s="9">
        <v>107.4603454532612</v>
      </c>
      <c r="O11" s="9">
        <v>105.56920593467986</v>
      </c>
      <c r="P11" s="9">
        <v>105.00797974137731</v>
      </c>
      <c r="Q11" s="9">
        <v>104.68010875045691</v>
      </c>
      <c r="R11" s="9">
        <v>104.50600272206087</v>
      </c>
      <c r="S11" s="9">
        <v>103.74746749030146</v>
      </c>
      <c r="T11" s="9">
        <v>103.40515520490688</v>
      </c>
      <c r="U11" s="9">
        <v>104.16443788283262</v>
      </c>
      <c r="V11" s="9">
        <v>106.46448701498396</v>
      </c>
      <c r="W11" s="9">
        <v>109.39965076578038</v>
      </c>
      <c r="X11" s="9">
        <v>113.27393098559484</v>
      </c>
      <c r="Y11" s="9">
        <v>118.33518186536998</v>
      </c>
      <c r="Z11" s="9">
        <v>124.12939823538811</v>
      </c>
      <c r="AA11" s="9">
        <v>128.82368883765199</v>
      </c>
      <c r="AB11" s="9">
        <v>132.67161934545553</v>
      </c>
      <c r="AC11" s="9">
        <v>135.11868318568563</v>
      </c>
      <c r="AD11" s="9">
        <v>137.51076024580559</v>
      </c>
      <c r="AE11" s="9">
        <v>139.29104959067459</v>
      </c>
      <c r="AF11" s="9">
        <v>141.12430672486923</v>
      </c>
      <c r="AG11" s="9">
        <v>142.02804742876472</v>
      </c>
      <c r="AH11" s="9">
        <v>140.53141520358841</v>
      </c>
      <c r="AI11" s="9">
        <v>138.41385626808517</v>
      </c>
      <c r="AJ11" s="9">
        <v>137.04223084577561</v>
      </c>
      <c r="AK11" s="9">
        <v>138.44630558988024</v>
      </c>
      <c r="AL11" s="9">
        <v>140.81618889329826</v>
      </c>
      <c r="AM11" s="9">
        <v>143.2637008741859</v>
      </c>
      <c r="AN11" s="9">
        <v>144.886655441382</v>
      </c>
      <c r="AO11" s="9">
        <v>144.72810994065173</v>
      </c>
      <c r="AP11" s="9">
        <v>143.56082821155653</v>
      </c>
      <c r="AQ11" s="9">
        <v>142.84334247246582</v>
      </c>
      <c r="AR11" s="9">
        <v>143.88361575777489</v>
      </c>
      <c r="AS11" s="9">
        <v>146.77064200114575</v>
      </c>
      <c r="AT11" s="9">
        <v>151.01244601009827</v>
      </c>
      <c r="AU11" s="9">
        <v>152.58254799591725</v>
      </c>
      <c r="AV11" s="9">
        <v>154.72010173670225</v>
      </c>
      <c r="AW11" s="9">
        <v>154.79906813992392</v>
      </c>
      <c r="AX11" s="9">
        <v>157.85645052978751</v>
      </c>
      <c r="AY11" s="9">
        <v>159.26092103832218</v>
      </c>
      <c r="AZ11" s="9">
        <v>161.83750597996752</v>
      </c>
      <c r="BA11" s="9">
        <v>164.64925246135283</v>
      </c>
      <c r="BB11" s="9">
        <v>169.98348700822228</v>
      </c>
      <c r="BC11" s="9">
        <v>173.46467651390924</v>
      </c>
      <c r="BD11" s="9">
        <v>178.33547847574721</v>
      </c>
      <c r="BE11" s="9">
        <v>179.8417676186028</v>
      </c>
      <c r="BF11" s="9">
        <v>183.96883693215389</v>
      </c>
      <c r="BG11" s="9">
        <v>187.15850483043576</v>
      </c>
      <c r="BH11" s="9">
        <v>187.98796040244315</v>
      </c>
      <c r="BI11" s="9">
        <v>187.71076983792386</v>
      </c>
      <c r="BJ11" s="9">
        <v>182.64640182767391</v>
      </c>
      <c r="BK11" s="9">
        <v>182.9642008743015</v>
      </c>
      <c r="BL11" s="9">
        <v>180.61961383410684</v>
      </c>
      <c r="BM11" s="9">
        <v>182.50223240368686</v>
      </c>
      <c r="BN11" s="9">
        <v>181.17600627036745</v>
      </c>
      <c r="BO11" s="9">
        <v>182.6461686757967</v>
      </c>
      <c r="BP11" s="9">
        <v>182.8951064065941</v>
      </c>
      <c r="BQ11" s="21">
        <v>184.30715578645518</v>
      </c>
      <c r="BR11" s="21">
        <v>182.72453458497696</v>
      </c>
      <c r="BS11" s="21">
        <v>181.32704252679432</v>
      </c>
      <c r="BT11" s="21">
        <v>177.71670431998896</v>
      </c>
      <c r="BU11" s="21">
        <v>177.16201143670608</v>
      </c>
      <c r="BV11" s="21">
        <v>178.45621953970544</v>
      </c>
      <c r="BW11" s="21">
        <v>178.82018601050069</v>
      </c>
      <c r="BX11" s="21">
        <v>178.70112755701101</v>
      </c>
      <c r="BY11" s="21">
        <v>172.21680726446664</v>
      </c>
      <c r="BZ11" s="21">
        <v>170.33802241861591</v>
      </c>
      <c r="CA11" s="21">
        <v>169.34390603905226</v>
      </c>
      <c r="CB11" s="21">
        <v>175.1736707662532</v>
      </c>
      <c r="CC11" s="21">
        <v>178.56365324716285</v>
      </c>
      <c r="CD11" s="197">
        <v>179.52148835841862</v>
      </c>
      <c r="CE11" s="197">
        <v>178.08580798949629</v>
      </c>
      <c r="CF11" s="197">
        <v>179.00733190566538</v>
      </c>
      <c r="CG11" s="197">
        <v>180.03514267290575</v>
      </c>
      <c r="CH11" s="200">
        <v>180.02050585106122</v>
      </c>
      <c r="CJ11" s="5"/>
      <c r="CK11" s="5"/>
      <c r="CL11" s="5"/>
      <c r="CM11" s="5"/>
      <c r="CN11" s="5"/>
      <c r="CO11" s="21"/>
      <c r="CP11" s="21"/>
      <c r="CQ11" s="21"/>
    </row>
    <row r="12" spans="1:95" x14ac:dyDescent="0.2">
      <c r="A12" s="8" t="str">
        <f t="shared" si="0"/>
        <v>EFHg_gg_QU_11</v>
      </c>
      <c r="B12" s="7" t="s">
        <v>584</v>
      </c>
      <c r="C12" s="7" t="s">
        <v>654</v>
      </c>
      <c r="D12" s="7">
        <v>11</v>
      </c>
      <c r="E12" s="7">
        <v>100</v>
      </c>
      <c r="F12" s="9">
        <v>102.07688943918764</v>
      </c>
      <c r="G12" s="9">
        <v>104.10133212254243</v>
      </c>
      <c r="H12" s="9">
        <v>106.61825794990841</v>
      </c>
      <c r="I12" s="9">
        <v>107.59118660960496</v>
      </c>
      <c r="J12" s="9">
        <v>108.53863534064867</v>
      </c>
      <c r="K12" s="9">
        <v>108.37000186878613</v>
      </c>
      <c r="L12" s="9">
        <v>108.12490156653854</v>
      </c>
      <c r="M12" s="9">
        <v>106.35472098464224</v>
      </c>
      <c r="N12" s="9">
        <v>104.46619690609917</v>
      </c>
      <c r="O12" s="9">
        <v>102.4662328492517</v>
      </c>
      <c r="P12" s="9">
        <v>101.82011804037853</v>
      </c>
      <c r="Q12" s="9">
        <v>101.38242210372918</v>
      </c>
      <c r="R12" s="9">
        <v>101.45091776895099</v>
      </c>
      <c r="S12" s="9">
        <v>100.60705094882367</v>
      </c>
      <c r="T12" s="9">
        <v>99.891441608787929</v>
      </c>
      <c r="U12" s="9">
        <v>99.877139918362005</v>
      </c>
      <c r="V12" s="9">
        <v>101.43334684206508</v>
      </c>
      <c r="W12" s="9">
        <v>103.3046083257755</v>
      </c>
      <c r="X12" s="9">
        <v>106.48718536938141</v>
      </c>
      <c r="Y12" s="9">
        <v>110.91164204875805</v>
      </c>
      <c r="Z12" s="9">
        <v>115.68527413173395</v>
      </c>
      <c r="AA12" s="9">
        <v>119.0988007447304</v>
      </c>
      <c r="AB12" s="9">
        <v>121.54947101302953</v>
      </c>
      <c r="AC12" s="9">
        <v>123.48904448491523</v>
      </c>
      <c r="AD12" s="9">
        <v>125.17979773108607</v>
      </c>
      <c r="AE12" s="9">
        <v>126.35278205794445</v>
      </c>
      <c r="AF12" s="9">
        <v>127.56878457402799</v>
      </c>
      <c r="AG12" s="9">
        <v>128.19116650164224</v>
      </c>
      <c r="AH12" s="9">
        <v>126.82182237818121</v>
      </c>
      <c r="AI12" s="9">
        <v>124.59409086878865</v>
      </c>
      <c r="AJ12" s="9">
        <v>122.75649303128466</v>
      </c>
      <c r="AK12" s="9">
        <v>122.68918209284202</v>
      </c>
      <c r="AL12" s="9">
        <v>123.55350913985971</v>
      </c>
      <c r="AM12" s="9">
        <v>125.41896791035538</v>
      </c>
      <c r="AN12" s="9">
        <v>126.5510256050747</v>
      </c>
      <c r="AO12" s="9">
        <v>126.84152195689694</v>
      </c>
      <c r="AP12" s="9">
        <v>125.50110872142319</v>
      </c>
      <c r="AQ12" s="9">
        <v>123.50819461357412</v>
      </c>
      <c r="AR12" s="9">
        <v>124.13580465434283</v>
      </c>
      <c r="AS12" s="9">
        <v>126.39817811033045</v>
      </c>
      <c r="AT12" s="9">
        <v>130.07338492935676</v>
      </c>
      <c r="AU12" s="9">
        <v>130.39877899949124</v>
      </c>
      <c r="AV12" s="9">
        <v>131.43610005859784</v>
      </c>
      <c r="AW12" s="9">
        <v>132.19782877717805</v>
      </c>
      <c r="AX12" s="9">
        <v>134.22820907481869</v>
      </c>
      <c r="AY12" s="9">
        <v>135.17348361431951</v>
      </c>
      <c r="AZ12" s="9">
        <v>136.3802404809912</v>
      </c>
      <c r="BA12" s="9">
        <v>137.70100656924419</v>
      </c>
      <c r="BB12" s="9">
        <v>141.43763244161389</v>
      </c>
      <c r="BC12" s="9">
        <v>143.36629066732596</v>
      </c>
      <c r="BD12" s="9">
        <v>148.18892062479674</v>
      </c>
      <c r="BE12" s="9">
        <v>148.43539581813675</v>
      </c>
      <c r="BF12" s="9">
        <v>152.00033674672704</v>
      </c>
      <c r="BG12" s="9">
        <v>154.0843886959799</v>
      </c>
      <c r="BH12" s="9">
        <v>154.12615236525372</v>
      </c>
      <c r="BI12" s="9">
        <v>152.97022036957352</v>
      </c>
      <c r="BJ12" s="9">
        <v>148.33606008238868</v>
      </c>
      <c r="BK12" s="9">
        <v>148.23846991050661</v>
      </c>
      <c r="BL12" s="9">
        <v>145.7621848830519</v>
      </c>
      <c r="BM12" s="9">
        <v>146.08683857548434</v>
      </c>
      <c r="BN12" s="9">
        <v>145.07906330552854</v>
      </c>
      <c r="BO12" s="9">
        <v>146.27089688441407</v>
      </c>
      <c r="BP12" s="9">
        <v>146.82984560673617</v>
      </c>
      <c r="BQ12" s="21">
        <v>149.12413277155244</v>
      </c>
      <c r="BR12" s="21">
        <v>149.44921559384053</v>
      </c>
      <c r="BS12" s="21">
        <v>149.62635215222198</v>
      </c>
      <c r="BT12" s="21">
        <v>146.37091961621354</v>
      </c>
      <c r="BU12" s="21">
        <v>145.34418112174228</v>
      </c>
      <c r="BV12" s="21">
        <v>145.01657980430502</v>
      </c>
      <c r="BW12" s="21">
        <v>145.3655120757696</v>
      </c>
      <c r="BX12" s="21">
        <v>144.3954912239858</v>
      </c>
      <c r="BY12" s="21">
        <v>139.82788657447779</v>
      </c>
      <c r="BZ12" s="21">
        <v>138.16139454832964</v>
      </c>
      <c r="CA12" s="21">
        <v>138.63608697792048</v>
      </c>
      <c r="CB12" s="21">
        <v>143.79961128739174</v>
      </c>
      <c r="CC12" s="21">
        <v>145.74271246456229</v>
      </c>
      <c r="CD12" s="197">
        <v>145.51877071438693</v>
      </c>
      <c r="CE12" s="197">
        <v>143.33863137549255</v>
      </c>
      <c r="CF12" s="197">
        <v>145.11695415575329</v>
      </c>
      <c r="CG12" s="197">
        <v>146.46778290342937</v>
      </c>
      <c r="CH12" s="200">
        <v>146.93604083248383</v>
      </c>
      <c r="CJ12" s="5"/>
      <c r="CK12" s="5"/>
      <c r="CL12" s="5"/>
      <c r="CM12" s="5"/>
      <c r="CN12" s="5"/>
      <c r="CO12" s="21"/>
      <c r="CP12" s="21"/>
      <c r="CQ12" s="21"/>
    </row>
    <row r="13" spans="1:95" x14ac:dyDescent="0.2">
      <c r="A13" s="8" t="str">
        <f t="shared" si="0"/>
        <v>EFHg_gg_QU_12</v>
      </c>
      <c r="B13" s="7" t="s">
        <v>584</v>
      </c>
      <c r="C13" s="7" t="s">
        <v>654</v>
      </c>
      <c r="D13" s="7">
        <v>12</v>
      </c>
      <c r="E13" s="7">
        <v>100</v>
      </c>
      <c r="F13" s="9">
        <v>101.33813477827324</v>
      </c>
      <c r="G13" s="9">
        <v>102.99285546346222</v>
      </c>
      <c r="H13" s="9">
        <v>106.29941639732641</v>
      </c>
      <c r="I13" s="9">
        <v>108.18465404669234</v>
      </c>
      <c r="J13" s="9">
        <v>110.11770560005084</v>
      </c>
      <c r="K13" s="9">
        <v>110.09117523746005</v>
      </c>
      <c r="L13" s="9">
        <v>110.43764286717457</v>
      </c>
      <c r="M13" s="9">
        <v>109.31307614409786</v>
      </c>
      <c r="N13" s="9">
        <v>108.40737417884993</v>
      </c>
      <c r="O13" s="9">
        <v>107.21056251925359</v>
      </c>
      <c r="P13" s="9">
        <v>107.84720833275418</v>
      </c>
      <c r="Q13" s="9">
        <v>108.4046962583361</v>
      </c>
      <c r="R13" s="9">
        <v>109.22670583898575</v>
      </c>
      <c r="S13" s="9">
        <v>108.34283625998494</v>
      </c>
      <c r="T13" s="9">
        <v>108.86266366880822</v>
      </c>
      <c r="U13" s="9">
        <v>110.49057581601691</v>
      </c>
      <c r="V13" s="9">
        <v>113.64495983293045</v>
      </c>
      <c r="W13" s="9">
        <v>116.02623935925936</v>
      </c>
      <c r="X13" s="9">
        <v>119.53261684127689</v>
      </c>
      <c r="Y13" s="9">
        <v>124.37036674968579</v>
      </c>
      <c r="Z13" s="9">
        <v>130.25496245871793</v>
      </c>
      <c r="AA13" s="9">
        <v>134.89064181750868</v>
      </c>
      <c r="AB13" s="9">
        <v>140.97123649785485</v>
      </c>
      <c r="AC13" s="9">
        <v>145.88271941450441</v>
      </c>
      <c r="AD13" s="9">
        <v>150.48101174697896</v>
      </c>
      <c r="AE13" s="9">
        <v>150.57013487004704</v>
      </c>
      <c r="AF13" s="9">
        <v>151.2835100376092</v>
      </c>
      <c r="AG13" s="9">
        <v>152.12301892235487</v>
      </c>
      <c r="AH13" s="9">
        <v>153.02374916365827</v>
      </c>
      <c r="AI13" s="9">
        <v>152.18579288654993</v>
      </c>
      <c r="AJ13" s="9">
        <v>151.50895665526912</v>
      </c>
      <c r="AK13" s="9">
        <v>153.1742494820231</v>
      </c>
      <c r="AL13" s="9">
        <v>155.92374758082408</v>
      </c>
      <c r="AM13" s="9">
        <v>159.1377726037995</v>
      </c>
      <c r="AN13" s="9">
        <v>160.139446238239</v>
      </c>
      <c r="AO13" s="9">
        <v>158.99921203951749</v>
      </c>
      <c r="AP13" s="9">
        <v>156.70161511436578</v>
      </c>
      <c r="AQ13" s="9">
        <v>155.10269766575243</v>
      </c>
      <c r="AR13" s="9">
        <v>159.96839165753934</v>
      </c>
      <c r="AS13" s="9">
        <v>165.17927807847357</v>
      </c>
      <c r="AT13" s="9">
        <v>173.08880905606395</v>
      </c>
      <c r="AU13" s="9">
        <v>172.90806310812636</v>
      </c>
      <c r="AV13" s="9">
        <v>174.47103303053481</v>
      </c>
      <c r="AW13" s="9">
        <v>172.08262786552601</v>
      </c>
      <c r="AX13" s="9">
        <v>173.58909980396274</v>
      </c>
      <c r="AY13" s="9">
        <v>175.83038108871423</v>
      </c>
      <c r="AZ13" s="9">
        <v>178.55259406738583</v>
      </c>
      <c r="BA13" s="9">
        <v>182.99613616477072</v>
      </c>
      <c r="BB13" s="9">
        <v>186.98126312753877</v>
      </c>
      <c r="BC13" s="9">
        <v>190.97742322944387</v>
      </c>
      <c r="BD13" s="9">
        <v>191.17171958026611</v>
      </c>
      <c r="BE13" s="9">
        <v>185.96714831507754</v>
      </c>
      <c r="BF13" s="9">
        <v>184.56856241467116</v>
      </c>
      <c r="BG13" s="9">
        <v>187.64624726545273</v>
      </c>
      <c r="BH13" s="9">
        <v>193.44037662550127</v>
      </c>
      <c r="BI13" s="9">
        <v>197.0933314341099</v>
      </c>
      <c r="BJ13" s="9">
        <v>194.53991722923388</v>
      </c>
      <c r="BK13" s="9">
        <v>197.36635941719069</v>
      </c>
      <c r="BL13" s="9">
        <v>199.81899435942933</v>
      </c>
      <c r="BM13" s="9">
        <v>207.11149897853784</v>
      </c>
      <c r="BN13" s="9">
        <v>209.63199472575329</v>
      </c>
      <c r="BO13" s="9">
        <v>210.00593687517684</v>
      </c>
      <c r="BP13" s="9">
        <v>205.21366148648576</v>
      </c>
      <c r="BQ13" s="21">
        <v>200.94748630228037</v>
      </c>
      <c r="BR13" s="21">
        <v>194.16907905465564</v>
      </c>
      <c r="BS13" s="21">
        <v>191.30316060010387</v>
      </c>
      <c r="BT13" s="21">
        <v>185.03995589267524</v>
      </c>
      <c r="BU13" s="21">
        <v>184.73490615476135</v>
      </c>
      <c r="BV13" s="21">
        <v>185.29016320752342</v>
      </c>
      <c r="BW13" s="21">
        <v>187.49843921573446</v>
      </c>
      <c r="BX13" s="21">
        <v>188.81112014694057</v>
      </c>
      <c r="BY13" s="21">
        <v>183.82428011881845</v>
      </c>
      <c r="BZ13" s="21">
        <v>182.94432689953462</v>
      </c>
      <c r="CA13" s="21">
        <v>184.4536553468329</v>
      </c>
      <c r="CB13" s="21">
        <v>191.01457817828177</v>
      </c>
      <c r="CC13" s="21">
        <v>196.56088017059895</v>
      </c>
      <c r="CD13" s="197">
        <v>201.54889826977751</v>
      </c>
      <c r="CE13" s="197">
        <v>210.27950047972118</v>
      </c>
      <c r="CF13" s="197">
        <v>213.97852389925686</v>
      </c>
      <c r="CG13" s="197">
        <v>214.7811247401379</v>
      </c>
      <c r="CH13" s="200">
        <v>211.58868687591621</v>
      </c>
      <c r="CJ13" s="5"/>
      <c r="CK13" s="5"/>
      <c r="CL13" s="5"/>
      <c r="CM13" s="5"/>
      <c r="CN13" s="5"/>
      <c r="CO13" s="21"/>
      <c r="CP13" s="21"/>
      <c r="CQ13" s="21"/>
    </row>
    <row r="14" spans="1:95" x14ac:dyDescent="0.2">
      <c r="A14" s="8" t="str">
        <f t="shared" si="0"/>
        <v>EFHg_gg_QU_13</v>
      </c>
      <c r="B14" s="7" t="s">
        <v>584</v>
      </c>
      <c r="C14" s="7" t="s">
        <v>654</v>
      </c>
      <c r="D14" s="7">
        <v>13</v>
      </c>
      <c r="E14" s="7">
        <v>100</v>
      </c>
      <c r="F14" s="9">
        <v>101.71765436200697</v>
      </c>
      <c r="G14" s="9">
        <v>103.45770115220267</v>
      </c>
      <c r="H14" s="9">
        <v>105.85378306592706</v>
      </c>
      <c r="I14" s="9">
        <v>107.15082499051844</v>
      </c>
      <c r="J14" s="9">
        <v>108.91611951782464</v>
      </c>
      <c r="K14" s="9">
        <v>109.72658528383924</v>
      </c>
      <c r="L14" s="9">
        <v>109.46348890574585</v>
      </c>
      <c r="M14" s="9">
        <v>107.34172637142456</v>
      </c>
      <c r="N14" s="9">
        <v>105.14564856088718</v>
      </c>
      <c r="O14" s="9">
        <v>103.36326025006656</v>
      </c>
      <c r="P14" s="9">
        <v>102.55219957847426</v>
      </c>
      <c r="Q14" s="9">
        <v>102.45973338440477</v>
      </c>
      <c r="R14" s="9">
        <v>103.13753750757195</v>
      </c>
      <c r="S14" s="9">
        <v>103.23561967522797</v>
      </c>
      <c r="T14" s="9">
        <v>103.71032545301667</v>
      </c>
      <c r="U14" s="9">
        <v>103.67343886236846</v>
      </c>
      <c r="V14" s="9">
        <v>105.32521313309269</v>
      </c>
      <c r="W14" s="9">
        <v>106.29835477008885</v>
      </c>
      <c r="X14" s="9">
        <v>109.2859691891786</v>
      </c>
      <c r="Y14" s="9">
        <v>112.9698959766132</v>
      </c>
      <c r="Z14" s="9">
        <v>118.72640369871067</v>
      </c>
      <c r="AA14" s="9">
        <v>123.5190335837022</v>
      </c>
      <c r="AB14" s="9">
        <v>127.9284986277902</v>
      </c>
      <c r="AC14" s="9">
        <v>129.04045634719193</v>
      </c>
      <c r="AD14" s="9">
        <v>130.3346101794111</v>
      </c>
      <c r="AE14" s="9">
        <v>131.06231799528743</v>
      </c>
      <c r="AF14" s="9">
        <v>134.64171183544556</v>
      </c>
      <c r="AG14" s="9">
        <v>137.7094993361134</v>
      </c>
      <c r="AH14" s="9">
        <v>138.23880698551417</v>
      </c>
      <c r="AI14" s="9">
        <v>136.94326400423267</v>
      </c>
      <c r="AJ14" s="9">
        <v>136.21013638920232</v>
      </c>
      <c r="AK14" s="9">
        <v>136.14634574675031</v>
      </c>
      <c r="AL14" s="9">
        <v>136.51136193094942</v>
      </c>
      <c r="AM14" s="9">
        <v>136.01285600572848</v>
      </c>
      <c r="AN14" s="9">
        <v>135.6665502683081</v>
      </c>
      <c r="AO14" s="9">
        <v>135.37691460704755</v>
      </c>
      <c r="AP14" s="9">
        <v>133.73575540329966</v>
      </c>
      <c r="AQ14" s="9">
        <v>133.05028090950074</v>
      </c>
      <c r="AR14" s="9">
        <v>133.44174694697014</v>
      </c>
      <c r="AS14" s="9">
        <v>137.21044373010457</v>
      </c>
      <c r="AT14" s="9">
        <v>140.65118999718891</v>
      </c>
      <c r="AU14" s="9">
        <v>140.8027368484324</v>
      </c>
      <c r="AV14" s="9">
        <v>141.65622586637517</v>
      </c>
      <c r="AW14" s="9">
        <v>142.43365880812826</v>
      </c>
      <c r="AX14" s="9">
        <v>145.59255562947558</v>
      </c>
      <c r="AY14" s="9">
        <v>145.53087337309884</v>
      </c>
      <c r="AZ14" s="9">
        <v>146.35640053902816</v>
      </c>
      <c r="BA14" s="9">
        <v>148.34567108521821</v>
      </c>
      <c r="BB14" s="9">
        <v>153.22527634204212</v>
      </c>
      <c r="BC14" s="9">
        <v>156.05591353187518</v>
      </c>
      <c r="BD14" s="9">
        <v>158.4274294227782</v>
      </c>
      <c r="BE14" s="9">
        <v>156.46003552867893</v>
      </c>
      <c r="BF14" s="9">
        <v>159.50628416445116</v>
      </c>
      <c r="BG14" s="9">
        <v>160.1884388532763</v>
      </c>
      <c r="BH14" s="9">
        <v>161.44965868691793</v>
      </c>
      <c r="BI14" s="9">
        <v>159.33380042998468</v>
      </c>
      <c r="BJ14" s="9">
        <v>156.94455691298182</v>
      </c>
      <c r="BK14" s="9">
        <v>158.18327369215328</v>
      </c>
      <c r="BL14" s="9">
        <v>158.24736676537432</v>
      </c>
      <c r="BM14" s="9">
        <v>159.9514136197096</v>
      </c>
      <c r="BN14" s="9">
        <v>158.62139962545714</v>
      </c>
      <c r="BO14" s="9">
        <v>157.91407157478531</v>
      </c>
      <c r="BP14" s="9">
        <v>157.35376350929027</v>
      </c>
      <c r="BQ14" s="21">
        <v>158.92222929341224</v>
      </c>
      <c r="BR14" s="21">
        <v>158.82361677716253</v>
      </c>
      <c r="BS14" s="21">
        <v>159.51284310157419</v>
      </c>
      <c r="BT14" s="21">
        <v>156.73613058079025</v>
      </c>
      <c r="BU14" s="21">
        <v>156.64857961052778</v>
      </c>
      <c r="BV14" s="21">
        <v>156.39164262339895</v>
      </c>
      <c r="BW14" s="21">
        <v>156.68881561120929</v>
      </c>
      <c r="BX14" s="21">
        <v>156.95047732727014</v>
      </c>
      <c r="BY14" s="21">
        <v>153.82731160267585</v>
      </c>
      <c r="BZ14" s="21">
        <v>153.4595582304168</v>
      </c>
      <c r="CA14" s="21">
        <v>153.6650742476493</v>
      </c>
      <c r="CB14" s="21">
        <v>157.48353854102137</v>
      </c>
      <c r="CC14" s="21">
        <v>160.0885502422434</v>
      </c>
      <c r="CD14" s="197">
        <v>160.36307732882509</v>
      </c>
      <c r="CE14" s="197">
        <v>159.59723092420202</v>
      </c>
      <c r="CF14" s="197">
        <v>159.99113317308732</v>
      </c>
      <c r="CG14" s="197">
        <v>160.67531286595309</v>
      </c>
      <c r="CH14" s="200">
        <v>159.93529289594102</v>
      </c>
      <c r="CJ14" s="5"/>
      <c r="CK14" s="5"/>
      <c r="CL14" s="5"/>
      <c r="CM14" s="5"/>
      <c r="CN14" s="5"/>
      <c r="CO14" s="21"/>
      <c r="CP14" s="21"/>
      <c r="CQ14" s="21"/>
    </row>
    <row r="15" spans="1:95" x14ac:dyDescent="0.2">
      <c r="A15" s="8" t="str">
        <f t="shared" si="0"/>
        <v>EFHg_gg_QU_14</v>
      </c>
      <c r="B15" s="7" t="s">
        <v>584</v>
      </c>
      <c r="C15" s="7" t="s">
        <v>654</v>
      </c>
      <c r="D15" s="7">
        <v>14</v>
      </c>
      <c r="E15" s="7">
        <v>100</v>
      </c>
      <c r="F15" s="9">
        <v>102.45989766091095</v>
      </c>
      <c r="G15" s="9">
        <v>104.75999157813492</v>
      </c>
      <c r="H15" s="9">
        <v>107.11568558877285</v>
      </c>
      <c r="I15" s="9">
        <v>107.80267785078659</v>
      </c>
      <c r="J15" s="9">
        <v>107.95031929586304</v>
      </c>
      <c r="K15" s="9">
        <v>107.70462413579095</v>
      </c>
      <c r="L15" s="9">
        <v>106.97076258529</v>
      </c>
      <c r="M15" s="9">
        <v>105.17802854783884</v>
      </c>
      <c r="N15" s="9">
        <v>102.88553926496797</v>
      </c>
      <c r="O15" s="9">
        <v>101.08895900377941</v>
      </c>
      <c r="P15" s="9">
        <v>100.58338221175164</v>
      </c>
      <c r="Q15" s="9">
        <v>100.4193570614454</v>
      </c>
      <c r="R15" s="9">
        <v>100.572641617504</v>
      </c>
      <c r="S15" s="9">
        <v>100.09565138471605</v>
      </c>
      <c r="T15" s="9">
        <v>100.03354517958331</v>
      </c>
      <c r="U15" s="9">
        <v>100.71143780820206</v>
      </c>
      <c r="V15" s="9">
        <v>103.39591083000728</v>
      </c>
      <c r="W15" s="9">
        <v>105.28342582899909</v>
      </c>
      <c r="X15" s="9">
        <v>108.51212249480601</v>
      </c>
      <c r="Y15" s="9">
        <v>111.03605992869088</v>
      </c>
      <c r="Z15" s="9">
        <v>115.28853642793217</v>
      </c>
      <c r="AA15" s="9">
        <v>118.04098185502248</v>
      </c>
      <c r="AB15" s="9">
        <v>121.31059062035011</v>
      </c>
      <c r="AC15" s="9">
        <v>123.52923150591401</v>
      </c>
      <c r="AD15" s="9">
        <v>125.90545233750832</v>
      </c>
      <c r="AE15" s="9">
        <v>127.08268683633105</v>
      </c>
      <c r="AF15" s="9">
        <v>128.90399081075279</v>
      </c>
      <c r="AG15" s="9">
        <v>130.99414123871949</v>
      </c>
      <c r="AH15" s="9">
        <v>131.26075683856419</v>
      </c>
      <c r="AI15" s="9">
        <v>129.92813022156747</v>
      </c>
      <c r="AJ15" s="9">
        <v>127.3040679912455</v>
      </c>
      <c r="AK15" s="9">
        <v>126.90340040701972</v>
      </c>
      <c r="AL15" s="9">
        <v>126.62008396073504</v>
      </c>
      <c r="AM15" s="9">
        <v>128.15053317626425</v>
      </c>
      <c r="AN15" s="9">
        <v>129.00861915471307</v>
      </c>
      <c r="AO15" s="9">
        <v>129.48245153184783</v>
      </c>
      <c r="AP15" s="9">
        <v>129.44223459020111</v>
      </c>
      <c r="AQ15" s="9">
        <v>127.74320911900456</v>
      </c>
      <c r="AR15" s="9">
        <v>128.88065738103296</v>
      </c>
      <c r="AS15" s="9">
        <v>133.10784031984133</v>
      </c>
      <c r="AT15" s="9">
        <v>137.27965565852105</v>
      </c>
      <c r="AU15" s="9">
        <v>137.91474276557173</v>
      </c>
      <c r="AV15" s="9">
        <v>134.97811442937595</v>
      </c>
      <c r="AW15" s="9">
        <v>133.9599434956223</v>
      </c>
      <c r="AX15" s="9">
        <v>134.78851345035147</v>
      </c>
      <c r="AY15" s="9">
        <v>135.97344833123188</v>
      </c>
      <c r="AZ15" s="9">
        <v>137.44873005183425</v>
      </c>
      <c r="BA15" s="9">
        <v>141.4744773109409</v>
      </c>
      <c r="BB15" s="9">
        <v>146.87462371719218</v>
      </c>
      <c r="BC15" s="9">
        <v>150.6690469637862</v>
      </c>
      <c r="BD15" s="9">
        <v>154.8940843200071</v>
      </c>
      <c r="BE15" s="9">
        <v>154.90682878628721</v>
      </c>
      <c r="BF15" s="9">
        <v>158.52936589317321</v>
      </c>
      <c r="BG15" s="9">
        <v>157.84594648252298</v>
      </c>
      <c r="BH15" s="9">
        <v>159.10153853791974</v>
      </c>
      <c r="BI15" s="9">
        <v>160.78434485812215</v>
      </c>
      <c r="BJ15" s="9">
        <v>157.54425777884822</v>
      </c>
      <c r="BK15" s="9">
        <v>156.72956756253896</v>
      </c>
      <c r="BL15" s="9">
        <v>154.13001235806107</v>
      </c>
      <c r="BM15" s="9">
        <v>156.89301059568481</v>
      </c>
      <c r="BN15" s="9">
        <v>156.77592575173708</v>
      </c>
      <c r="BO15" s="9">
        <v>156.96684763781545</v>
      </c>
      <c r="BP15" s="9">
        <v>159.40851529292024</v>
      </c>
      <c r="BQ15" s="21">
        <v>164.11107232886872</v>
      </c>
      <c r="BR15" s="21">
        <v>164.04393194648256</v>
      </c>
      <c r="BS15" s="21">
        <v>162.97086819022059</v>
      </c>
      <c r="BT15" s="21">
        <v>158.15110221338628</v>
      </c>
      <c r="BU15" s="21">
        <v>158.11066662240225</v>
      </c>
      <c r="BV15" s="21">
        <v>159.25281493375226</v>
      </c>
      <c r="BW15" s="21">
        <v>160.91976396242509</v>
      </c>
      <c r="BX15" s="21">
        <v>161.64696850305634</v>
      </c>
      <c r="BY15" s="21">
        <v>155.88754518011078</v>
      </c>
      <c r="BZ15" s="21">
        <v>151.94357775271828</v>
      </c>
      <c r="CA15" s="21">
        <v>149.26401523916903</v>
      </c>
      <c r="CB15" s="21">
        <v>153.04667834015061</v>
      </c>
      <c r="CC15" s="21">
        <v>157.71905447362482</v>
      </c>
      <c r="CD15" s="197">
        <v>160.50414818570152</v>
      </c>
      <c r="CE15" s="197">
        <v>161.3628603247885</v>
      </c>
      <c r="CF15" s="197">
        <v>161.47181171042874</v>
      </c>
      <c r="CG15" s="197">
        <v>160.89631585110973</v>
      </c>
      <c r="CH15" s="200">
        <v>159.46725979007786</v>
      </c>
      <c r="CJ15" s="5"/>
      <c r="CK15" s="5"/>
      <c r="CL15" s="5"/>
      <c r="CM15" s="5"/>
      <c r="CN15" s="5"/>
      <c r="CO15" s="21"/>
      <c r="CP15" s="21"/>
      <c r="CQ15" s="21"/>
    </row>
    <row r="16" spans="1:95" x14ac:dyDescent="0.2">
      <c r="A16" s="8" t="str">
        <f t="shared" si="0"/>
        <v>EFHg_gg_QU_15</v>
      </c>
      <c r="B16" s="7" t="s">
        <v>584</v>
      </c>
      <c r="C16" s="7" t="s">
        <v>654</v>
      </c>
      <c r="D16" s="7">
        <v>15</v>
      </c>
      <c r="E16" s="7">
        <v>100</v>
      </c>
      <c r="F16" s="9">
        <v>102.48913686728115</v>
      </c>
      <c r="G16" s="9">
        <v>104.77395752801397</v>
      </c>
      <c r="H16" s="9">
        <v>107.11467667415832</v>
      </c>
      <c r="I16" s="9">
        <v>107.76076315681371</v>
      </c>
      <c r="J16" s="9">
        <v>108.2808040124025</v>
      </c>
      <c r="K16" s="9">
        <v>107.92424689384529</v>
      </c>
      <c r="L16" s="9">
        <v>106.39660233235035</v>
      </c>
      <c r="M16" s="9">
        <v>103.37987770971334</v>
      </c>
      <c r="N16" s="9">
        <v>100.35769469078714</v>
      </c>
      <c r="O16" s="9">
        <v>98.532120911801201</v>
      </c>
      <c r="P16" s="9">
        <v>97.892220114236167</v>
      </c>
      <c r="Q16" s="9">
        <v>97.460120911945452</v>
      </c>
      <c r="R16" s="9">
        <v>97.193405892386409</v>
      </c>
      <c r="S16" s="9">
        <v>96.408099711925004</v>
      </c>
      <c r="T16" s="9">
        <v>95.737126405071123</v>
      </c>
      <c r="U16" s="9">
        <v>95.910658323951054</v>
      </c>
      <c r="V16" s="9">
        <v>97.089821225031798</v>
      </c>
      <c r="W16" s="9">
        <v>98.61396544337326</v>
      </c>
      <c r="X16" s="9">
        <v>101.0124343255183</v>
      </c>
      <c r="Y16" s="9">
        <v>104.40318801886151</v>
      </c>
      <c r="Z16" s="9">
        <v>108.99658401786228</v>
      </c>
      <c r="AA16" s="9">
        <v>114.09192875123769</v>
      </c>
      <c r="AB16" s="9">
        <v>116.80038918482315</v>
      </c>
      <c r="AC16" s="9">
        <v>117.73185603467715</v>
      </c>
      <c r="AD16" s="9">
        <v>119.06837713542605</v>
      </c>
      <c r="AE16" s="9">
        <v>121.17333391273185</v>
      </c>
      <c r="AF16" s="9">
        <v>125.3927988438101</v>
      </c>
      <c r="AG16" s="9">
        <v>125.77078230954028</v>
      </c>
      <c r="AH16" s="9">
        <v>126.29273617856994</v>
      </c>
      <c r="AI16" s="9">
        <v>122.82527634946298</v>
      </c>
      <c r="AJ16" s="9">
        <v>121.03830039742137</v>
      </c>
      <c r="AK16" s="9">
        <v>119.58923110114802</v>
      </c>
      <c r="AL16" s="9">
        <v>120.7282623867722</v>
      </c>
      <c r="AM16" s="9">
        <v>121.73094521137448</v>
      </c>
      <c r="AN16" s="9">
        <v>122.71495150363141</v>
      </c>
      <c r="AO16" s="9">
        <v>123.03984195072167</v>
      </c>
      <c r="AP16" s="9">
        <v>123.1854881371206</v>
      </c>
      <c r="AQ16" s="9">
        <v>123.30697521402533</v>
      </c>
      <c r="AR16" s="9">
        <v>126.1001788254171</v>
      </c>
      <c r="AS16" s="9">
        <v>130.38437278378879</v>
      </c>
      <c r="AT16" s="9">
        <v>133.19368889574636</v>
      </c>
      <c r="AU16" s="9">
        <v>132.65795988808415</v>
      </c>
      <c r="AV16" s="9">
        <v>133.59261159261419</v>
      </c>
      <c r="AW16" s="9">
        <v>138.04397687606206</v>
      </c>
      <c r="AX16" s="9">
        <v>140.66113277199958</v>
      </c>
      <c r="AY16" s="9">
        <v>140.82693637084347</v>
      </c>
      <c r="AZ16" s="9">
        <v>141.56540271482231</v>
      </c>
      <c r="BA16" s="9">
        <v>143.60897212694897</v>
      </c>
      <c r="BB16" s="9">
        <v>147.77790380252463</v>
      </c>
      <c r="BC16" s="9">
        <v>149.25327358088308</v>
      </c>
      <c r="BD16" s="9">
        <v>151.39261927818529</v>
      </c>
      <c r="BE16" s="9">
        <v>151.72870499438719</v>
      </c>
      <c r="BF16" s="9">
        <v>151.95975852282101</v>
      </c>
      <c r="BG16" s="9">
        <v>155.5643819501237</v>
      </c>
      <c r="BH16" s="9">
        <v>158.51380652173157</v>
      </c>
      <c r="BI16" s="9">
        <v>160.575706899864</v>
      </c>
      <c r="BJ16" s="9">
        <v>157.43389165242195</v>
      </c>
      <c r="BK16" s="9">
        <v>157.91183257650403</v>
      </c>
      <c r="BL16" s="9">
        <v>159.8825110314192</v>
      </c>
      <c r="BM16" s="9">
        <v>163.98947839286043</v>
      </c>
      <c r="BN16" s="9">
        <v>163.19400873341303</v>
      </c>
      <c r="BO16" s="9">
        <v>162.27777673998423</v>
      </c>
      <c r="BP16" s="9">
        <v>162.69712288238603</v>
      </c>
      <c r="BQ16" s="21">
        <v>165.32469474167112</v>
      </c>
      <c r="BR16" s="21">
        <v>164.91326660192922</v>
      </c>
      <c r="BS16" s="21">
        <v>164.20876819345276</v>
      </c>
      <c r="BT16" s="21">
        <v>160.2973813098217</v>
      </c>
      <c r="BU16" s="21">
        <v>160.44201585159411</v>
      </c>
      <c r="BV16" s="21">
        <v>160.86633530830156</v>
      </c>
      <c r="BW16" s="21">
        <v>162.85300166800869</v>
      </c>
      <c r="BX16" s="21">
        <v>162.20357442222996</v>
      </c>
      <c r="BY16" s="21">
        <v>156.7005127278729</v>
      </c>
      <c r="BZ16" s="21">
        <v>152.17582944028607</v>
      </c>
      <c r="CA16" s="21">
        <v>150.34047760756886</v>
      </c>
      <c r="CB16" s="21">
        <v>154.94880582985388</v>
      </c>
      <c r="CC16" s="21">
        <v>159.65589169823158</v>
      </c>
      <c r="CD16" s="197">
        <v>161.16309079401142</v>
      </c>
      <c r="CE16" s="197">
        <v>161.23552904377914</v>
      </c>
      <c r="CF16" s="197">
        <v>161.88932446343412</v>
      </c>
      <c r="CG16" s="197">
        <v>163.51101774495902</v>
      </c>
      <c r="CH16" s="200">
        <v>163.37163774857822</v>
      </c>
      <c r="CJ16" s="5"/>
      <c r="CK16" s="5"/>
      <c r="CL16" s="5"/>
      <c r="CM16" s="5"/>
      <c r="CN16" s="5"/>
      <c r="CO16" s="21"/>
      <c r="CP16" s="21"/>
      <c r="CQ16" s="21"/>
    </row>
    <row r="17" spans="1:95" x14ac:dyDescent="0.2">
      <c r="A17" s="8" t="str">
        <f t="shared" si="0"/>
        <v>EFHg_gg_QU_16</v>
      </c>
      <c r="B17" s="7" t="s">
        <v>584</v>
      </c>
      <c r="C17" s="7" t="s">
        <v>654</v>
      </c>
      <c r="D17" s="7">
        <v>16</v>
      </c>
      <c r="E17" s="7">
        <v>100</v>
      </c>
      <c r="F17" s="9">
        <v>102.5713756509784</v>
      </c>
      <c r="G17" s="9">
        <v>104.87355866842809</v>
      </c>
      <c r="H17" s="9">
        <v>107.30397752373629</v>
      </c>
      <c r="I17" s="9">
        <v>107.9315296223153</v>
      </c>
      <c r="J17" s="9">
        <v>108.39215108717275</v>
      </c>
      <c r="K17" s="9">
        <v>107.8874166885502</v>
      </c>
      <c r="L17" s="9">
        <v>107.03781262360032</v>
      </c>
      <c r="M17" s="9">
        <v>104.79911489167382</v>
      </c>
      <c r="N17" s="9">
        <v>102.59317321769532</v>
      </c>
      <c r="O17" s="9">
        <v>100.90640961645848</v>
      </c>
      <c r="P17" s="9">
        <v>101.93967019707198</v>
      </c>
      <c r="Q17" s="9">
        <v>103.1487939384844</v>
      </c>
      <c r="R17" s="9">
        <v>104.35843133811807</v>
      </c>
      <c r="S17" s="9">
        <v>103.40976152951173</v>
      </c>
      <c r="T17" s="9">
        <v>103.22172419162952</v>
      </c>
      <c r="U17" s="9">
        <v>103.98226784580235</v>
      </c>
      <c r="V17" s="9">
        <v>105.80273258624671</v>
      </c>
      <c r="W17" s="9">
        <v>107.46425764953165</v>
      </c>
      <c r="X17" s="9">
        <v>110.11348792836486</v>
      </c>
      <c r="Y17" s="9">
        <v>114.03263499145476</v>
      </c>
      <c r="Z17" s="9">
        <v>119.05449811628158</v>
      </c>
      <c r="AA17" s="9">
        <v>123.6539543055377</v>
      </c>
      <c r="AB17" s="9">
        <v>126.63148372840338</v>
      </c>
      <c r="AC17" s="9">
        <v>128.05489175999205</v>
      </c>
      <c r="AD17" s="9">
        <v>129.52799163131371</v>
      </c>
      <c r="AE17" s="9">
        <v>131.59690481112739</v>
      </c>
      <c r="AF17" s="9">
        <v>133.93274162344616</v>
      </c>
      <c r="AG17" s="9">
        <v>134.90064867868998</v>
      </c>
      <c r="AH17" s="9">
        <v>134.65053585155877</v>
      </c>
      <c r="AI17" s="9">
        <v>133.55705485331183</v>
      </c>
      <c r="AJ17" s="9">
        <v>132.80246711147848</v>
      </c>
      <c r="AK17" s="9">
        <v>131.88601286884872</v>
      </c>
      <c r="AL17" s="9">
        <v>131.83337238357072</v>
      </c>
      <c r="AM17" s="9">
        <v>131.07651842632075</v>
      </c>
      <c r="AN17" s="9">
        <v>130.79454484283369</v>
      </c>
      <c r="AO17" s="9">
        <v>129.22536429544866</v>
      </c>
      <c r="AP17" s="9">
        <v>127.17712605797185</v>
      </c>
      <c r="AQ17" s="9">
        <v>125.74741845934098</v>
      </c>
      <c r="AR17" s="9">
        <v>127.73455966738605</v>
      </c>
      <c r="AS17" s="9">
        <v>132.20124815078927</v>
      </c>
      <c r="AT17" s="9">
        <v>137.37918611098439</v>
      </c>
      <c r="AU17" s="9">
        <v>138.3271651304743</v>
      </c>
      <c r="AV17" s="9">
        <v>140.04050486578782</v>
      </c>
      <c r="AW17" s="9">
        <v>141.34694176712046</v>
      </c>
      <c r="AX17" s="9">
        <v>143.46597856451004</v>
      </c>
      <c r="AY17" s="9">
        <v>144.02353233656351</v>
      </c>
      <c r="AZ17" s="9">
        <v>144.83147259431408</v>
      </c>
      <c r="BA17" s="9">
        <v>146.88240614173762</v>
      </c>
      <c r="BB17" s="9">
        <v>151.45624593077434</v>
      </c>
      <c r="BC17" s="9">
        <v>155.50163617690032</v>
      </c>
      <c r="BD17" s="9">
        <v>160.24819887373127</v>
      </c>
      <c r="BE17" s="9">
        <v>160.47220464544264</v>
      </c>
      <c r="BF17" s="9">
        <v>161.28880151033329</v>
      </c>
      <c r="BG17" s="9">
        <v>164.53104547817364</v>
      </c>
      <c r="BH17" s="9">
        <v>169.13136582146197</v>
      </c>
      <c r="BI17" s="9">
        <v>173.37119556606649</v>
      </c>
      <c r="BJ17" s="9">
        <v>170.88991999938662</v>
      </c>
      <c r="BK17" s="9">
        <v>171.69977216026891</v>
      </c>
      <c r="BL17" s="9">
        <v>173.19699476466533</v>
      </c>
      <c r="BM17" s="9">
        <v>178.93076474136512</v>
      </c>
      <c r="BN17" s="9">
        <v>180.49878989963304</v>
      </c>
      <c r="BO17" s="9">
        <v>181.30623201223375</v>
      </c>
      <c r="BP17" s="9">
        <v>182.13502048627061</v>
      </c>
      <c r="BQ17" s="21">
        <v>184.3546941939527</v>
      </c>
      <c r="BR17" s="21">
        <v>183.65099051977055</v>
      </c>
      <c r="BS17" s="21">
        <v>182.79565104598444</v>
      </c>
      <c r="BT17" s="21">
        <v>179.73262952022947</v>
      </c>
      <c r="BU17" s="21">
        <v>180.68915461176482</v>
      </c>
      <c r="BV17" s="21">
        <v>182.04744572321769</v>
      </c>
      <c r="BW17" s="21">
        <v>181.18325860520088</v>
      </c>
      <c r="BX17" s="21">
        <v>177.19137172740889</v>
      </c>
      <c r="BY17" s="21">
        <v>167.13384692188768</v>
      </c>
      <c r="BZ17" s="21">
        <v>162.12077539036045</v>
      </c>
      <c r="CA17" s="21">
        <v>160.1852078162824</v>
      </c>
      <c r="CB17" s="21">
        <v>163.86761029865625</v>
      </c>
      <c r="CC17" s="21">
        <v>167.59142037862381</v>
      </c>
      <c r="CD17" s="197">
        <v>169.34451632424745</v>
      </c>
      <c r="CE17" s="197">
        <v>171.51714049784357</v>
      </c>
      <c r="CF17" s="197">
        <v>174.95775885866388</v>
      </c>
      <c r="CG17" s="197">
        <v>178.0666549162211</v>
      </c>
      <c r="CH17" s="200">
        <v>179.20797801184938</v>
      </c>
      <c r="CJ17" s="5"/>
      <c r="CK17" s="5"/>
      <c r="CL17" s="5"/>
      <c r="CM17" s="5"/>
      <c r="CN17" s="5"/>
      <c r="CO17" s="21"/>
      <c r="CP17" s="21"/>
      <c r="CQ17" s="21"/>
    </row>
    <row r="18" spans="1:95" x14ac:dyDescent="0.2">
      <c r="A18" s="8" t="str">
        <f t="shared" si="0"/>
        <v>EFHg_gg_QU_17</v>
      </c>
      <c r="B18" s="7" t="s">
        <v>584</v>
      </c>
      <c r="C18" s="7" t="s">
        <v>654</v>
      </c>
      <c r="D18" s="7">
        <v>17</v>
      </c>
      <c r="E18" s="7">
        <v>100</v>
      </c>
      <c r="F18" s="9">
        <v>102.23745433256097</v>
      </c>
      <c r="G18" s="9">
        <v>104.38755007464594</v>
      </c>
      <c r="H18" s="9">
        <v>107.27315226306688</v>
      </c>
      <c r="I18" s="9">
        <v>108.61498596977459</v>
      </c>
      <c r="J18" s="9">
        <v>109.88531393967058</v>
      </c>
      <c r="K18" s="9">
        <v>109.75473463879338</v>
      </c>
      <c r="L18" s="9">
        <v>109.38706123086247</v>
      </c>
      <c r="M18" s="9">
        <v>107.44392068221873</v>
      </c>
      <c r="N18" s="9">
        <v>105.38703037444964</v>
      </c>
      <c r="O18" s="9">
        <v>103.41157632407341</v>
      </c>
      <c r="P18" s="9">
        <v>102.69523007956518</v>
      </c>
      <c r="Q18" s="9">
        <v>102.26745361449669</v>
      </c>
      <c r="R18" s="9">
        <v>102.12177317922173</v>
      </c>
      <c r="S18" s="9">
        <v>101.3304817031465</v>
      </c>
      <c r="T18" s="9">
        <v>100.83125307737767</v>
      </c>
      <c r="U18" s="9">
        <v>101.20200499419251</v>
      </c>
      <c r="V18" s="9">
        <v>102.6819137110129</v>
      </c>
      <c r="W18" s="9">
        <v>104.64284574778281</v>
      </c>
      <c r="X18" s="9">
        <v>107.02937862515978</v>
      </c>
      <c r="Y18" s="9">
        <v>110.85893329743283</v>
      </c>
      <c r="Z18" s="9">
        <v>115.10509459840301</v>
      </c>
      <c r="AA18" s="9">
        <v>119.46411449379566</v>
      </c>
      <c r="AB18" s="9">
        <v>122.10217716117681</v>
      </c>
      <c r="AC18" s="9">
        <v>123.87779408385836</v>
      </c>
      <c r="AD18" s="9">
        <v>125.7745543950229</v>
      </c>
      <c r="AE18" s="9">
        <v>128.04956780177972</v>
      </c>
      <c r="AF18" s="9">
        <v>130.95417341729009</v>
      </c>
      <c r="AG18" s="9">
        <v>132.06129423299168</v>
      </c>
      <c r="AH18" s="9">
        <v>132.01156421002429</v>
      </c>
      <c r="AI18" s="9">
        <v>130.56822968635703</v>
      </c>
      <c r="AJ18" s="9">
        <v>129.38861929906139</v>
      </c>
      <c r="AK18" s="9">
        <v>129.25107225041779</v>
      </c>
      <c r="AL18" s="9">
        <v>129.26185263020145</v>
      </c>
      <c r="AM18" s="9">
        <v>129.82510717548112</v>
      </c>
      <c r="AN18" s="9">
        <v>129.14737198974774</v>
      </c>
      <c r="AO18" s="9">
        <v>128.93770684794208</v>
      </c>
      <c r="AP18" s="9">
        <v>128.89522064568018</v>
      </c>
      <c r="AQ18" s="9">
        <v>128.37370372103783</v>
      </c>
      <c r="AR18" s="9">
        <v>128.91676517704332</v>
      </c>
      <c r="AS18" s="9">
        <v>130.75399142510682</v>
      </c>
      <c r="AT18" s="9">
        <v>134.91446202254005</v>
      </c>
      <c r="AU18" s="9">
        <v>136.85571653808302</v>
      </c>
      <c r="AV18" s="9">
        <v>138.46695242841838</v>
      </c>
      <c r="AW18" s="9">
        <v>139.48277840384435</v>
      </c>
      <c r="AX18" s="9">
        <v>141.44419373653415</v>
      </c>
      <c r="AY18" s="9">
        <v>142.7483385458807</v>
      </c>
      <c r="AZ18" s="9">
        <v>144.9049363611621</v>
      </c>
      <c r="BA18" s="9">
        <v>147.73508284764162</v>
      </c>
      <c r="BB18" s="9">
        <v>152.71107292806838</v>
      </c>
      <c r="BC18" s="9">
        <v>154.97374763978414</v>
      </c>
      <c r="BD18" s="9">
        <v>158.42985102226996</v>
      </c>
      <c r="BE18" s="9">
        <v>158.30242109067578</v>
      </c>
      <c r="BF18" s="9">
        <v>161.68676819763422</v>
      </c>
      <c r="BG18" s="9">
        <v>164.17557947346393</v>
      </c>
      <c r="BH18" s="9">
        <v>165.49650698755181</v>
      </c>
      <c r="BI18" s="9">
        <v>165.97023705762913</v>
      </c>
      <c r="BJ18" s="9">
        <v>163.5039521804093</v>
      </c>
      <c r="BK18" s="9">
        <v>165.99565527605998</v>
      </c>
      <c r="BL18" s="9">
        <v>166.45295218621231</v>
      </c>
      <c r="BM18" s="9">
        <v>169.66250895478993</v>
      </c>
      <c r="BN18" s="9">
        <v>168.54328896805177</v>
      </c>
      <c r="BO18" s="9">
        <v>168.3612513370532</v>
      </c>
      <c r="BP18" s="9">
        <v>168.50086619368838</v>
      </c>
      <c r="BQ18" s="21">
        <v>170.76160572384461</v>
      </c>
      <c r="BR18" s="21">
        <v>171.02281528564654</v>
      </c>
      <c r="BS18" s="21">
        <v>170.72775425588421</v>
      </c>
      <c r="BT18" s="21">
        <v>168.32847463973553</v>
      </c>
      <c r="BU18" s="21">
        <v>169.08480425370345</v>
      </c>
      <c r="BV18" s="21">
        <v>171.93665048316589</v>
      </c>
      <c r="BW18" s="21">
        <v>173.64383495393145</v>
      </c>
      <c r="BX18" s="21">
        <v>174.01454423268751</v>
      </c>
      <c r="BY18" s="21">
        <v>167.73564216022046</v>
      </c>
      <c r="BZ18" s="21">
        <v>164.93945595525838</v>
      </c>
      <c r="CA18" s="21">
        <v>163.80610158208336</v>
      </c>
      <c r="CB18" s="21">
        <v>167.82546283197371</v>
      </c>
      <c r="CC18" s="21">
        <v>170.46073044841168</v>
      </c>
      <c r="CD18" s="197">
        <v>171.06893255205117</v>
      </c>
      <c r="CE18" s="197">
        <v>171.40738042480635</v>
      </c>
      <c r="CF18" s="197">
        <v>174.09879461503215</v>
      </c>
      <c r="CG18" s="197">
        <v>176.28445930866155</v>
      </c>
      <c r="CH18" s="200">
        <v>176.74996647599227</v>
      </c>
      <c r="CJ18" s="5"/>
      <c r="CK18" s="5"/>
      <c r="CL18" s="5"/>
      <c r="CM18" s="5"/>
      <c r="CN18" s="5"/>
      <c r="CO18" s="21"/>
      <c r="CP18" s="21"/>
      <c r="CQ18" s="21"/>
    </row>
    <row r="19" spans="1:95" x14ac:dyDescent="0.2">
      <c r="A19" s="8" t="str">
        <f t="shared" si="0"/>
        <v>EFHg_gg_QU_18</v>
      </c>
      <c r="B19" s="7" t="s">
        <v>584</v>
      </c>
      <c r="C19" s="7" t="s">
        <v>654</v>
      </c>
      <c r="D19" s="7">
        <v>18</v>
      </c>
      <c r="E19" s="7">
        <v>100</v>
      </c>
      <c r="F19" s="9">
        <v>100.04849315409506</v>
      </c>
      <c r="G19" s="9">
        <v>99.327517408519569</v>
      </c>
      <c r="H19" s="9">
        <v>99.95448607446157</v>
      </c>
      <c r="I19" s="9">
        <v>99.57891801491462</v>
      </c>
      <c r="J19" s="9">
        <v>100.70235242589972</v>
      </c>
      <c r="K19" s="9">
        <v>101.04912291085979</v>
      </c>
      <c r="L19" s="9">
        <v>102.66150972971728</v>
      </c>
      <c r="M19" s="9">
        <v>102.88691018539328</v>
      </c>
      <c r="N19" s="9">
        <v>102.11662108224641</v>
      </c>
      <c r="O19" s="9">
        <v>99.856158670482117</v>
      </c>
      <c r="P19" s="9">
        <v>100.21769018224056</v>
      </c>
      <c r="Q19" s="9">
        <v>101.47834300807047</v>
      </c>
      <c r="R19" s="9">
        <v>103.52751760243733</v>
      </c>
      <c r="S19" s="9">
        <v>103.51409294832632</v>
      </c>
      <c r="T19" s="9">
        <v>103.22432249875028</v>
      </c>
      <c r="U19" s="9">
        <v>103.75950114800503</v>
      </c>
      <c r="V19" s="9">
        <v>105.07410447114223</v>
      </c>
      <c r="W19" s="9">
        <v>106.86398217992672</v>
      </c>
      <c r="X19" s="9">
        <v>109.68197768518861</v>
      </c>
      <c r="Y19" s="9">
        <v>113.88037317718226</v>
      </c>
      <c r="Z19" s="9">
        <v>119.42295788520734</v>
      </c>
      <c r="AA19" s="9">
        <v>124.28430054323341</v>
      </c>
      <c r="AB19" s="9">
        <v>129.65166978025596</v>
      </c>
      <c r="AC19" s="9">
        <v>133.87299202801898</v>
      </c>
      <c r="AD19" s="9">
        <v>137.27073079050606</v>
      </c>
      <c r="AE19" s="9">
        <v>140.05432209754602</v>
      </c>
      <c r="AF19" s="9">
        <v>142.82560071569216</v>
      </c>
      <c r="AG19" s="9">
        <v>145.25932429301835</v>
      </c>
      <c r="AH19" s="9">
        <v>144.69178892740447</v>
      </c>
      <c r="AI19" s="9">
        <v>143.40107170804356</v>
      </c>
      <c r="AJ19" s="9">
        <v>142.93030490421984</v>
      </c>
      <c r="AK19" s="9">
        <v>143.35313817937049</v>
      </c>
      <c r="AL19" s="9">
        <v>143.37391504746961</v>
      </c>
      <c r="AM19" s="9">
        <v>140.05914903959979</v>
      </c>
      <c r="AN19" s="9">
        <v>137.01142974582558</v>
      </c>
      <c r="AO19" s="9">
        <v>134.17521244392776</v>
      </c>
      <c r="AP19" s="9">
        <v>133.27667451083889</v>
      </c>
      <c r="AQ19" s="9">
        <v>132.06277898049973</v>
      </c>
      <c r="AR19" s="9">
        <v>132.66562661299702</v>
      </c>
      <c r="AS19" s="9">
        <v>136.75684561017181</v>
      </c>
      <c r="AT19" s="9">
        <v>142.61618932893489</v>
      </c>
      <c r="AU19" s="9">
        <v>144.91353283041244</v>
      </c>
      <c r="AV19" s="9">
        <v>145.78616714783863</v>
      </c>
      <c r="AW19" s="9">
        <v>145.2655317524997</v>
      </c>
      <c r="AX19" s="9">
        <v>146.84114111898168</v>
      </c>
      <c r="AY19" s="9">
        <v>146.99621699569062</v>
      </c>
      <c r="AZ19" s="9">
        <v>147.24164027621745</v>
      </c>
      <c r="BA19" s="9">
        <v>148.00588078919074</v>
      </c>
      <c r="BB19" s="9">
        <v>150.91042884218243</v>
      </c>
      <c r="BC19" s="9">
        <v>151.72763598778508</v>
      </c>
      <c r="BD19" s="9">
        <v>153.62336926336209</v>
      </c>
      <c r="BE19" s="9">
        <v>153.14108706191487</v>
      </c>
      <c r="BF19" s="9">
        <v>157.46583099518463</v>
      </c>
      <c r="BG19" s="9">
        <v>162.7255214491837</v>
      </c>
      <c r="BH19" s="9">
        <v>166.71942779687237</v>
      </c>
      <c r="BI19" s="9">
        <v>170.02946948249846</v>
      </c>
      <c r="BJ19" s="9">
        <v>167.71090387549174</v>
      </c>
      <c r="BK19" s="9">
        <v>169.70798799110889</v>
      </c>
      <c r="BL19" s="9">
        <v>167.58166073727043</v>
      </c>
      <c r="BM19" s="9">
        <v>169.24098634598766</v>
      </c>
      <c r="BN19" s="9">
        <v>167.24901591821282</v>
      </c>
      <c r="BO19" s="9">
        <v>168.13198010105998</v>
      </c>
      <c r="BP19" s="9">
        <v>171.02316911998665</v>
      </c>
      <c r="BQ19" s="21">
        <v>173.03537835299892</v>
      </c>
      <c r="BR19" s="21">
        <v>171.15967624309835</v>
      </c>
      <c r="BS19" s="21">
        <v>165.10801088298322</v>
      </c>
      <c r="BT19" s="21">
        <v>158.96845059309612</v>
      </c>
      <c r="BU19" s="21">
        <v>155.16057936160703</v>
      </c>
      <c r="BV19" s="21">
        <v>153.31321125748258</v>
      </c>
      <c r="BW19" s="21">
        <v>152.66282559698922</v>
      </c>
      <c r="BX19" s="21">
        <v>153.21456017164323</v>
      </c>
      <c r="BY19" s="21">
        <v>150.23356839387054</v>
      </c>
      <c r="BZ19" s="21">
        <v>147.63316435659223</v>
      </c>
      <c r="CA19" s="21">
        <v>146.4822573984186</v>
      </c>
      <c r="CB19" s="21">
        <v>149.30553543576579</v>
      </c>
      <c r="CC19" s="21">
        <v>152.18293358967108</v>
      </c>
      <c r="CD19" s="197">
        <v>152.68218657416443</v>
      </c>
      <c r="CE19" s="197">
        <v>152.29030264413225</v>
      </c>
      <c r="CF19" s="197">
        <v>154.06683435333773</v>
      </c>
      <c r="CG19" s="197">
        <v>153.65954608861611</v>
      </c>
      <c r="CH19" s="200">
        <v>150.50676614701115</v>
      </c>
      <c r="CJ19" s="5"/>
      <c r="CK19" s="5"/>
      <c r="CL19" s="5"/>
      <c r="CM19" s="5"/>
      <c r="CN19" s="5"/>
      <c r="CO19" s="21"/>
      <c r="CP19" s="21"/>
      <c r="CQ19" s="21"/>
    </row>
    <row r="20" spans="1:95" x14ac:dyDescent="0.2">
      <c r="A20" s="8" t="str">
        <f t="shared" si="0"/>
        <v>EFHg_gg_QU_19</v>
      </c>
      <c r="B20" s="7" t="s">
        <v>584</v>
      </c>
      <c r="C20" s="7" t="s">
        <v>654</v>
      </c>
      <c r="D20" s="7">
        <v>19</v>
      </c>
      <c r="E20" s="7">
        <v>100</v>
      </c>
      <c r="F20" s="9">
        <v>101.81150521468824</v>
      </c>
      <c r="G20" s="9">
        <v>103.6520657032069</v>
      </c>
      <c r="H20" s="9">
        <v>106.38452488995695</v>
      </c>
      <c r="I20" s="9">
        <v>107.60545219960598</v>
      </c>
      <c r="J20" s="9">
        <v>108.71009655304387</v>
      </c>
      <c r="K20" s="9">
        <v>108.40788612782899</v>
      </c>
      <c r="L20" s="9">
        <v>108.1467652288797</v>
      </c>
      <c r="M20" s="9">
        <v>106.63984814121015</v>
      </c>
      <c r="N20" s="9">
        <v>105.23058002922987</v>
      </c>
      <c r="O20" s="9">
        <v>103.88299466882438</v>
      </c>
      <c r="P20" s="9">
        <v>102.95505969460196</v>
      </c>
      <c r="Q20" s="9">
        <v>102.50541224341593</v>
      </c>
      <c r="R20" s="9">
        <v>101.85754631905586</v>
      </c>
      <c r="S20" s="9">
        <v>101.61675536051344</v>
      </c>
      <c r="T20" s="9">
        <v>101.07779684515181</v>
      </c>
      <c r="U20" s="9">
        <v>101.83293549834237</v>
      </c>
      <c r="V20" s="9">
        <v>102.85111708225982</v>
      </c>
      <c r="W20" s="9">
        <v>104.87232638136554</v>
      </c>
      <c r="X20" s="9">
        <v>107.81167266155303</v>
      </c>
      <c r="Y20" s="9">
        <v>112.04972020413936</v>
      </c>
      <c r="Z20" s="9">
        <v>116.77000598219767</v>
      </c>
      <c r="AA20" s="9">
        <v>120.17782408571594</v>
      </c>
      <c r="AB20" s="9">
        <v>123.25342393920124</v>
      </c>
      <c r="AC20" s="9">
        <v>125.03795736284151</v>
      </c>
      <c r="AD20" s="9">
        <v>126.57966229918316</v>
      </c>
      <c r="AE20" s="9">
        <v>127.23346790885603</v>
      </c>
      <c r="AF20" s="9">
        <v>128.98375075474922</v>
      </c>
      <c r="AG20" s="9">
        <v>130.8822698834507</v>
      </c>
      <c r="AH20" s="9">
        <v>131.58661898497232</v>
      </c>
      <c r="AI20" s="9">
        <v>131.04159977420636</v>
      </c>
      <c r="AJ20" s="9">
        <v>129.8593010819672</v>
      </c>
      <c r="AK20" s="9">
        <v>129.69944465901099</v>
      </c>
      <c r="AL20" s="9">
        <v>128.97953885624955</v>
      </c>
      <c r="AM20" s="9">
        <v>128.62112639977661</v>
      </c>
      <c r="AN20" s="9">
        <v>128.49574625665693</v>
      </c>
      <c r="AO20" s="9">
        <v>127.85317047712981</v>
      </c>
      <c r="AP20" s="9">
        <v>127.76652962990299</v>
      </c>
      <c r="AQ20" s="9">
        <v>126.28323023966742</v>
      </c>
      <c r="AR20" s="9">
        <v>127.67134550886458</v>
      </c>
      <c r="AS20" s="9">
        <v>130.25198129666964</v>
      </c>
      <c r="AT20" s="9">
        <v>135.18240164123094</v>
      </c>
      <c r="AU20" s="9">
        <v>136.20429979890002</v>
      </c>
      <c r="AV20" s="9">
        <v>136.97317920041834</v>
      </c>
      <c r="AW20" s="9">
        <v>136.68704308048549</v>
      </c>
      <c r="AX20" s="9">
        <v>138.78954829341785</v>
      </c>
      <c r="AY20" s="9">
        <v>139.98010354371652</v>
      </c>
      <c r="AZ20" s="9">
        <v>140.79345456525854</v>
      </c>
      <c r="BA20" s="9">
        <v>142.36747941494468</v>
      </c>
      <c r="BB20" s="9">
        <v>146.23477646050003</v>
      </c>
      <c r="BC20" s="9">
        <v>149.73897433640229</v>
      </c>
      <c r="BD20" s="9">
        <v>154.55102698783026</v>
      </c>
      <c r="BE20" s="9">
        <v>155.17346717310241</v>
      </c>
      <c r="BF20" s="9">
        <v>157.48137013302414</v>
      </c>
      <c r="BG20" s="9">
        <v>158.45463462611343</v>
      </c>
      <c r="BH20" s="9">
        <v>159.16295080131223</v>
      </c>
      <c r="BI20" s="9">
        <v>158.80413868316887</v>
      </c>
      <c r="BJ20" s="9">
        <v>154.82315102853741</v>
      </c>
      <c r="BK20" s="9">
        <v>155.8474638623253</v>
      </c>
      <c r="BL20" s="9">
        <v>155.78202955311272</v>
      </c>
      <c r="BM20" s="9">
        <v>159.1520708260654</v>
      </c>
      <c r="BN20" s="9">
        <v>158.38637073834107</v>
      </c>
      <c r="BO20" s="9">
        <v>159.65618624220346</v>
      </c>
      <c r="BP20" s="9">
        <v>159.75384363118312</v>
      </c>
      <c r="BQ20" s="21">
        <v>161.57952290800856</v>
      </c>
      <c r="BR20" s="21">
        <v>159.78239454828875</v>
      </c>
      <c r="BS20" s="21">
        <v>158.2945824850967</v>
      </c>
      <c r="BT20" s="21">
        <v>153.72676912798465</v>
      </c>
      <c r="BU20" s="21">
        <v>153.01954101627578</v>
      </c>
      <c r="BV20" s="21">
        <v>154.72486814386266</v>
      </c>
      <c r="BW20" s="21">
        <v>156.30688027036726</v>
      </c>
      <c r="BX20" s="21">
        <v>156.97187660238734</v>
      </c>
      <c r="BY20" s="21">
        <v>151.6630485296804</v>
      </c>
      <c r="BZ20" s="21">
        <v>149.50071753945483</v>
      </c>
      <c r="CA20" s="21">
        <v>147.61571109177999</v>
      </c>
      <c r="CB20" s="21">
        <v>150.36049038594621</v>
      </c>
      <c r="CC20" s="21">
        <v>152.57138806316655</v>
      </c>
      <c r="CD20" s="197">
        <v>153.08582012129639</v>
      </c>
      <c r="CE20" s="197">
        <v>154.14799783663395</v>
      </c>
      <c r="CF20" s="197">
        <v>156.99193580605436</v>
      </c>
      <c r="CG20" s="197">
        <v>160.94569394688912</v>
      </c>
      <c r="CH20" s="200">
        <v>163.15041498032897</v>
      </c>
      <c r="CJ20" s="5"/>
      <c r="CK20" s="5"/>
      <c r="CL20" s="5"/>
      <c r="CM20" s="5"/>
      <c r="CN20" s="5"/>
      <c r="CO20" s="21"/>
      <c r="CP20" s="21"/>
      <c r="CQ20" s="21"/>
    </row>
    <row r="21" spans="1:95" x14ac:dyDescent="0.2">
      <c r="A21" s="8" t="str">
        <f t="shared" si="0"/>
        <v>EFHg_gg_QU_20</v>
      </c>
      <c r="B21" s="7" t="s">
        <v>584</v>
      </c>
      <c r="C21" s="7" t="s">
        <v>654</v>
      </c>
      <c r="D21" s="7">
        <v>20</v>
      </c>
      <c r="E21" s="7">
        <v>100</v>
      </c>
      <c r="F21" s="9">
        <v>102.43467187477455</v>
      </c>
      <c r="G21" s="9">
        <v>104.68904626539654</v>
      </c>
      <c r="H21" s="9">
        <v>107.20058840659281</v>
      </c>
      <c r="I21" s="9">
        <v>108.03194131809396</v>
      </c>
      <c r="J21" s="9">
        <v>108.70942145521333</v>
      </c>
      <c r="K21" s="9">
        <v>108.37940671093649</v>
      </c>
      <c r="L21" s="9">
        <v>107.59898208105989</v>
      </c>
      <c r="M21" s="9">
        <v>105.37640096716778</v>
      </c>
      <c r="N21" s="9">
        <v>103.12952292909513</v>
      </c>
      <c r="O21" s="9">
        <v>101.40874055472104</v>
      </c>
      <c r="P21" s="9">
        <v>100.99699626449581</v>
      </c>
      <c r="Q21" s="9">
        <v>100.54021584215343</v>
      </c>
      <c r="R21" s="9">
        <v>100.90368057394819</v>
      </c>
      <c r="S21" s="9">
        <v>100.1902240766065</v>
      </c>
      <c r="T21" s="9">
        <v>100.04043539096715</v>
      </c>
      <c r="U21" s="9">
        <v>99.993059367400988</v>
      </c>
      <c r="V21" s="9">
        <v>100.93531203681817</v>
      </c>
      <c r="W21" s="9">
        <v>102.65128702994973</v>
      </c>
      <c r="X21" s="9">
        <v>105.27734792159947</v>
      </c>
      <c r="Y21" s="9">
        <v>110.02972308847781</v>
      </c>
      <c r="Z21" s="9">
        <v>114.50551014146056</v>
      </c>
      <c r="AA21" s="9">
        <v>118.19731941032302</v>
      </c>
      <c r="AB21" s="9">
        <v>121.71845962289626</v>
      </c>
      <c r="AC21" s="9">
        <v>124.74642575364582</v>
      </c>
      <c r="AD21" s="9">
        <v>127.94626935527248</v>
      </c>
      <c r="AE21" s="9">
        <v>128.8448051301676</v>
      </c>
      <c r="AF21" s="9">
        <v>130.93353430212144</v>
      </c>
      <c r="AG21" s="9">
        <v>131.63520683623813</v>
      </c>
      <c r="AH21" s="9">
        <v>132.12042641473849</v>
      </c>
      <c r="AI21" s="9">
        <v>130.79751271513169</v>
      </c>
      <c r="AJ21" s="9">
        <v>130.03099768673289</v>
      </c>
      <c r="AK21" s="9">
        <v>129.91620506489355</v>
      </c>
      <c r="AL21" s="9">
        <v>129.76275039059959</v>
      </c>
      <c r="AM21" s="9">
        <v>129.33168162960598</v>
      </c>
      <c r="AN21" s="9">
        <v>129.09043493117053</v>
      </c>
      <c r="AO21" s="9">
        <v>128.39181611589029</v>
      </c>
      <c r="AP21" s="9">
        <v>126.29645325437166</v>
      </c>
      <c r="AQ21" s="9">
        <v>124.12939195088727</v>
      </c>
      <c r="AR21" s="9">
        <v>124.28235503751957</v>
      </c>
      <c r="AS21" s="9">
        <v>128.13890450673298</v>
      </c>
      <c r="AT21" s="9">
        <v>132.13115147267078</v>
      </c>
      <c r="AU21" s="9">
        <v>133.28502535672271</v>
      </c>
      <c r="AV21" s="9">
        <v>133.41014667233085</v>
      </c>
      <c r="AW21" s="9">
        <v>133.42389235952058</v>
      </c>
      <c r="AX21" s="9">
        <v>135.16341750845237</v>
      </c>
      <c r="AY21" s="9">
        <v>136.13366715761848</v>
      </c>
      <c r="AZ21" s="9">
        <v>137.38321215904281</v>
      </c>
      <c r="BA21" s="9">
        <v>140.10727389547594</v>
      </c>
      <c r="BB21" s="9">
        <v>144.89158872684004</v>
      </c>
      <c r="BC21" s="9">
        <v>148.04589876930345</v>
      </c>
      <c r="BD21" s="9">
        <v>152.32470027645002</v>
      </c>
      <c r="BE21" s="9">
        <v>152.45433974887513</v>
      </c>
      <c r="BF21" s="9">
        <v>156.58256629470878</v>
      </c>
      <c r="BG21" s="9">
        <v>159.13130214491835</v>
      </c>
      <c r="BH21" s="9">
        <v>162.19681301918709</v>
      </c>
      <c r="BI21" s="9">
        <v>163.45221087327033</v>
      </c>
      <c r="BJ21" s="9">
        <v>160.21178611971189</v>
      </c>
      <c r="BK21" s="9">
        <v>160.49558221427466</v>
      </c>
      <c r="BL21" s="9">
        <v>159.70326574252542</v>
      </c>
      <c r="BM21" s="9">
        <v>162.81087917074146</v>
      </c>
      <c r="BN21" s="9">
        <v>162.0331120918494</v>
      </c>
      <c r="BO21" s="9">
        <v>162.25266922282034</v>
      </c>
      <c r="BP21" s="9">
        <v>162.18017850119818</v>
      </c>
      <c r="BQ21" s="21">
        <v>165.29578072814317</v>
      </c>
      <c r="BR21" s="21">
        <v>165.54651531792177</v>
      </c>
      <c r="BS21" s="21">
        <v>165.08383384371868</v>
      </c>
      <c r="BT21" s="21">
        <v>161.39541429195222</v>
      </c>
      <c r="BU21" s="21">
        <v>160.98558026329377</v>
      </c>
      <c r="BV21" s="21">
        <v>163.06591469603532</v>
      </c>
      <c r="BW21" s="21">
        <v>165.77950024058816</v>
      </c>
      <c r="BX21" s="21">
        <v>166.41761196768485</v>
      </c>
      <c r="BY21" s="21">
        <v>160.68742971200246</v>
      </c>
      <c r="BZ21" s="21">
        <v>157.81904719839412</v>
      </c>
      <c r="CA21" s="21">
        <v>157.8911599524744</v>
      </c>
      <c r="CB21" s="21">
        <v>163.82769109597493</v>
      </c>
      <c r="CC21" s="21">
        <v>168.35320556487011</v>
      </c>
      <c r="CD21" s="197">
        <v>168.25658953691919</v>
      </c>
      <c r="CE21" s="197">
        <v>166.92811886837254</v>
      </c>
      <c r="CF21" s="197">
        <v>166.91284893704773</v>
      </c>
      <c r="CG21" s="197">
        <v>167.75759697161843</v>
      </c>
      <c r="CH21" s="200">
        <v>166.54139562957442</v>
      </c>
      <c r="CJ21" s="5"/>
      <c r="CK21" s="5"/>
      <c r="CL21" s="5"/>
      <c r="CM21" s="5"/>
      <c r="CN21" s="5"/>
      <c r="CO21" s="21"/>
      <c r="CP21" s="21"/>
      <c r="CQ21" s="21"/>
    </row>
    <row r="22" spans="1:95" x14ac:dyDescent="0.2">
      <c r="A22" s="8" t="str">
        <f t="shared" si="0"/>
        <v>EFHg_gg_QU_21</v>
      </c>
      <c r="B22" s="7" t="s">
        <v>584</v>
      </c>
      <c r="C22" s="7" t="s">
        <v>654</v>
      </c>
      <c r="D22" s="7">
        <v>21</v>
      </c>
      <c r="E22" s="7">
        <v>100</v>
      </c>
      <c r="F22" s="9">
        <v>99.695380525766339</v>
      </c>
      <c r="G22" s="9">
        <v>99.159578220114255</v>
      </c>
      <c r="H22" s="9">
        <v>99.658026639101863</v>
      </c>
      <c r="I22" s="9">
        <v>99.731370154756064</v>
      </c>
      <c r="J22" s="9">
        <v>101.00257570128319</v>
      </c>
      <c r="K22" s="9">
        <v>101.7510909189441</v>
      </c>
      <c r="L22" s="9">
        <v>102.58207919163476</v>
      </c>
      <c r="M22" s="9">
        <v>101.78466024135531</v>
      </c>
      <c r="N22" s="9">
        <v>99.811850174858861</v>
      </c>
      <c r="O22" s="9">
        <v>98.091036108703122</v>
      </c>
      <c r="P22" s="9">
        <v>97.762787695483951</v>
      </c>
      <c r="Q22" s="9">
        <v>98.245245091646282</v>
      </c>
      <c r="R22" s="9">
        <v>99.936672038448407</v>
      </c>
      <c r="S22" s="9">
        <v>98.622599638253178</v>
      </c>
      <c r="T22" s="9">
        <v>99.046459481815646</v>
      </c>
      <c r="U22" s="9">
        <v>98.579594131730389</v>
      </c>
      <c r="V22" s="9">
        <v>101.59381605290334</v>
      </c>
      <c r="W22" s="9">
        <v>103.87092343112619</v>
      </c>
      <c r="X22" s="9">
        <v>106.46611191279807</v>
      </c>
      <c r="Y22" s="9">
        <v>110.25982692466795</v>
      </c>
      <c r="Z22" s="9">
        <v>114.40544619717646</v>
      </c>
      <c r="AA22" s="9">
        <v>118.74100405993657</v>
      </c>
      <c r="AB22" s="9">
        <v>121.76914896925352</v>
      </c>
      <c r="AC22" s="9">
        <v>124.63584454335616</v>
      </c>
      <c r="AD22" s="9">
        <v>126.89448135926636</v>
      </c>
      <c r="AE22" s="9">
        <v>129.18297778059966</v>
      </c>
      <c r="AF22" s="9">
        <v>130.39953219462726</v>
      </c>
      <c r="AG22" s="9">
        <v>132.1740208635099</v>
      </c>
      <c r="AH22" s="9">
        <v>132.29357770928252</v>
      </c>
      <c r="AI22" s="9">
        <v>132.13571715803039</v>
      </c>
      <c r="AJ22" s="9">
        <v>131.862574264362</v>
      </c>
      <c r="AK22" s="9">
        <v>132.77571992729102</v>
      </c>
      <c r="AL22" s="9">
        <v>134.13947462691036</v>
      </c>
      <c r="AM22" s="9">
        <v>135.11190417119607</v>
      </c>
      <c r="AN22" s="9">
        <v>135.49630680917255</v>
      </c>
      <c r="AO22" s="9">
        <v>134.74786522865008</v>
      </c>
      <c r="AP22" s="9">
        <v>133.59620759299966</v>
      </c>
      <c r="AQ22" s="9">
        <v>132.69376567191307</v>
      </c>
      <c r="AR22" s="9">
        <v>133.52180171324625</v>
      </c>
      <c r="AS22" s="9">
        <v>137.20582947449518</v>
      </c>
      <c r="AT22" s="9">
        <v>142.53337805931042</v>
      </c>
      <c r="AU22" s="9">
        <v>146.56796597841986</v>
      </c>
      <c r="AV22" s="9">
        <v>149.42564422898911</v>
      </c>
      <c r="AW22" s="9">
        <v>150.31982899431148</v>
      </c>
      <c r="AX22" s="9">
        <v>150.99614314636088</v>
      </c>
      <c r="AY22" s="9">
        <v>150.10301222283053</v>
      </c>
      <c r="AZ22" s="9">
        <v>149.59273392490437</v>
      </c>
      <c r="BA22" s="9">
        <v>151.17357309069715</v>
      </c>
      <c r="BB22" s="9">
        <v>156.7735973379628</v>
      </c>
      <c r="BC22" s="9">
        <v>160.54364851884895</v>
      </c>
      <c r="BD22" s="9">
        <v>167.87361573567435</v>
      </c>
      <c r="BE22" s="9">
        <v>169.84422721373349</v>
      </c>
      <c r="BF22" s="9">
        <v>174.65429748650718</v>
      </c>
      <c r="BG22" s="9">
        <v>174.76996032978744</v>
      </c>
      <c r="BH22" s="9">
        <v>172.690789327413</v>
      </c>
      <c r="BI22" s="9">
        <v>170.97685858626082</v>
      </c>
      <c r="BJ22" s="9">
        <v>166.35427579087002</v>
      </c>
      <c r="BK22" s="9">
        <v>166.9687459657367</v>
      </c>
      <c r="BL22" s="9">
        <v>166.7050887456837</v>
      </c>
      <c r="BM22" s="9">
        <v>170.11501888652037</v>
      </c>
      <c r="BN22" s="9">
        <v>169.66907757509088</v>
      </c>
      <c r="BO22" s="9">
        <v>169.0668096177603</v>
      </c>
      <c r="BP22" s="9">
        <v>168.15203677049297</v>
      </c>
      <c r="BQ22" s="21">
        <v>169.11929525895951</v>
      </c>
      <c r="BR22" s="21">
        <v>166.71810636636147</v>
      </c>
      <c r="BS22" s="21">
        <v>164.49586387293405</v>
      </c>
      <c r="BT22" s="21">
        <v>160.06399596417211</v>
      </c>
      <c r="BU22" s="21">
        <v>159.96735605705854</v>
      </c>
      <c r="BV22" s="21">
        <v>161.94372759142993</v>
      </c>
      <c r="BW22" s="21">
        <v>164.03096427071532</v>
      </c>
      <c r="BX22" s="21">
        <v>165.49795482940871</v>
      </c>
      <c r="BY22" s="21">
        <v>158.61857044399025</v>
      </c>
      <c r="BZ22" s="21">
        <v>156.26793768139561</v>
      </c>
      <c r="CA22" s="21">
        <v>154.52813197693249</v>
      </c>
      <c r="CB22" s="21">
        <v>160.26520427620952</v>
      </c>
      <c r="CC22" s="21">
        <v>162.29716866941729</v>
      </c>
      <c r="CD22" s="197">
        <v>161.01598573684547</v>
      </c>
      <c r="CE22" s="197">
        <v>157.68024855195543</v>
      </c>
      <c r="CF22" s="197">
        <v>156.18277837253052</v>
      </c>
      <c r="CG22" s="197">
        <v>155.06767801804457</v>
      </c>
      <c r="CH22" s="200">
        <v>152.43909496378689</v>
      </c>
      <c r="CJ22" s="5"/>
      <c r="CK22" s="5"/>
      <c r="CL22" s="5"/>
      <c r="CM22" s="5"/>
      <c r="CN22" s="5"/>
      <c r="CO22" s="21"/>
      <c r="CP22" s="21"/>
      <c r="CQ22" s="21"/>
    </row>
    <row r="23" spans="1:95" x14ac:dyDescent="0.2">
      <c r="A23" s="8" t="str">
        <f t="shared" si="0"/>
        <v>EFHg_gg_QU_22</v>
      </c>
      <c r="B23" s="7" t="s">
        <v>584</v>
      </c>
      <c r="C23" s="7" t="s">
        <v>654</v>
      </c>
      <c r="D23" s="7">
        <v>22</v>
      </c>
      <c r="E23" s="7">
        <v>100</v>
      </c>
      <c r="F23" s="9">
        <v>104.30771694584028</v>
      </c>
      <c r="G23" s="9">
        <v>108.43871064681814</v>
      </c>
      <c r="H23" s="9">
        <v>112.04540383589746</v>
      </c>
      <c r="I23" s="9">
        <v>114.74628936470866</v>
      </c>
      <c r="J23" s="9">
        <v>116.62336392179962</v>
      </c>
      <c r="K23" s="9">
        <v>118.40649871001938</v>
      </c>
      <c r="L23" s="9">
        <v>117.58216189372479</v>
      </c>
      <c r="M23" s="9">
        <v>116.27008056970112</v>
      </c>
      <c r="N23" s="9">
        <v>114.49248174038837</v>
      </c>
      <c r="O23" s="9">
        <v>113.79287770779354</v>
      </c>
      <c r="P23" s="9">
        <v>114.7145645927579</v>
      </c>
      <c r="Q23" s="9">
        <v>113.69567831045718</v>
      </c>
      <c r="R23" s="9">
        <v>112.65048361200512</v>
      </c>
      <c r="S23" s="9">
        <v>110.71796148885365</v>
      </c>
      <c r="T23" s="9">
        <v>111.07420358686817</v>
      </c>
      <c r="U23" s="9">
        <v>112.45535601203103</v>
      </c>
      <c r="V23" s="9">
        <v>115.88054203543284</v>
      </c>
      <c r="W23" s="9">
        <v>120.02322039390326</v>
      </c>
      <c r="X23" s="9">
        <v>126.52664270331628</v>
      </c>
      <c r="Y23" s="9">
        <v>133.05964661844919</v>
      </c>
      <c r="Z23" s="9">
        <v>141.49798451813493</v>
      </c>
      <c r="AA23" s="9">
        <v>147.7525791145259</v>
      </c>
      <c r="AB23" s="9">
        <v>152.86903015596431</v>
      </c>
      <c r="AC23" s="9">
        <v>155.85474505932294</v>
      </c>
      <c r="AD23" s="9">
        <v>160.47022687020959</v>
      </c>
      <c r="AE23" s="9">
        <v>164.2312311454798</v>
      </c>
      <c r="AF23" s="9">
        <v>167.54704051726807</v>
      </c>
      <c r="AG23" s="9">
        <v>169.30363583531667</v>
      </c>
      <c r="AH23" s="9">
        <v>170.84479087809632</v>
      </c>
      <c r="AI23" s="9">
        <v>171.90321575813141</v>
      </c>
      <c r="AJ23" s="9">
        <v>173.45054318859806</v>
      </c>
      <c r="AK23" s="9">
        <v>176.55812833775678</v>
      </c>
      <c r="AL23" s="9">
        <v>181.71217521441599</v>
      </c>
      <c r="AM23" s="9">
        <v>186.06396732688856</v>
      </c>
      <c r="AN23" s="9">
        <v>188.20181045238925</v>
      </c>
      <c r="AO23" s="9">
        <v>187.07870498360535</v>
      </c>
      <c r="AP23" s="9">
        <v>184.90941674792498</v>
      </c>
      <c r="AQ23" s="9">
        <v>182.66994276870392</v>
      </c>
      <c r="AR23" s="9">
        <v>184.83168066797305</v>
      </c>
      <c r="AS23" s="9">
        <v>189.76948135515408</v>
      </c>
      <c r="AT23" s="9">
        <v>197.61786425862633</v>
      </c>
      <c r="AU23" s="9">
        <v>200.91067146575759</v>
      </c>
      <c r="AV23" s="9">
        <v>205.11549766352903</v>
      </c>
      <c r="AW23" s="9">
        <v>207.29843307972101</v>
      </c>
      <c r="AX23" s="9">
        <v>212.95257826056329</v>
      </c>
      <c r="AY23" s="9">
        <v>216.93334433064172</v>
      </c>
      <c r="AZ23" s="9">
        <v>221.00058433513627</v>
      </c>
      <c r="BA23" s="9">
        <v>224.18312351022021</v>
      </c>
      <c r="BB23" s="9">
        <v>230.98630332381489</v>
      </c>
      <c r="BC23" s="9">
        <v>234.60445517739268</v>
      </c>
      <c r="BD23" s="9">
        <v>239.94318756282451</v>
      </c>
      <c r="BE23" s="9">
        <v>239.88157645587845</v>
      </c>
      <c r="BF23" s="9">
        <v>244.32443639551366</v>
      </c>
      <c r="BG23" s="9">
        <v>246.76478334765747</v>
      </c>
      <c r="BH23" s="9">
        <v>247.34997996265261</v>
      </c>
      <c r="BI23" s="9">
        <v>243.23825429299174</v>
      </c>
      <c r="BJ23" s="9">
        <v>235.43812252173726</v>
      </c>
      <c r="BK23" s="9">
        <v>231.93879487641652</v>
      </c>
      <c r="BL23" s="9">
        <v>229.53728045594281</v>
      </c>
      <c r="BM23" s="9">
        <v>231.45857995485406</v>
      </c>
      <c r="BN23" s="9">
        <v>230.69059978937472</v>
      </c>
      <c r="BO23" s="9">
        <v>231.90195390481495</v>
      </c>
      <c r="BP23" s="9">
        <v>230.97795606754548</v>
      </c>
      <c r="BQ23" s="21">
        <v>230.89836867320597</v>
      </c>
      <c r="BR23" s="21">
        <v>225.59449577718462</v>
      </c>
      <c r="BS23" s="21">
        <v>220.76960112080835</v>
      </c>
      <c r="BT23" s="21">
        <v>213.75330407571391</v>
      </c>
      <c r="BU23" s="21">
        <v>212.64663383751511</v>
      </c>
      <c r="BV23" s="21">
        <v>214.56396602005279</v>
      </c>
      <c r="BW23" s="21">
        <v>216.42321622496522</v>
      </c>
      <c r="BX23" s="21">
        <v>216.9700624508462</v>
      </c>
      <c r="BY23" s="21">
        <v>209.38937248850911</v>
      </c>
      <c r="BZ23" s="21">
        <v>205.29364861108755</v>
      </c>
      <c r="CA23" s="21">
        <v>203.41452752006026</v>
      </c>
      <c r="CB23" s="21">
        <v>208.98696365713684</v>
      </c>
      <c r="CC23" s="21">
        <v>213.14664939707163</v>
      </c>
      <c r="CD23" s="197">
        <v>213.73117866270385</v>
      </c>
      <c r="CE23" s="197">
        <v>213.54486577514945</v>
      </c>
      <c r="CF23" s="197">
        <v>215.82338849700591</v>
      </c>
      <c r="CG23" s="197">
        <v>217.98822614421476</v>
      </c>
      <c r="CH23" s="200">
        <v>216.79641803641445</v>
      </c>
      <c r="CJ23" s="5"/>
      <c r="CK23" s="5"/>
      <c r="CL23" s="5"/>
      <c r="CM23" s="5"/>
      <c r="CN23" s="5"/>
      <c r="CO23" s="21"/>
      <c r="CP23" s="21"/>
      <c r="CQ23" s="21"/>
    </row>
    <row r="24" spans="1:95" x14ac:dyDescent="0.2">
      <c r="A24" s="8" t="str">
        <f t="shared" si="0"/>
        <v>EFHg_gg_QU_23</v>
      </c>
      <c r="B24" s="7" t="s">
        <v>584</v>
      </c>
      <c r="C24" s="7" t="s">
        <v>654</v>
      </c>
      <c r="D24" s="7">
        <v>23</v>
      </c>
      <c r="E24" s="7">
        <v>100</v>
      </c>
      <c r="F24" s="9">
        <v>100.97237146967457</v>
      </c>
      <c r="G24" s="9">
        <v>102.46750411148993</v>
      </c>
      <c r="H24" s="9">
        <v>105.59468958123004</v>
      </c>
      <c r="I24" s="9">
        <v>107.29292585089304</v>
      </c>
      <c r="J24" s="9">
        <v>108.86987893049876</v>
      </c>
      <c r="K24" s="9">
        <v>108.66046552599327</v>
      </c>
      <c r="L24" s="9">
        <v>108.78455780656009</v>
      </c>
      <c r="M24" s="9">
        <v>107.39084714007073</v>
      </c>
      <c r="N24" s="9">
        <v>105.92022719761768</v>
      </c>
      <c r="O24" s="9">
        <v>103.94620132267649</v>
      </c>
      <c r="P24" s="9">
        <v>103.11810295739218</v>
      </c>
      <c r="Q24" s="9">
        <v>102.70025981812039</v>
      </c>
      <c r="R24" s="9">
        <v>102.87686299494082</v>
      </c>
      <c r="S24" s="9">
        <v>102.74886790284482</v>
      </c>
      <c r="T24" s="9">
        <v>103.04967353950046</v>
      </c>
      <c r="U24" s="9">
        <v>104.21286925938115</v>
      </c>
      <c r="V24" s="9">
        <v>106.43468450332989</v>
      </c>
      <c r="W24" s="9">
        <v>108.93707395952555</v>
      </c>
      <c r="X24" s="9">
        <v>112.1666948623977</v>
      </c>
      <c r="Y24" s="9">
        <v>116.48939343687466</v>
      </c>
      <c r="Z24" s="9">
        <v>121.52714092040738</v>
      </c>
      <c r="AA24" s="9">
        <v>125.9545176872864</v>
      </c>
      <c r="AB24" s="9">
        <v>130.64691692094527</v>
      </c>
      <c r="AC24" s="9">
        <v>134.82511355758558</v>
      </c>
      <c r="AD24" s="9">
        <v>139.28050664425191</v>
      </c>
      <c r="AE24" s="9">
        <v>141.21551324644642</v>
      </c>
      <c r="AF24" s="9">
        <v>143.33753706718525</v>
      </c>
      <c r="AG24" s="9">
        <v>144.9903235757327</v>
      </c>
      <c r="AH24" s="9">
        <v>146.33410338315232</v>
      </c>
      <c r="AI24" s="9">
        <v>146.69604653274143</v>
      </c>
      <c r="AJ24" s="9">
        <v>147.35497905567502</v>
      </c>
      <c r="AK24" s="9">
        <v>149.45617494969426</v>
      </c>
      <c r="AL24" s="9">
        <v>151.66597974987565</v>
      </c>
      <c r="AM24" s="9">
        <v>153.43922077279521</v>
      </c>
      <c r="AN24" s="9">
        <v>154.07280511065531</v>
      </c>
      <c r="AO24" s="9">
        <v>153.05127777731028</v>
      </c>
      <c r="AP24" s="9">
        <v>150.91627388900682</v>
      </c>
      <c r="AQ24" s="9">
        <v>149.08922441548711</v>
      </c>
      <c r="AR24" s="9">
        <v>151.45352736892912</v>
      </c>
      <c r="AS24" s="9">
        <v>156.52526511553819</v>
      </c>
      <c r="AT24" s="9">
        <v>163.56538997863905</v>
      </c>
      <c r="AU24" s="9">
        <v>167.03854117980114</v>
      </c>
      <c r="AV24" s="9">
        <v>171.65305326209781</v>
      </c>
      <c r="AW24" s="9">
        <v>174.88599243312524</v>
      </c>
      <c r="AX24" s="9">
        <v>178.33568135553938</v>
      </c>
      <c r="AY24" s="9">
        <v>180.28159723322119</v>
      </c>
      <c r="AZ24" s="9">
        <v>182.85195384085736</v>
      </c>
      <c r="BA24" s="9">
        <v>186.03398112559231</v>
      </c>
      <c r="BB24" s="9">
        <v>190.61599468442589</v>
      </c>
      <c r="BC24" s="9">
        <v>191.71473045199812</v>
      </c>
      <c r="BD24" s="9">
        <v>197.06789395681412</v>
      </c>
      <c r="BE24" s="9">
        <v>198.09492022223074</v>
      </c>
      <c r="BF24" s="9">
        <v>202.82435188066017</v>
      </c>
      <c r="BG24" s="9">
        <v>204.15621138817042</v>
      </c>
      <c r="BH24" s="9">
        <v>203.67213945377389</v>
      </c>
      <c r="BI24" s="9">
        <v>203.11330208982039</v>
      </c>
      <c r="BJ24" s="9">
        <v>196.81579293101268</v>
      </c>
      <c r="BK24" s="9">
        <v>196.95409274887842</v>
      </c>
      <c r="BL24" s="9">
        <v>194.89143876941316</v>
      </c>
      <c r="BM24" s="9">
        <v>197.25275276545904</v>
      </c>
      <c r="BN24" s="9">
        <v>194.50137041116872</v>
      </c>
      <c r="BO24" s="9">
        <v>193.15720894465326</v>
      </c>
      <c r="BP24" s="9">
        <v>193.61310277772441</v>
      </c>
      <c r="BQ24" s="21">
        <v>197.05456176893441</v>
      </c>
      <c r="BR24" s="21">
        <v>195.83578786248484</v>
      </c>
      <c r="BS24" s="21">
        <v>192.91726443894746</v>
      </c>
      <c r="BT24" s="21">
        <v>187.22455738368248</v>
      </c>
      <c r="BU24" s="21">
        <v>186.36120220731354</v>
      </c>
      <c r="BV24" s="21">
        <v>187.89295848491497</v>
      </c>
      <c r="BW24" s="21">
        <v>187.78359622100098</v>
      </c>
      <c r="BX24" s="21">
        <v>185.46293333997815</v>
      </c>
      <c r="BY24" s="21">
        <v>175.99174375248916</v>
      </c>
      <c r="BZ24" s="21">
        <v>169.00967668317136</v>
      </c>
      <c r="CA24" s="21">
        <v>166.20629296727549</v>
      </c>
      <c r="CB24" s="21">
        <v>170.13119022220681</v>
      </c>
      <c r="CC24" s="21">
        <v>174.2832942883972</v>
      </c>
      <c r="CD24" s="197">
        <v>175.29831447151716</v>
      </c>
      <c r="CE24" s="197">
        <v>175.61407728556563</v>
      </c>
      <c r="CF24" s="197">
        <v>179.64973839986223</v>
      </c>
      <c r="CG24" s="197">
        <v>184.42596501899425</v>
      </c>
      <c r="CH24" s="200">
        <v>188.31015459386899</v>
      </c>
      <c r="CJ24" s="5"/>
      <c r="CK24" s="5"/>
      <c r="CL24" s="5"/>
      <c r="CM24" s="5"/>
      <c r="CN24" s="5"/>
      <c r="CO24" s="21"/>
      <c r="CP24" s="21"/>
      <c r="CQ24" s="21"/>
    </row>
    <row r="25" spans="1:95" x14ac:dyDescent="0.2">
      <c r="A25" s="8" t="str">
        <f t="shared" si="0"/>
        <v>EFHg_gg_QU_24</v>
      </c>
      <c r="B25" s="7" t="s">
        <v>584</v>
      </c>
      <c r="C25" s="7" t="s">
        <v>654</v>
      </c>
      <c r="D25" s="7">
        <v>24</v>
      </c>
      <c r="E25" s="7">
        <v>100</v>
      </c>
      <c r="F25" s="9">
        <v>102.51223967324404</v>
      </c>
      <c r="G25" s="9">
        <v>105.43098781623962</v>
      </c>
      <c r="H25" s="9">
        <v>109.47813874894355</v>
      </c>
      <c r="I25" s="9">
        <v>111.87234217798397</v>
      </c>
      <c r="J25" s="9">
        <v>114.11379452075703</v>
      </c>
      <c r="K25" s="9">
        <v>114.09412634000903</v>
      </c>
      <c r="L25" s="9">
        <v>113.4990665563983</v>
      </c>
      <c r="M25" s="9">
        <v>110.9169884771426</v>
      </c>
      <c r="N25" s="9">
        <v>108.84870018822471</v>
      </c>
      <c r="O25" s="9">
        <v>107.05603500615086</v>
      </c>
      <c r="P25" s="9">
        <v>106.78853038874848</v>
      </c>
      <c r="Q25" s="9">
        <v>106.70117558943666</v>
      </c>
      <c r="R25" s="9">
        <v>107.02995836592488</v>
      </c>
      <c r="S25" s="9">
        <v>106.27585928872527</v>
      </c>
      <c r="T25" s="9">
        <v>106.71642885959447</v>
      </c>
      <c r="U25" s="9">
        <v>108.22544361984099</v>
      </c>
      <c r="V25" s="9">
        <v>111.56145579115345</v>
      </c>
      <c r="W25" s="9">
        <v>115.8254148680336</v>
      </c>
      <c r="X25" s="9">
        <v>120.41195693540821</v>
      </c>
      <c r="Y25" s="9">
        <v>126.3847300849837</v>
      </c>
      <c r="Z25" s="9">
        <v>132.04728895442753</v>
      </c>
      <c r="AA25" s="9">
        <v>137.13863468849664</v>
      </c>
      <c r="AB25" s="9">
        <v>140.51551848998622</v>
      </c>
      <c r="AC25" s="9">
        <v>142.45701705357916</v>
      </c>
      <c r="AD25" s="9">
        <v>144.28244420659283</v>
      </c>
      <c r="AE25" s="9">
        <v>144.76886672054033</v>
      </c>
      <c r="AF25" s="9">
        <v>145.92078213013852</v>
      </c>
      <c r="AG25" s="9">
        <v>146.61124096601631</v>
      </c>
      <c r="AH25" s="9">
        <v>146.55361060635849</v>
      </c>
      <c r="AI25" s="9">
        <v>144.99743330143775</v>
      </c>
      <c r="AJ25" s="9">
        <v>144.35409960385107</v>
      </c>
      <c r="AK25" s="9">
        <v>145.35136767766656</v>
      </c>
      <c r="AL25" s="9">
        <v>146.64740854280512</v>
      </c>
      <c r="AM25" s="9">
        <v>147.65502006395005</v>
      </c>
      <c r="AN25" s="9">
        <v>148.33272934743741</v>
      </c>
      <c r="AO25" s="9">
        <v>147.96020632251319</v>
      </c>
      <c r="AP25" s="9">
        <v>145.69713177315256</v>
      </c>
      <c r="AQ25" s="9">
        <v>142.44362171917746</v>
      </c>
      <c r="AR25" s="9">
        <v>142.53118157629106</v>
      </c>
      <c r="AS25" s="9">
        <v>147.08278342233146</v>
      </c>
      <c r="AT25" s="9">
        <v>154.75689210504746</v>
      </c>
      <c r="AU25" s="9">
        <v>158.8108897649839</v>
      </c>
      <c r="AV25" s="9">
        <v>161.12482664822895</v>
      </c>
      <c r="AW25" s="9">
        <v>161.81469468156834</v>
      </c>
      <c r="AX25" s="9">
        <v>164.58654469204822</v>
      </c>
      <c r="AY25" s="9">
        <v>166.71057631887592</v>
      </c>
      <c r="AZ25" s="9">
        <v>169.88130436779886</v>
      </c>
      <c r="BA25" s="9">
        <v>172.55415385534175</v>
      </c>
      <c r="BB25" s="9">
        <v>177.31318791550095</v>
      </c>
      <c r="BC25" s="9">
        <v>178.74904198531726</v>
      </c>
      <c r="BD25" s="9">
        <v>182.0430764845099</v>
      </c>
      <c r="BE25" s="9">
        <v>182.19762528498595</v>
      </c>
      <c r="BF25" s="9">
        <v>185.02224626374527</v>
      </c>
      <c r="BG25" s="9">
        <v>188.70699585529033</v>
      </c>
      <c r="BH25" s="9">
        <v>190.19906650722146</v>
      </c>
      <c r="BI25" s="9">
        <v>190.12586930595867</v>
      </c>
      <c r="BJ25" s="9">
        <v>184.26102772816685</v>
      </c>
      <c r="BK25" s="9">
        <v>183.39768436123123</v>
      </c>
      <c r="BL25" s="9">
        <v>184.47279672769977</v>
      </c>
      <c r="BM25" s="9">
        <v>189.11293882154771</v>
      </c>
      <c r="BN25" s="9">
        <v>190.92783879927302</v>
      </c>
      <c r="BO25" s="9">
        <v>191.27347932449456</v>
      </c>
      <c r="BP25" s="9">
        <v>191.37672805177036</v>
      </c>
      <c r="BQ25" s="21">
        <v>190.40016000654018</v>
      </c>
      <c r="BR25" s="21">
        <v>187.03554346411838</v>
      </c>
      <c r="BS25" s="21">
        <v>184.45244391039714</v>
      </c>
      <c r="BT25" s="21">
        <v>181.62604454767305</v>
      </c>
      <c r="BU25" s="21">
        <v>183.14771792317416</v>
      </c>
      <c r="BV25" s="21">
        <v>185.71147315181864</v>
      </c>
      <c r="BW25" s="21">
        <v>187.38028817895443</v>
      </c>
      <c r="BX25" s="21">
        <v>187.37484618822123</v>
      </c>
      <c r="BY25" s="21">
        <v>179.28877534513336</v>
      </c>
      <c r="BZ25" s="21">
        <v>175.09466575221052</v>
      </c>
      <c r="CA25" s="21">
        <v>173.08605924273101</v>
      </c>
      <c r="CB25" s="21">
        <v>180.2481554412675</v>
      </c>
      <c r="CC25" s="21">
        <v>185.61330979392309</v>
      </c>
      <c r="CD25" s="197">
        <v>187.16732653204713</v>
      </c>
      <c r="CE25" s="197">
        <v>185.03797409979438</v>
      </c>
      <c r="CF25" s="197">
        <v>185.29018023319495</v>
      </c>
      <c r="CG25" s="197">
        <v>184.79213480289502</v>
      </c>
      <c r="CH25" s="200">
        <v>182.30248730973341</v>
      </c>
      <c r="CJ25" s="5"/>
      <c r="CK25" s="5"/>
      <c r="CL25" s="5"/>
      <c r="CM25" s="5"/>
      <c r="CN25" s="5"/>
      <c r="CO25" s="21"/>
      <c r="CP25" s="21"/>
      <c r="CQ25" s="21"/>
    </row>
    <row r="26" spans="1:95" x14ac:dyDescent="0.2">
      <c r="A26" s="8" t="str">
        <f t="shared" si="0"/>
        <v>EFHg_gg_QU_25</v>
      </c>
      <c r="B26" s="7" t="s">
        <v>584</v>
      </c>
      <c r="C26" s="7" t="s">
        <v>654</v>
      </c>
      <c r="D26" s="7">
        <v>25</v>
      </c>
      <c r="E26" s="7">
        <v>100</v>
      </c>
      <c r="F26" s="9">
        <v>103.32846808158565</v>
      </c>
      <c r="G26" s="9">
        <v>106.00802748903622</v>
      </c>
      <c r="H26" s="9">
        <v>109.01790271967428</v>
      </c>
      <c r="I26" s="9">
        <v>111.62096293628964</v>
      </c>
      <c r="J26" s="9">
        <v>115.10872476807531</v>
      </c>
      <c r="K26" s="9">
        <v>117.96701627419209</v>
      </c>
      <c r="L26" s="9">
        <v>118.9544403505256</v>
      </c>
      <c r="M26" s="9">
        <v>120.25945575675445</v>
      </c>
      <c r="N26" s="9">
        <v>119.38750069086232</v>
      </c>
      <c r="O26" s="9">
        <v>119.57270079428571</v>
      </c>
      <c r="P26" s="9">
        <v>118.14898587976695</v>
      </c>
      <c r="Q26" s="9">
        <v>120.53228695075516</v>
      </c>
      <c r="R26" s="9">
        <v>122.84565645170335</v>
      </c>
      <c r="S26" s="9">
        <v>125.66943087268071</v>
      </c>
      <c r="T26" s="9">
        <v>127.22347651805224</v>
      </c>
      <c r="U26" s="9">
        <v>127.97964558637216</v>
      </c>
      <c r="V26" s="9">
        <v>130.43850438709183</v>
      </c>
      <c r="W26" s="9">
        <v>134.22481563580286</v>
      </c>
      <c r="X26" s="9">
        <v>140.4413547643463</v>
      </c>
      <c r="Y26" s="9">
        <v>148.02299284434199</v>
      </c>
      <c r="Z26" s="9">
        <v>157.54312488365147</v>
      </c>
      <c r="AA26" s="9">
        <v>166.43063839299666</v>
      </c>
      <c r="AB26" s="9">
        <v>174.61926111024971</v>
      </c>
      <c r="AC26" s="9">
        <v>181.18203349052155</v>
      </c>
      <c r="AD26" s="9">
        <v>188.62139080771018</v>
      </c>
      <c r="AE26" s="9">
        <v>191.3637433636959</v>
      </c>
      <c r="AF26" s="9">
        <v>200.74054557009092</v>
      </c>
      <c r="AG26" s="9">
        <v>207.26721995725646</v>
      </c>
      <c r="AH26" s="9">
        <v>213.15265572595408</v>
      </c>
      <c r="AI26" s="9">
        <v>211.98701309538546</v>
      </c>
      <c r="AJ26" s="9">
        <v>211.76126347580646</v>
      </c>
      <c r="AK26" s="9">
        <v>219.42687691837457</v>
      </c>
      <c r="AL26" s="9">
        <v>227.13539848255377</v>
      </c>
      <c r="AM26" s="9">
        <v>236.90114477338602</v>
      </c>
      <c r="AN26" s="9">
        <v>235.45996113553397</v>
      </c>
      <c r="AO26" s="9">
        <v>231.58446645704055</v>
      </c>
      <c r="AP26" s="9">
        <v>221.21547988879493</v>
      </c>
      <c r="AQ26" s="9">
        <v>217.78218722281557</v>
      </c>
      <c r="AR26" s="9">
        <v>222.14145582802462</v>
      </c>
      <c r="AS26" s="9">
        <v>235.56093665922916</v>
      </c>
      <c r="AT26" s="9">
        <v>248.42430635478851</v>
      </c>
      <c r="AU26" s="9">
        <v>255.38612524913813</v>
      </c>
      <c r="AV26" s="9">
        <v>257.71504315669807</v>
      </c>
      <c r="AW26" s="9">
        <v>266.60217750635252</v>
      </c>
      <c r="AX26" s="9">
        <v>275.79185105326707</v>
      </c>
      <c r="AY26" s="9">
        <v>280.70052033301448</v>
      </c>
      <c r="AZ26" s="9">
        <v>278.6192445622334</v>
      </c>
      <c r="BA26" s="9">
        <v>277.3796989005549</v>
      </c>
      <c r="BB26" s="9">
        <v>285.24999832249358</v>
      </c>
      <c r="BC26" s="9">
        <v>285.93587527913502</v>
      </c>
      <c r="BD26" s="9">
        <v>292.46901832247568</v>
      </c>
      <c r="BE26" s="9">
        <v>291.82684018136899</v>
      </c>
      <c r="BF26" s="9">
        <v>298.0912204289956</v>
      </c>
      <c r="BG26" s="9">
        <v>291.6741885548945</v>
      </c>
      <c r="BH26" s="9">
        <v>288.05058304531752</v>
      </c>
      <c r="BI26" s="9">
        <v>279.98112344175155</v>
      </c>
      <c r="BJ26" s="9">
        <v>268.48137537653577</v>
      </c>
      <c r="BK26" s="9">
        <v>261.39579425541189</v>
      </c>
      <c r="BL26" s="9">
        <v>260.66296292967678</v>
      </c>
      <c r="BM26" s="9">
        <v>264.65257919508002</v>
      </c>
      <c r="BN26" s="9">
        <v>263.89971256387548</v>
      </c>
      <c r="BO26" s="9">
        <v>257.41396195954667</v>
      </c>
      <c r="BP26" s="9">
        <v>257.09409888831755</v>
      </c>
      <c r="BQ26" s="21">
        <v>253.37023482692612</v>
      </c>
      <c r="BR26" s="21">
        <v>250.99084502061694</v>
      </c>
      <c r="BS26" s="21">
        <v>244.04885000526562</v>
      </c>
      <c r="BT26" s="21">
        <v>236.52975165784451</v>
      </c>
      <c r="BU26" s="21">
        <v>235.02794975002087</v>
      </c>
      <c r="BV26" s="21">
        <v>236.60227834305621</v>
      </c>
      <c r="BW26" s="21">
        <v>239.96999209211143</v>
      </c>
      <c r="BX26" s="21">
        <v>239.00554291048482</v>
      </c>
      <c r="BY26" s="21">
        <v>229.97433247053615</v>
      </c>
      <c r="BZ26" s="21">
        <v>226.72733848812061</v>
      </c>
      <c r="CA26" s="21">
        <v>227.52017329784181</v>
      </c>
      <c r="CB26" s="21">
        <v>234.91842799081539</v>
      </c>
      <c r="CC26" s="21">
        <v>239.70180735351255</v>
      </c>
      <c r="CD26" s="197">
        <v>238.21292248830096</v>
      </c>
      <c r="CE26" s="197">
        <v>240.76631248435606</v>
      </c>
      <c r="CF26" s="197">
        <v>244.61452958923792</v>
      </c>
      <c r="CG26" s="197">
        <v>250.31638926736844</v>
      </c>
      <c r="CH26" s="200">
        <v>250.03616165579152</v>
      </c>
      <c r="CJ26" s="5"/>
      <c r="CK26" s="5"/>
      <c r="CL26" s="5"/>
      <c r="CM26" s="5"/>
      <c r="CN26" s="5"/>
      <c r="CO26" s="21"/>
      <c r="CP26" s="21"/>
      <c r="CQ26" s="21"/>
    </row>
    <row r="27" spans="1:95" x14ac:dyDescent="0.2">
      <c r="A27" s="8" t="str">
        <f t="shared" si="0"/>
        <v>EFHg_gg_QU_26</v>
      </c>
      <c r="B27" s="7" t="s">
        <v>584</v>
      </c>
      <c r="C27" s="7" t="s">
        <v>654</v>
      </c>
      <c r="D27" s="7">
        <v>26</v>
      </c>
      <c r="E27" s="7">
        <v>100</v>
      </c>
      <c r="F27" s="9">
        <v>103.28017679572754</v>
      </c>
      <c r="G27" s="9">
        <v>107.10181841934487</v>
      </c>
      <c r="H27" s="9">
        <v>110.53268106093735</v>
      </c>
      <c r="I27" s="9">
        <v>111.98539925091187</v>
      </c>
      <c r="J27" s="9">
        <v>112.35805828825461</v>
      </c>
      <c r="K27" s="9">
        <v>111.845052083185</v>
      </c>
      <c r="L27" s="9">
        <v>110.3681497035397</v>
      </c>
      <c r="M27" s="9">
        <v>107.39899239225686</v>
      </c>
      <c r="N27" s="9">
        <v>105.07468661413839</v>
      </c>
      <c r="O27" s="9">
        <v>103.66760148127834</v>
      </c>
      <c r="P27" s="9">
        <v>103.31235327006571</v>
      </c>
      <c r="Q27" s="9">
        <v>102.9196323847213</v>
      </c>
      <c r="R27" s="9">
        <v>102.8396843797539</v>
      </c>
      <c r="S27" s="9">
        <v>102.19710682445195</v>
      </c>
      <c r="T27" s="9">
        <v>101.84772308593743</v>
      </c>
      <c r="U27" s="9">
        <v>102.20542572053387</v>
      </c>
      <c r="V27" s="9">
        <v>104.4238839921121</v>
      </c>
      <c r="W27" s="9">
        <v>107.20992484069627</v>
      </c>
      <c r="X27" s="9">
        <v>109.93304676646339</v>
      </c>
      <c r="Y27" s="9">
        <v>113.83423730077094</v>
      </c>
      <c r="Z27" s="9">
        <v>118.87253464927763</v>
      </c>
      <c r="AA27" s="9">
        <v>124.25295641513583</v>
      </c>
      <c r="AB27" s="9">
        <v>128.99663541916433</v>
      </c>
      <c r="AC27" s="9">
        <v>132.10875032746651</v>
      </c>
      <c r="AD27" s="9">
        <v>134.89345990375656</v>
      </c>
      <c r="AE27" s="9">
        <v>139.30642585315707</v>
      </c>
      <c r="AF27" s="9">
        <v>141.89584095672913</v>
      </c>
      <c r="AG27" s="9">
        <v>142.37855858865856</v>
      </c>
      <c r="AH27" s="9">
        <v>137.75220183645635</v>
      </c>
      <c r="AI27" s="9">
        <v>133.43866765973056</v>
      </c>
      <c r="AJ27" s="9">
        <v>131.18383405063165</v>
      </c>
      <c r="AK27" s="9">
        <v>131.81020094776375</v>
      </c>
      <c r="AL27" s="9">
        <v>133.17607310904404</v>
      </c>
      <c r="AM27" s="9">
        <v>133.38434484776556</v>
      </c>
      <c r="AN27" s="9">
        <v>132.39585907716591</v>
      </c>
      <c r="AO27" s="9">
        <v>130.51880141628502</v>
      </c>
      <c r="AP27" s="9">
        <v>128.25063640344203</v>
      </c>
      <c r="AQ27" s="9">
        <v>124.19562157740772</v>
      </c>
      <c r="AR27" s="9">
        <v>124.13017091741619</v>
      </c>
      <c r="AS27" s="9">
        <v>125.84084954001385</v>
      </c>
      <c r="AT27" s="9">
        <v>130.3237674052011</v>
      </c>
      <c r="AU27" s="9">
        <v>127.80679662506141</v>
      </c>
      <c r="AV27" s="9">
        <v>130.5077217197757</v>
      </c>
      <c r="AW27" s="9">
        <v>132.11616546699372</v>
      </c>
      <c r="AX27" s="9">
        <v>139.16514355546315</v>
      </c>
      <c r="AY27" s="9">
        <v>140.37901801691737</v>
      </c>
      <c r="AZ27" s="9">
        <v>142.66233165254963</v>
      </c>
      <c r="BA27" s="9">
        <v>145.20198092131591</v>
      </c>
      <c r="BB27" s="9">
        <v>149.16060026525199</v>
      </c>
      <c r="BC27" s="9">
        <v>150.70656406823261</v>
      </c>
      <c r="BD27" s="9">
        <v>151.49811643403945</v>
      </c>
      <c r="BE27" s="9">
        <v>150.05416252872786</v>
      </c>
      <c r="BF27" s="9">
        <v>152.30698270364044</v>
      </c>
      <c r="BG27" s="9">
        <v>155.44555085044337</v>
      </c>
      <c r="BH27" s="9">
        <v>157.57673866778927</v>
      </c>
      <c r="BI27" s="9">
        <v>158.97184684659058</v>
      </c>
      <c r="BJ27" s="9">
        <v>154.95061771943116</v>
      </c>
      <c r="BK27" s="9">
        <v>154.45022775302382</v>
      </c>
      <c r="BL27" s="9">
        <v>152.50000255311591</v>
      </c>
      <c r="BM27" s="9">
        <v>153.43189038754451</v>
      </c>
      <c r="BN27" s="9">
        <v>150.23883749587844</v>
      </c>
      <c r="BO27" s="9">
        <v>149.03551999634723</v>
      </c>
      <c r="BP27" s="9">
        <v>148.9879557691456</v>
      </c>
      <c r="BQ27" s="21">
        <v>150.83656333170077</v>
      </c>
      <c r="BR27" s="21">
        <v>149.22594039623917</v>
      </c>
      <c r="BS27" s="21">
        <v>146.84482319734852</v>
      </c>
      <c r="BT27" s="21">
        <v>143.84630254580813</v>
      </c>
      <c r="BU27" s="21">
        <v>144.38192788653467</v>
      </c>
      <c r="BV27" s="21">
        <v>144.81577838658663</v>
      </c>
      <c r="BW27" s="21">
        <v>143.02700729236332</v>
      </c>
      <c r="BX27" s="21">
        <v>137.06206821395054</v>
      </c>
      <c r="BY27" s="21">
        <v>129.14492678196828</v>
      </c>
      <c r="BZ27" s="21">
        <v>125.54005720986834</v>
      </c>
      <c r="CA27" s="21">
        <v>126.09789436379653</v>
      </c>
      <c r="CB27" s="21">
        <v>131.74438717308507</v>
      </c>
      <c r="CC27" s="21">
        <v>135.09103855757894</v>
      </c>
      <c r="CD27" s="197">
        <v>135.12659821988049</v>
      </c>
      <c r="CE27" s="197">
        <v>132.41145009456645</v>
      </c>
      <c r="CF27" s="197">
        <v>132.66209489740214</v>
      </c>
      <c r="CG27" s="197">
        <v>134.32736326006003</v>
      </c>
      <c r="CH27" s="200">
        <v>136.28162230541844</v>
      </c>
      <c r="CJ27" s="5"/>
      <c r="CK27" s="5"/>
      <c r="CL27" s="5"/>
      <c r="CM27" s="5"/>
      <c r="CN27" s="5"/>
      <c r="CO27" s="21"/>
      <c r="CP27" s="21"/>
      <c r="CQ27" s="21"/>
    </row>
    <row r="28" spans="1:95" x14ac:dyDescent="0.2">
      <c r="A28" s="8" t="str">
        <f t="shared" si="0"/>
        <v>EFHt_gg_QU_1</v>
      </c>
      <c r="B28" s="7" t="s">
        <v>3803</v>
      </c>
      <c r="C28" s="7" t="s">
        <v>654</v>
      </c>
      <c r="D28" s="7">
        <v>1</v>
      </c>
      <c r="E28" s="7">
        <v>100</v>
      </c>
      <c r="F28" s="9">
        <v>100.2189448635349</v>
      </c>
      <c r="G28" s="9">
        <v>100.82388004101115</v>
      </c>
      <c r="H28" s="9">
        <v>102.93668399463438</v>
      </c>
      <c r="I28" s="9">
        <v>104.52625171215504</v>
      </c>
      <c r="J28" s="9">
        <v>106.40205248748782</v>
      </c>
      <c r="K28" s="9">
        <v>106.79272986197309</v>
      </c>
      <c r="L28" s="9">
        <v>107.20440343629616</v>
      </c>
      <c r="M28" s="9">
        <v>106.07568179899692</v>
      </c>
      <c r="N28" s="9">
        <v>105.37676867472025</v>
      </c>
      <c r="O28" s="9">
        <v>104.20990789148077</v>
      </c>
      <c r="P28" s="9">
        <v>105.10443217779557</v>
      </c>
      <c r="Q28" s="9">
        <v>105.85304484830239</v>
      </c>
      <c r="R28" s="9">
        <v>107.33193615917384</v>
      </c>
      <c r="S28" s="9">
        <v>107.17055946958624</v>
      </c>
      <c r="T28" s="9">
        <v>107.18471013448219</v>
      </c>
      <c r="U28" s="9">
        <v>106.59841237993264</v>
      </c>
      <c r="V28" s="9">
        <v>107.95203800115189</v>
      </c>
      <c r="W28" s="9">
        <v>109.32928462775651</v>
      </c>
      <c r="X28" s="9">
        <v>111.99932106578278</v>
      </c>
      <c r="Y28" s="9">
        <v>115.18348350544211</v>
      </c>
      <c r="Z28" s="9">
        <v>118.72694675536775</v>
      </c>
      <c r="AA28" s="9">
        <v>121.89841260127463</v>
      </c>
      <c r="AB28" s="9">
        <v>124.76545209352467</v>
      </c>
      <c r="AC28" s="9">
        <v>127.17090490370538</v>
      </c>
      <c r="AD28" s="9">
        <v>129.08519239819279</v>
      </c>
      <c r="AE28" s="9">
        <v>129.84860758932186</v>
      </c>
      <c r="AF28" s="9">
        <v>132.20338580147785</v>
      </c>
      <c r="AG28" s="9">
        <v>135.41626381524489</v>
      </c>
      <c r="AH28" s="9">
        <v>137.83675447396817</v>
      </c>
      <c r="AI28" s="9">
        <v>138.98365478453715</v>
      </c>
      <c r="AJ28" s="9">
        <v>140.10167895394656</v>
      </c>
      <c r="AK28" s="9">
        <v>142.19966005829474</v>
      </c>
      <c r="AL28" s="9">
        <v>144.69895235307646</v>
      </c>
      <c r="AM28" s="9">
        <v>146.12876877402741</v>
      </c>
      <c r="AN28" s="9">
        <v>146.78044456233161</v>
      </c>
      <c r="AO28" s="9">
        <v>146.224444603374</v>
      </c>
      <c r="AP28" s="9">
        <v>145.29920602405932</v>
      </c>
      <c r="AQ28" s="9">
        <v>145.10383134410816</v>
      </c>
      <c r="AR28" s="9">
        <v>147.29980322570333</v>
      </c>
      <c r="AS28" s="9">
        <v>152.22506189118889</v>
      </c>
      <c r="AT28" s="9">
        <v>159.35204975422525</v>
      </c>
      <c r="AU28" s="9">
        <v>162.31708660727239</v>
      </c>
      <c r="AV28" s="9">
        <v>165.33703446293976</v>
      </c>
      <c r="AW28" s="9">
        <v>165.06230795535797</v>
      </c>
      <c r="AX28" s="9">
        <v>167.10045882057327</v>
      </c>
      <c r="AY28" s="9">
        <v>167.38171395813922</v>
      </c>
      <c r="AZ28" s="9">
        <v>169.23301583990104</v>
      </c>
      <c r="BA28" s="9">
        <v>171.28436445494967</v>
      </c>
      <c r="BB28" s="9">
        <v>174.84898023658491</v>
      </c>
      <c r="BC28" s="9">
        <v>176.89115231190718</v>
      </c>
      <c r="BD28" s="9">
        <v>181.93323669815047</v>
      </c>
      <c r="BE28" s="9">
        <v>183.6680399745444</v>
      </c>
      <c r="BF28" s="9">
        <v>186.04309248679746</v>
      </c>
      <c r="BG28" s="9">
        <v>186.43329469703315</v>
      </c>
      <c r="BH28" s="9">
        <v>188.05355920030806</v>
      </c>
      <c r="BI28" s="9">
        <v>190.26846812369567</v>
      </c>
      <c r="BJ28" s="9">
        <v>189.56122392954777</v>
      </c>
      <c r="BK28" s="9">
        <v>189.65676075754482</v>
      </c>
      <c r="BL28" s="9">
        <v>188.5515911522439</v>
      </c>
      <c r="BM28" s="9">
        <v>190.32714703177444</v>
      </c>
      <c r="BN28" s="9">
        <v>191.07954828022943</v>
      </c>
      <c r="BO28" s="9">
        <v>191.23823269459388</v>
      </c>
      <c r="BP28" s="9">
        <v>190.41323790413196</v>
      </c>
      <c r="BQ28" s="21">
        <v>191.15510036828815</v>
      </c>
      <c r="BR28" s="21">
        <v>191.34949705165334</v>
      </c>
      <c r="BS28" s="21">
        <v>193.5004138267885</v>
      </c>
      <c r="BT28" s="21">
        <v>191.30768986192561</v>
      </c>
      <c r="BU28" s="21">
        <v>190.7936117746078</v>
      </c>
      <c r="BV28" s="21">
        <v>189.37508235775974</v>
      </c>
      <c r="BW28" s="21">
        <v>190.29018744101643</v>
      </c>
      <c r="BX28" s="21">
        <v>192.42061820877097</v>
      </c>
      <c r="BY28" s="21">
        <v>191.36947769757663</v>
      </c>
      <c r="BZ28" s="21">
        <v>193.7153649507693</v>
      </c>
      <c r="CA28" s="21">
        <v>196.25641207073909</v>
      </c>
      <c r="CB28" s="21">
        <v>201.42303308265639</v>
      </c>
      <c r="CC28" s="21">
        <v>204.26281815647084</v>
      </c>
      <c r="CD28" s="197">
        <v>204.45445227221504</v>
      </c>
      <c r="CE28" s="197">
        <v>204.2157035950589</v>
      </c>
      <c r="CF28" s="197">
        <v>205.79577935137698</v>
      </c>
      <c r="CG28" s="197">
        <v>209.78642220076708</v>
      </c>
      <c r="CH28" s="200">
        <v>214.4543876022046</v>
      </c>
      <c r="CJ28" s="5"/>
      <c r="CK28" s="5"/>
      <c r="CL28" s="5"/>
      <c r="CM28" s="5"/>
      <c r="CN28" s="5"/>
      <c r="CO28" s="21"/>
      <c r="CP28" s="21"/>
      <c r="CQ28" s="21"/>
    </row>
    <row r="29" spans="1:95" x14ac:dyDescent="0.2">
      <c r="A29" s="8" t="str">
        <f t="shared" si="0"/>
        <v>EFHt_gg_QU_2</v>
      </c>
      <c r="B29" s="7" t="s">
        <v>3803</v>
      </c>
      <c r="C29" s="7" t="s">
        <v>654</v>
      </c>
      <c r="D29" s="7">
        <v>2</v>
      </c>
      <c r="E29" s="7">
        <v>100</v>
      </c>
      <c r="F29" s="9">
        <v>100.85005243902877</v>
      </c>
      <c r="G29" s="9">
        <v>101.51603920743173</v>
      </c>
      <c r="H29" s="9">
        <v>103.4435037406157</v>
      </c>
      <c r="I29" s="9">
        <v>104.38772306589614</v>
      </c>
      <c r="J29" s="9">
        <v>105.89913603720197</v>
      </c>
      <c r="K29" s="9">
        <v>105.86344889860366</v>
      </c>
      <c r="L29" s="9">
        <v>105.64769904254895</v>
      </c>
      <c r="M29" s="9">
        <v>104.14861769015465</v>
      </c>
      <c r="N29" s="9">
        <v>103.21752442305107</v>
      </c>
      <c r="O29" s="9">
        <v>102.25567738700924</v>
      </c>
      <c r="P29" s="9">
        <v>102.84744776249492</v>
      </c>
      <c r="Q29" s="9">
        <v>103.12862231694116</v>
      </c>
      <c r="R29" s="9">
        <v>103.87115275499754</v>
      </c>
      <c r="S29" s="9">
        <v>103.74083163657404</v>
      </c>
      <c r="T29" s="9">
        <v>103.30586055630503</v>
      </c>
      <c r="U29" s="9">
        <v>103.55562593115832</v>
      </c>
      <c r="V29" s="9">
        <v>104.69632080111914</v>
      </c>
      <c r="W29" s="9">
        <v>106.46208956078009</v>
      </c>
      <c r="X29" s="9">
        <v>108.44855455988001</v>
      </c>
      <c r="Y29" s="9">
        <v>110.64874562398154</v>
      </c>
      <c r="Z29" s="9">
        <v>113.30433649867557</v>
      </c>
      <c r="AA29" s="9">
        <v>115.2107413695569</v>
      </c>
      <c r="AB29" s="9">
        <v>117.15473186954006</v>
      </c>
      <c r="AC29" s="9">
        <v>118.24468983138054</v>
      </c>
      <c r="AD29" s="9">
        <v>120.03501267050238</v>
      </c>
      <c r="AE29" s="9">
        <v>120.60036192471421</v>
      </c>
      <c r="AF29" s="9">
        <v>122.52422253017183</v>
      </c>
      <c r="AG29" s="9">
        <v>124.04178254225444</v>
      </c>
      <c r="AH29" s="9">
        <v>125.11652449705598</v>
      </c>
      <c r="AI29" s="9">
        <v>124.35746132358423</v>
      </c>
      <c r="AJ29" s="9">
        <v>123.67623975150292</v>
      </c>
      <c r="AK29" s="9">
        <v>123.78321705532748</v>
      </c>
      <c r="AL29" s="9">
        <v>124.62227078031071</v>
      </c>
      <c r="AM29" s="9">
        <v>125.74457344084499</v>
      </c>
      <c r="AN29" s="9">
        <v>127.2374896326682</v>
      </c>
      <c r="AO29" s="9">
        <v>128.42093228611509</v>
      </c>
      <c r="AP29" s="9">
        <v>128.24048456169541</v>
      </c>
      <c r="AQ29" s="9">
        <v>127.49534794424024</v>
      </c>
      <c r="AR29" s="9">
        <v>128.47711420921198</v>
      </c>
      <c r="AS29" s="9">
        <v>131.65708798988007</v>
      </c>
      <c r="AT29" s="9">
        <v>136.70646326566865</v>
      </c>
      <c r="AU29" s="9">
        <v>138.60651881865201</v>
      </c>
      <c r="AV29" s="9">
        <v>140.74799797759064</v>
      </c>
      <c r="AW29" s="9">
        <v>140.42488244640344</v>
      </c>
      <c r="AX29" s="9">
        <v>141.01449725219763</v>
      </c>
      <c r="AY29" s="9">
        <v>140.58029825210022</v>
      </c>
      <c r="AZ29" s="9">
        <v>141.00139472588026</v>
      </c>
      <c r="BA29" s="9">
        <v>142.49918332507761</v>
      </c>
      <c r="BB29" s="9">
        <v>144.91141367023502</v>
      </c>
      <c r="BC29" s="9">
        <v>146.13574778781765</v>
      </c>
      <c r="BD29" s="9">
        <v>149.54742583262623</v>
      </c>
      <c r="BE29" s="9">
        <v>150.65889117297974</v>
      </c>
      <c r="BF29" s="9">
        <v>153.73472781098786</v>
      </c>
      <c r="BG29" s="9">
        <v>155.43474430472773</v>
      </c>
      <c r="BH29" s="9">
        <v>156.96267163544138</v>
      </c>
      <c r="BI29" s="9">
        <v>158.22120985847315</v>
      </c>
      <c r="BJ29" s="9">
        <v>156.88965002820473</v>
      </c>
      <c r="BK29" s="9">
        <v>157.75204362566942</v>
      </c>
      <c r="BL29" s="9">
        <v>157.55218656876053</v>
      </c>
      <c r="BM29" s="9">
        <v>159.7228193328838</v>
      </c>
      <c r="BN29" s="9">
        <v>160.3246483962759</v>
      </c>
      <c r="BO29" s="9">
        <v>161.07202957211896</v>
      </c>
      <c r="BP29" s="9">
        <v>161.44474096092276</v>
      </c>
      <c r="BQ29" s="21">
        <v>163.2030903834611</v>
      </c>
      <c r="BR29" s="21">
        <v>164.06517151709258</v>
      </c>
      <c r="BS29" s="21">
        <v>164.59374464371228</v>
      </c>
      <c r="BT29" s="21">
        <v>161.40415690226953</v>
      </c>
      <c r="BU29" s="21">
        <v>159.6198286202889</v>
      </c>
      <c r="BV29" s="21">
        <v>158.68508038012723</v>
      </c>
      <c r="BW29" s="21">
        <v>159.78754812229388</v>
      </c>
      <c r="BX29" s="21">
        <v>161.39552367163856</v>
      </c>
      <c r="BY29" s="21">
        <v>160.53534653520509</v>
      </c>
      <c r="BZ29" s="21">
        <v>161.61354579212303</v>
      </c>
      <c r="CA29" s="21">
        <v>163.57199854048662</v>
      </c>
      <c r="CB29" s="21">
        <v>168.28312749969299</v>
      </c>
      <c r="CC29" s="21">
        <v>171.49427083098797</v>
      </c>
      <c r="CD29" s="197">
        <v>171.2442980792226</v>
      </c>
      <c r="CE29" s="197">
        <v>169.66777760311206</v>
      </c>
      <c r="CF29" s="197">
        <v>169.4040611928485</v>
      </c>
      <c r="CG29" s="197">
        <v>171.83661639651129</v>
      </c>
      <c r="CH29" s="200">
        <v>174.99953524846873</v>
      </c>
      <c r="CJ29" s="5"/>
      <c r="CK29" s="5"/>
      <c r="CL29" s="5"/>
      <c r="CM29" s="5"/>
      <c r="CN29" s="5"/>
      <c r="CO29" s="21"/>
      <c r="CP29" s="21"/>
      <c r="CQ29" s="21"/>
    </row>
    <row r="30" spans="1:95" x14ac:dyDescent="0.2">
      <c r="A30" s="8" t="str">
        <f t="shared" si="0"/>
        <v>EFHt_gg_QU_3</v>
      </c>
      <c r="B30" s="7" t="s">
        <v>3803</v>
      </c>
      <c r="C30" s="7" t="s">
        <v>654</v>
      </c>
      <c r="D30" s="7">
        <v>3</v>
      </c>
      <c r="E30" s="7">
        <v>100</v>
      </c>
      <c r="F30" s="9">
        <v>100.31138197140483</v>
      </c>
      <c r="G30" s="9">
        <v>100.7633541557157</v>
      </c>
      <c r="H30" s="9">
        <v>102.12615396683441</v>
      </c>
      <c r="I30" s="9">
        <v>102.2522759219865</v>
      </c>
      <c r="J30" s="9">
        <v>102.54235445122229</v>
      </c>
      <c r="K30" s="9">
        <v>102.16447224110213</v>
      </c>
      <c r="L30" s="9">
        <v>102.34102309116008</v>
      </c>
      <c r="M30" s="9">
        <v>101.73873111338268</v>
      </c>
      <c r="N30" s="9">
        <v>101.24858185121377</v>
      </c>
      <c r="O30" s="9">
        <v>100.54979623308253</v>
      </c>
      <c r="P30" s="9">
        <v>100.5374028796378</v>
      </c>
      <c r="Q30" s="9">
        <v>100.56221196736071</v>
      </c>
      <c r="R30" s="9">
        <v>101.26064214617077</v>
      </c>
      <c r="S30" s="9">
        <v>101.57870657161999</v>
      </c>
      <c r="T30" s="9">
        <v>101.50639087752167</v>
      </c>
      <c r="U30" s="9">
        <v>101.72141871909139</v>
      </c>
      <c r="V30" s="9">
        <v>101.9468309180242</v>
      </c>
      <c r="W30" s="9">
        <v>102.91808192104746</v>
      </c>
      <c r="X30" s="9">
        <v>104.01879474911679</v>
      </c>
      <c r="Y30" s="9">
        <v>106.54894475285884</v>
      </c>
      <c r="Z30" s="9">
        <v>109.69980431326287</v>
      </c>
      <c r="AA30" s="9">
        <v>112.3573712722653</v>
      </c>
      <c r="AB30" s="9">
        <v>114.2580153230801</v>
      </c>
      <c r="AC30" s="9">
        <v>114.99446269730204</v>
      </c>
      <c r="AD30" s="9">
        <v>115.81644335598889</v>
      </c>
      <c r="AE30" s="9">
        <v>116.07151057850534</v>
      </c>
      <c r="AF30" s="9">
        <v>117.57437409550623</v>
      </c>
      <c r="AG30" s="9">
        <v>118.78111690605469</v>
      </c>
      <c r="AH30" s="9">
        <v>120.90781124820823</v>
      </c>
      <c r="AI30" s="9">
        <v>121.35923071656276</v>
      </c>
      <c r="AJ30" s="9">
        <v>121.87993480024336</v>
      </c>
      <c r="AK30" s="9">
        <v>121.3882016999459</v>
      </c>
      <c r="AL30" s="9">
        <v>121.10061350191826</v>
      </c>
      <c r="AM30" s="9">
        <v>121.0815860877281</v>
      </c>
      <c r="AN30" s="9">
        <v>121.87210170561262</v>
      </c>
      <c r="AO30" s="9">
        <v>122.46504597501736</v>
      </c>
      <c r="AP30" s="9">
        <v>122.05098901538793</v>
      </c>
      <c r="AQ30" s="9">
        <v>121.25942668705096</v>
      </c>
      <c r="AR30" s="9">
        <v>122.38561338610748</v>
      </c>
      <c r="AS30" s="9">
        <v>127.71583237259705</v>
      </c>
      <c r="AT30" s="9">
        <v>133.69473114475119</v>
      </c>
      <c r="AU30" s="9">
        <v>137.31967530324775</v>
      </c>
      <c r="AV30" s="9">
        <v>139.18082707029549</v>
      </c>
      <c r="AW30" s="9">
        <v>139.50822471467291</v>
      </c>
      <c r="AX30" s="9">
        <v>140.66742682573897</v>
      </c>
      <c r="AY30" s="9">
        <v>140.66258870720111</v>
      </c>
      <c r="AZ30" s="9">
        <v>141.81010658544741</v>
      </c>
      <c r="BA30" s="9">
        <v>144.87984795640099</v>
      </c>
      <c r="BB30" s="9">
        <v>148.99844719808763</v>
      </c>
      <c r="BC30" s="9">
        <v>151.85904320521976</v>
      </c>
      <c r="BD30" s="9">
        <v>156.03567597886178</v>
      </c>
      <c r="BE30" s="9">
        <v>158.4743327779027</v>
      </c>
      <c r="BF30" s="9">
        <v>162.09779798577665</v>
      </c>
      <c r="BG30" s="9">
        <v>164.16190462633281</v>
      </c>
      <c r="BH30" s="9">
        <v>166.88784455608263</v>
      </c>
      <c r="BI30" s="9">
        <v>170.40136596408686</v>
      </c>
      <c r="BJ30" s="9">
        <v>169.64400315501075</v>
      </c>
      <c r="BK30" s="9">
        <v>169.17235596311886</v>
      </c>
      <c r="BL30" s="9">
        <v>167.58996624482265</v>
      </c>
      <c r="BM30" s="9">
        <v>169.55479606712984</v>
      </c>
      <c r="BN30" s="9">
        <v>170.97078010168778</v>
      </c>
      <c r="BO30" s="9">
        <v>172.13284034772616</v>
      </c>
      <c r="BP30" s="9">
        <v>172.25796464998334</v>
      </c>
      <c r="BQ30" s="21">
        <v>173.51168802347843</v>
      </c>
      <c r="BR30" s="21">
        <v>172.29639333597484</v>
      </c>
      <c r="BS30" s="21">
        <v>170.26085430755572</v>
      </c>
      <c r="BT30" s="21">
        <v>166.0739992596497</v>
      </c>
      <c r="BU30" s="21">
        <v>165.90285347817402</v>
      </c>
      <c r="BV30" s="21">
        <v>168.70492557887806</v>
      </c>
      <c r="BW30" s="21">
        <v>170.58611337660591</v>
      </c>
      <c r="BX30" s="21">
        <v>172.53886097790215</v>
      </c>
      <c r="BY30" s="21">
        <v>171.15735570092147</v>
      </c>
      <c r="BZ30" s="21">
        <v>173.38342486141212</v>
      </c>
      <c r="CA30" s="21">
        <v>174.41325140377683</v>
      </c>
      <c r="CB30" s="21">
        <v>176.23609104359085</v>
      </c>
      <c r="CC30" s="21">
        <v>176.47862151405479</v>
      </c>
      <c r="CD30" s="197">
        <v>175.51513784105825</v>
      </c>
      <c r="CE30" s="197">
        <v>176.70455427660502</v>
      </c>
      <c r="CF30" s="197">
        <v>180.30455559659984</v>
      </c>
      <c r="CG30" s="197">
        <v>184.99207794976158</v>
      </c>
      <c r="CH30" s="200">
        <v>188.02557284668225</v>
      </c>
      <c r="CJ30" s="5"/>
      <c r="CK30" s="5"/>
      <c r="CL30" s="5"/>
      <c r="CM30" s="5"/>
      <c r="CN30" s="5"/>
      <c r="CO30" s="21"/>
      <c r="CP30" s="21"/>
      <c r="CQ30" s="21"/>
    </row>
    <row r="31" spans="1:95" x14ac:dyDescent="0.2">
      <c r="A31" s="8" t="str">
        <f t="shared" si="0"/>
        <v>EFHt_gg_QU_4</v>
      </c>
      <c r="B31" s="7" t="s">
        <v>3803</v>
      </c>
      <c r="C31" s="7" t="s">
        <v>654</v>
      </c>
      <c r="D31" s="7">
        <v>4</v>
      </c>
      <c r="E31" s="7">
        <v>100</v>
      </c>
      <c r="F31" s="9">
        <v>98.759441249555962</v>
      </c>
      <c r="G31" s="9">
        <v>97.89743989251572</v>
      </c>
      <c r="H31" s="9">
        <v>98.742232268320535</v>
      </c>
      <c r="I31" s="9">
        <v>98.700702347931824</v>
      </c>
      <c r="J31" s="9">
        <v>99.353215568887393</v>
      </c>
      <c r="K31" s="9">
        <v>99.355263110976352</v>
      </c>
      <c r="L31" s="9">
        <v>100.44968028062003</v>
      </c>
      <c r="M31" s="9">
        <v>100.62114772717734</v>
      </c>
      <c r="N31" s="9">
        <v>100.49949986583276</v>
      </c>
      <c r="O31" s="9">
        <v>99.391070812585397</v>
      </c>
      <c r="P31" s="9">
        <v>99.678184148127755</v>
      </c>
      <c r="Q31" s="9">
        <v>100.29252890257233</v>
      </c>
      <c r="R31" s="9">
        <v>101.71368073787062</v>
      </c>
      <c r="S31" s="9">
        <v>102.07926166976556</v>
      </c>
      <c r="T31" s="9">
        <v>102.48566659538737</v>
      </c>
      <c r="U31" s="9">
        <v>103.08791320931356</v>
      </c>
      <c r="V31" s="9">
        <v>104.45143087523729</v>
      </c>
      <c r="W31" s="9">
        <v>105.72256871513299</v>
      </c>
      <c r="X31" s="9">
        <v>107.13324150362399</v>
      </c>
      <c r="Y31" s="9">
        <v>109.04695272119143</v>
      </c>
      <c r="Z31" s="9">
        <v>111.74265828579975</v>
      </c>
      <c r="AA31" s="9">
        <v>114.3595872474905</v>
      </c>
      <c r="AB31" s="9">
        <v>114.57407581670613</v>
      </c>
      <c r="AC31" s="9">
        <v>114.09390499560045</v>
      </c>
      <c r="AD31" s="9">
        <v>113.63226103119086</v>
      </c>
      <c r="AE31" s="9">
        <v>112.25788649692537</v>
      </c>
      <c r="AF31" s="9">
        <v>112.63816718449861</v>
      </c>
      <c r="AG31" s="9">
        <v>113.45897659834134</v>
      </c>
      <c r="AH31" s="9">
        <v>116.40150725543292</v>
      </c>
      <c r="AI31" s="9">
        <v>117.29734765392512</v>
      </c>
      <c r="AJ31" s="9">
        <v>117.6692078387443</v>
      </c>
      <c r="AK31" s="9">
        <v>116.90936389931159</v>
      </c>
      <c r="AL31" s="9">
        <v>116.28249539884682</v>
      </c>
      <c r="AM31" s="9">
        <v>116.43229896313983</v>
      </c>
      <c r="AN31" s="9">
        <v>117.91149021933113</v>
      </c>
      <c r="AO31" s="9">
        <v>118.585985500817</v>
      </c>
      <c r="AP31" s="9">
        <v>117.07732772161124</v>
      </c>
      <c r="AQ31" s="9">
        <v>115.51757781095546</v>
      </c>
      <c r="AR31" s="9">
        <v>115.72683068193044</v>
      </c>
      <c r="AS31" s="9">
        <v>119.45493322091401</v>
      </c>
      <c r="AT31" s="9">
        <v>124.53675458396488</v>
      </c>
      <c r="AU31" s="9">
        <v>128.29222605155528</v>
      </c>
      <c r="AV31" s="9">
        <v>132.18636422992935</v>
      </c>
      <c r="AW31" s="9">
        <v>133.20033685717098</v>
      </c>
      <c r="AX31" s="9">
        <v>130.52482183748708</v>
      </c>
      <c r="AY31" s="9">
        <v>123.68832971139561</v>
      </c>
      <c r="AZ31" s="9">
        <v>119.9890590205993</v>
      </c>
      <c r="BA31" s="9">
        <v>122.73301105934922</v>
      </c>
      <c r="BB31" s="9">
        <v>128.20688019304473</v>
      </c>
      <c r="BC31" s="9">
        <v>130.92644044062146</v>
      </c>
      <c r="BD31" s="9">
        <v>133.40633153084997</v>
      </c>
      <c r="BE31" s="9">
        <v>134.28526201119715</v>
      </c>
      <c r="BF31" s="9">
        <v>139.91256647568244</v>
      </c>
      <c r="BG31" s="9">
        <v>144.80761136201929</v>
      </c>
      <c r="BH31" s="9">
        <v>149.75872255145063</v>
      </c>
      <c r="BI31" s="9">
        <v>153.19294598348174</v>
      </c>
      <c r="BJ31" s="9">
        <v>152.69514595109956</v>
      </c>
      <c r="BK31" s="9">
        <v>153.2687756611831</v>
      </c>
      <c r="BL31" s="9">
        <v>150.47198654525562</v>
      </c>
      <c r="BM31" s="9">
        <v>151.33536023651635</v>
      </c>
      <c r="BN31" s="9">
        <v>151.43355796531361</v>
      </c>
      <c r="BO31" s="9">
        <v>153.49414923005648</v>
      </c>
      <c r="BP31" s="9">
        <v>156.14543180559261</v>
      </c>
      <c r="BQ31" s="21">
        <v>158.7984447225551</v>
      </c>
      <c r="BR31" s="21">
        <v>158.30202948064098</v>
      </c>
      <c r="BS31" s="21">
        <v>156.54225672565948</v>
      </c>
      <c r="BT31" s="21">
        <v>152.30309626023907</v>
      </c>
      <c r="BU31" s="21">
        <v>150.44374296325151</v>
      </c>
      <c r="BV31" s="21">
        <v>149.25398413221833</v>
      </c>
      <c r="BW31" s="21">
        <v>149.68045988433559</v>
      </c>
      <c r="BX31" s="21">
        <v>149.96161972280018</v>
      </c>
      <c r="BY31" s="21">
        <v>147.76501623830163</v>
      </c>
      <c r="BZ31" s="21">
        <v>147.82650776566285</v>
      </c>
      <c r="CA31" s="21">
        <v>149.58022501448227</v>
      </c>
      <c r="CB31" s="21">
        <v>154.18562252966817</v>
      </c>
      <c r="CC31" s="21">
        <v>157.86692985912256</v>
      </c>
      <c r="CD31" s="197">
        <v>161.64754845566847</v>
      </c>
      <c r="CE31" s="197">
        <v>163.99604280373629</v>
      </c>
      <c r="CF31" s="197">
        <v>167.71596784529626</v>
      </c>
      <c r="CG31" s="197">
        <v>168.67472883339886</v>
      </c>
      <c r="CH31" s="200">
        <v>168.08213885494339</v>
      </c>
      <c r="CJ31" s="5"/>
      <c r="CK31" s="5"/>
      <c r="CL31" s="5"/>
      <c r="CM31" s="5"/>
      <c r="CN31" s="5"/>
      <c r="CO31" s="21"/>
      <c r="CP31" s="21"/>
      <c r="CQ31" s="21"/>
    </row>
    <row r="32" spans="1:95" x14ac:dyDescent="0.2">
      <c r="A32" s="8" t="str">
        <f t="shared" si="0"/>
        <v>EFHt_gg_QU_5</v>
      </c>
      <c r="B32" s="7" t="s">
        <v>3803</v>
      </c>
      <c r="C32" s="7" t="s">
        <v>654</v>
      </c>
      <c r="D32" s="7">
        <v>5</v>
      </c>
      <c r="E32" s="7">
        <v>100</v>
      </c>
      <c r="F32" s="9">
        <v>99.945120234046271</v>
      </c>
      <c r="G32" s="9">
        <v>100.02284880288569</v>
      </c>
      <c r="H32" s="9">
        <v>101.6161627647074</v>
      </c>
      <c r="I32" s="9">
        <v>102.48221676388249</v>
      </c>
      <c r="J32" s="9">
        <v>104.17467011241365</v>
      </c>
      <c r="K32" s="9">
        <v>104.94618001929855</v>
      </c>
      <c r="L32" s="9">
        <v>105.97239296902717</v>
      </c>
      <c r="M32" s="9">
        <v>105.58043967859493</v>
      </c>
      <c r="N32" s="9">
        <v>104.88592802674388</v>
      </c>
      <c r="O32" s="9">
        <v>103.69611083193939</v>
      </c>
      <c r="P32" s="9">
        <v>103.8020008524835</v>
      </c>
      <c r="Q32" s="9">
        <v>104.1977491262674</v>
      </c>
      <c r="R32" s="9">
        <v>105.27655968142977</v>
      </c>
      <c r="S32" s="9">
        <v>105.30763364608573</v>
      </c>
      <c r="T32" s="9">
        <v>105.34280854358413</v>
      </c>
      <c r="U32" s="9">
        <v>105.60125309301891</v>
      </c>
      <c r="V32" s="9">
        <v>106.95602624605556</v>
      </c>
      <c r="W32" s="9">
        <v>108.38973753296125</v>
      </c>
      <c r="X32" s="9">
        <v>110.63417204673253</v>
      </c>
      <c r="Y32" s="9">
        <v>113.49641990599856</v>
      </c>
      <c r="Z32" s="9">
        <v>116.99462125687531</v>
      </c>
      <c r="AA32" s="9">
        <v>119.62565663112451</v>
      </c>
      <c r="AB32" s="9">
        <v>122.10488755544345</v>
      </c>
      <c r="AC32" s="9">
        <v>123.85901396148149</v>
      </c>
      <c r="AD32" s="9">
        <v>125.85811834671888</v>
      </c>
      <c r="AE32" s="9">
        <v>127.59407153606283</v>
      </c>
      <c r="AF32" s="9">
        <v>130.15331612784823</v>
      </c>
      <c r="AG32" s="9">
        <v>132.04778764758615</v>
      </c>
      <c r="AH32" s="9">
        <v>132.27437189993029</v>
      </c>
      <c r="AI32" s="9">
        <v>131.98887717444927</v>
      </c>
      <c r="AJ32" s="9">
        <v>132.58030704488161</v>
      </c>
      <c r="AK32" s="9">
        <v>133.59218772663175</v>
      </c>
      <c r="AL32" s="9">
        <v>134.5196180192913</v>
      </c>
      <c r="AM32" s="9">
        <v>135.05574589647492</v>
      </c>
      <c r="AN32" s="9">
        <v>137.42528464593596</v>
      </c>
      <c r="AO32" s="9">
        <v>138.44699338292347</v>
      </c>
      <c r="AP32" s="9">
        <v>138.3868105070263</v>
      </c>
      <c r="AQ32" s="9">
        <v>137.39311539839372</v>
      </c>
      <c r="AR32" s="9">
        <v>139.39470512139278</v>
      </c>
      <c r="AS32" s="9">
        <v>147.45154918233644</v>
      </c>
      <c r="AT32" s="9">
        <v>156.68891265688174</v>
      </c>
      <c r="AU32" s="9">
        <v>162.46993025687993</v>
      </c>
      <c r="AV32" s="9">
        <v>165.08232027916708</v>
      </c>
      <c r="AW32" s="9">
        <v>165.08367415194735</v>
      </c>
      <c r="AX32" s="9">
        <v>166.303834471898</v>
      </c>
      <c r="AY32" s="9">
        <v>166.76474028464909</v>
      </c>
      <c r="AZ32" s="9">
        <v>169.92627620870906</v>
      </c>
      <c r="BA32" s="9">
        <v>174.12622862974328</v>
      </c>
      <c r="BB32" s="9">
        <v>179.40319316019676</v>
      </c>
      <c r="BC32" s="9">
        <v>181.89654704021734</v>
      </c>
      <c r="BD32" s="9">
        <v>189.06364145867227</v>
      </c>
      <c r="BE32" s="9">
        <v>194.31107312402833</v>
      </c>
      <c r="BF32" s="9">
        <v>199.91267639131524</v>
      </c>
      <c r="BG32" s="9">
        <v>201.17004634319858</v>
      </c>
      <c r="BH32" s="9">
        <v>201.17599512619222</v>
      </c>
      <c r="BI32" s="9">
        <v>202.56845135121569</v>
      </c>
      <c r="BJ32" s="9">
        <v>199.31070870684493</v>
      </c>
      <c r="BK32" s="9">
        <v>196.60972126788371</v>
      </c>
      <c r="BL32" s="9">
        <v>192.86169788550623</v>
      </c>
      <c r="BM32" s="9">
        <v>194.20852118565517</v>
      </c>
      <c r="BN32" s="9">
        <v>196.22242796704191</v>
      </c>
      <c r="BO32" s="9">
        <v>196.93363491059191</v>
      </c>
      <c r="BP32" s="9">
        <v>197.02979942918287</v>
      </c>
      <c r="BQ32" s="21">
        <v>196.06768821419814</v>
      </c>
      <c r="BR32" s="21">
        <v>194.00706725768114</v>
      </c>
      <c r="BS32" s="21">
        <v>190.56353825398583</v>
      </c>
      <c r="BT32" s="21">
        <v>184.7169063293741</v>
      </c>
      <c r="BU32" s="21">
        <v>182.81140638856229</v>
      </c>
      <c r="BV32" s="21">
        <v>182.47309112112421</v>
      </c>
      <c r="BW32" s="21">
        <v>183.5711070417772</v>
      </c>
      <c r="BX32" s="21">
        <v>185.10464855592363</v>
      </c>
      <c r="BY32" s="21">
        <v>185.49626432349532</v>
      </c>
      <c r="BZ32" s="21">
        <v>189.33599470737434</v>
      </c>
      <c r="CA32" s="21">
        <v>192.27353614470937</v>
      </c>
      <c r="CB32" s="21">
        <v>196.3243353878191</v>
      </c>
      <c r="CC32" s="21">
        <v>199.67472563805237</v>
      </c>
      <c r="CD32" s="197">
        <v>200.12009832303286</v>
      </c>
      <c r="CE32" s="197">
        <v>200.50189280450707</v>
      </c>
      <c r="CF32" s="197">
        <v>202.8226946255736</v>
      </c>
      <c r="CG32" s="197">
        <v>209.09139491544261</v>
      </c>
      <c r="CH32" s="200">
        <v>215.89477464075367</v>
      </c>
      <c r="CJ32" s="5"/>
      <c r="CK32" s="5"/>
      <c r="CL32" s="5"/>
      <c r="CM32" s="5"/>
      <c r="CN32" s="5"/>
      <c r="CO32" s="21"/>
      <c r="CP32" s="21"/>
      <c r="CQ32" s="21"/>
    </row>
    <row r="33" spans="1:95" x14ac:dyDescent="0.2">
      <c r="A33" s="8" t="str">
        <f t="shared" si="0"/>
        <v>EFHt_gg_QU_6</v>
      </c>
      <c r="B33" s="7" t="s">
        <v>3803</v>
      </c>
      <c r="C33" s="7" t="s">
        <v>654</v>
      </c>
      <c r="D33" s="7">
        <v>6</v>
      </c>
      <c r="E33" s="7">
        <v>100</v>
      </c>
      <c r="F33" s="9">
        <v>99.399821321709169</v>
      </c>
      <c r="G33" s="9">
        <v>98.552543534642837</v>
      </c>
      <c r="H33" s="9">
        <v>98.901500214099983</v>
      </c>
      <c r="I33" s="9">
        <v>98.426171278512086</v>
      </c>
      <c r="J33" s="9">
        <v>98.93820358909727</v>
      </c>
      <c r="K33" s="9">
        <v>98.910476599180527</v>
      </c>
      <c r="L33" s="9">
        <v>99.905617406696138</v>
      </c>
      <c r="M33" s="9">
        <v>99.961819490105185</v>
      </c>
      <c r="N33" s="9">
        <v>99.953585714072815</v>
      </c>
      <c r="O33" s="9">
        <v>99.150798503811828</v>
      </c>
      <c r="P33" s="9">
        <v>99.536601640760296</v>
      </c>
      <c r="Q33" s="9">
        <v>100.1161549507836</v>
      </c>
      <c r="R33" s="9">
        <v>101.32042261933113</v>
      </c>
      <c r="S33" s="9">
        <v>101.45186953697977</v>
      </c>
      <c r="T33" s="9">
        <v>101.38056175068989</v>
      </c>
      <c r="U33" s="9">
        <v>101.19197094628767</v>
      </c>
      <c r="V33" s="9">
        <v>101.88165900668146</v>
      </c>
      <c r="W33" s="9">
        <v>102.53937957266349</v>
      </c>
      <c r="X33" s="9">
        <v>103.71074252252133</v>
      </c>
      <c r="Y33" s="9">
        <v>105.65834045498248</v>
      </c>
      <c r="Z33" s="9">
        <v>108.56216023597601</v>
      </c>
      <c r="AA33" s="9">
        <v>111.36497425089168</v>
      </c>
      <c r="AB33" s="9">
        <v>114.22093577305139</v>
      </c>
      <c r="AC33" s="9">
        <v>116.036147339772</v>
      </c>
      <c r="AD33" s="9">
        <v>117.40342413012344</v>
      </c>
      <c r="AE33" s="9">
        <v>116.96246347811272</v>
      </c>
      <c r="AF33" s="9">
        <v>118.0841820161442</v>
      </c>
      <c r="AG33" s="9">
        <v>118.7550800270602</v>
      </c>
      <c r="AH33" s="9">
        <v>119.00047709499449</v>
      </c>
      <c r="AI33" s="9">
        <v>117.53487752522032</v>
      </c>
      <c r="AJ33" s="9">
        <v>116.90080465442736</v>
      </c>
      <c r="AK33" s="9">
        <v>117.50209338354297</v>
      </c>
      <c r="AL33" s="9">
        <v>118.37598215492055</v>
      </c>
      <c r="AM33" s="9">
        <v>120.09602653906909</v>
      </c>
      <c r="AN33" s="9">
        <v>121.96484521092009</v>
      </c>
      <c r="AO33" s="9">
        <v>123.13477029755018</v>
      </c>
      <c r="AP33" s="9">
        <v>121.86434190004559</v>
      </c>
      <c r="AQ33" s="9">
        <v>121.19276779471259</v>
      </c>
      <c r="AR33" s="9">
        <v>122.215226138133</v>
      </c>
      <c r="AS33" s="9">
        <v>129.35484735814393</v>
      </c>
      <c r="AT33" s="9">
        <v>136.61700900883361</v>
      </c>
      <c r="AU33" s="9">
        <v>141.44836398178546</v>
      </c>
      <c r="AV33" s="9">
        <v>142.94114894547658</v>
      </c>
      <c r="AW33" s="9">
        <v>143.19454227238711</v>
      </c>
      <c r="AX33" s="9">
        <v>144.3987686050757</v>
      </c>
      <c r="AY33" s="9">
        <v>144.68087810608131</v>
      </c>
      <c r="AZ33" s="9">
        <v>144.79910118217853</v>
      </c>
      <c r="BA33" s="9">
        <v>147.51932762183648</v>
      </c>
      <c r="BB33" s="9">
        <v>150.82659558496405</v>
      </c>
      <c r="BC33" s="9">
        <v>154.54334879141388</v>
      </c>
      <c r="BD33" s="9">
        <v>157.57792875463505</v>
      </c>
      <c r="BE33" s="9">
        <v>158.68122475495213</v>
      </c>
      <c r="BF33" s="9">
        <v>159.41206837386434</v>
      </c>
      <c r="BG33" s="9">
        <v>159.23305019333108</v>
      </c>
      <c r="BH33" s="9">
        <v>159.30844940584919</v>
      </c>
      <c r="BI33" s="9">
        <v>160.25035230370665</v>
      </c>
      <c r="BJ33" s="9">
        <v>160.58154000632996</v>
      </c>
      <c r="BK33" s="9">
        <v>160.45019117204137</v>
      </c>
      <c r="BL33" s="9">
        <v>160.5760139789214</v>
      </c>
      <c r="BM33" s="9">
        <v>162.59715566122046</v>
      </c>
      <c r="BN33" s="9">
        <v>166.36888282884271</v>
      </c>
      <c r="BO33" s="9">
        <v>169.03995721065337</v>
      </c>
      <c r="BP33" s="9">
        <v>171.0868607973357</v>
      </c>
      <c r="BQ33" s="21">
        <v>172.53885423889741</v>
      </c>
      <c r="BR33" s="21">
        <v>171.88523201886133</v>
      </c>
      <c r="BS33" s="21">
        <v>171.60910374584259</v>
      </c>
      <c r="BT33" s="21">
        <v>168.93613202249387</v>
      </c>
      <c r="BU33" s="21">
        <v>169.955347811493</v>
      </c>
      <c r="BV33" s="21">
        <v>169.39777617268226</v>
      </c>
      <c r="BW33" s="21">
        <v>170.53789052305913</v>
      </c>
      <c r="BX33" s="21">
        <v>172.47649146168587</v>
      </c>
      <c r="BY33" s="21">
        <v>174.33975537283985</v>
      </c>
      <c r="BZ33" s="21">
        <v>178.30228439110746</v>
      </c>
      <c r="CA33" s="21">
        <v>180.95363540148082</v>
      </c>
      <c r="CB33" s="21">
        <v>184.19282448900103</v>
      </c>
      <c r="CC33" s="21">
        <v>186.25037836060713</v>
      </c>
      <c r="CD33" s="197">
        <v>187.67036189863379</v>
      </c>
      <c r="CE33" s="197">
        <v>189.80326733107779</v>
      </c>
      <c r="CF33" s="197">
        <v>194.27913713403359</v>
      </c>
      <c r="CG33" s="197">
        <v>195.77094704741071</v>
      </c>
      <c r="CH33" s="200">
        <v>193.06581346921428</v>
      </c>
      <c r="CJ33" s="5"/>
      <c r="CK33" s="5"/>
      <c r="CL33" s="5"/>
      <c r="CM33" s="5"/>
      <c r="CN33" s="5"/>
      <c r="CO33" s="21"/>
      <c r="CP33" s="21"/>
      <c r="CQ33" s="21"/>
    </row>
    <row r="34" spans="1:95" x14ac:dyDescent="0.2">
      <c r="A34" s="8" t="str">
        <f t="shared" si="0"/>
        <v>EFHt_gg_QU_7</v>
      </c>
      <c r="B34" s="7" t="s">
        <v>3803</v>
      </c>
      <c r="C34" s="7" t="s">
        <v>654</v>
      </c>
      <c r="D34" s="7">
        <v>7</v>
      </c>
      <c r="E34" s="7">
        <v>100</v>
      </c>
      <c r="F34" s="9">
        <v>99.69088982230177</v>
      </c>
      <c r="G34" s="9">
        <v>99.543177216799293</v>
      </c>
      <c r="H34" s="9">
        <v>100.68440640995341</v>
      </c>
      <c r="I34" s="9">
        <v>101.13844478489573</v>
      </c>
      <c r="J34" s="9">
        <v>102.49202433652452</v>
      </c>
      <c r="K34" s="9">
        <v>103.314961891251</v>
      </c>
      <c r="L34" s="9">
        <v>105.18884967240507</v>
      </c>
      <c r="M34" s="9">
        <v>105.69668347165391</v>
      </c>
      <c r="N34" s="9">
        <v>105.75248732766426</v>
      </c>
      <c r="O34" s="9">
        <v>104.30497868178372</v>
      </c>
      <c r="P34" s="9">
        <v>103.26966254109341</v>
      </c>
      <c r="Q34" s="9">
        <v>102.48045657965353</v>
      </c>
      <c r="R34" s="9">
        <v>102.49783451575597</v>
      </c>
      <c r="S34" s="9">
        <v>102.34762823057896</v>
      </c>
      <c r="T34" s="9">
        <v>102.16398338619406</v>
      </c>
      <c r="U34" s="9">
        <v>102.17289607027499</v>
      </c>
      <c r="V34" s="9">
        <v>103.21347669348624</v>
      </c>
      <c r="W34" s="9">
        <v>104.49129810007788</v>
      </c>
      <c r="X34" s="9">
        <v>105.91199578359608</v>
      </c>
      <c r="Y34" s="9">
        <v>107.82284146217341</v>
      </c>
      <c r="Z34" s="9">
        <v>110.40174431623286</v>
      </c>
      <c r="AA34" s="9">
        <v>112.83825331255144</v>
      </c>
      <c r="AB34" s="9">
        <v>116.45667746684649</v>
      </c>
      <c r="AC34" s="9">
        <v>119.23594141492087</v>
      </c>
      <c r="AD34" s="9">
        <v>122.32248987677853</v>
      </c>
      <c r="AE34" s="9">
        <v>124.5991720836206</v>
      </c>
      <c r="AF34" s="9">
        <v>129.74834773108248</v>
      </c>
      <c r="AG34" s="9">
        <v>133.02477598821568</v>
      </c>
      <c r="AH34" s="9">
        <v>134.61960912840152</v>
      </c>
      <c r="AI34" s="9">
        <v>132.94169248363744</v>
      </c>
      <c r="AJ34" s="9">
        <v>133.0540678108475</v>
      </c>
      <c r="AK34" s="9">
        <v>132.9056116133207</v>
      </c>
      <c r="AL34" s="9">
        <v>132.27713142987054</v>
      </c>
      <c r="AM34" s="9">
        <v>131.97697084211507</v>
      </c>
      <c r="AN34" s="9">
        <v>132.54132157530964</v>
      </c>
      <c r="AO34" s="9">
        <v>134.38520726703973</v>
      </c>
      <c r="AP34" s="9">
        <v>134.82284819710264</v>
      </c>
      <c r="AQ34" s="9">
        <v>135.24988360907932</v>
      </c>
      <c r="AR34" s="9">
        <v>136.84999442262327</v>
      </c>
      <c r="AS34" s="9">
        <v>140.63376779688906</v>
      </c>
      <c r="AT34" s="9">
        <v>147.33568525709964</v>
      </c>
      <c r="AU34" s="9">
        <v>150.29222126217721</v>
      </c>
      <c r="AV34" s="9">
        <v>154.33674545348273</v>
      </c>
      <c r="AW34" s="9">
        <v>153.2573340574269</v>
      </c>
      <c r="AX34" s="9">
        <v>153.8703963862491</v>
      </c>
      <c r="AY34" s="9">
        <v>153.85771585411922</v>
      </c>
      <c r="AZ34" s="9">
        <v>157.61778179414134</v>
      </c>
      <c r="BA34" s="9">
        <v>162.80913655485799</v>
      </c>
      <c r="BB34" s="9">
        <v>167.24234971957364</v>
      </c>
      <c r="BC34" s="9">
        <v>168.74729183640542</v>
      </c>
      <c r="BD34" s="9">
        <v>173.49157675798574</v>
      </c>
      <c r="BE34" s="9">
        <v>176.10476470077606</v>
      </c>
      <c r="BF34" s="9">
        <v>179.20912410827421</v>
      </c>
      <c r="BG34" s="9">
        <v>179.86199648543075</v>
      </c>
      <c r="BH34" s="9">
        <v>180.30035891866251</v>
      </c>
      <c r="BI34" s="9">
        <v>180.59394843356495</v>
      </c>
      <c r="BJ34" s="9">
        <v>176.91646776355697</v>
      </c>
      <c r="BK34" s="9">
        <v>174.95247913421073</v>
      </c>
      <c r="BL34" s="9">
        <v>174.75709427664174</v>
      </c>
      <c r="BM34" s="9">
        <v>178.17645712555122</v>
      </c>
      <c r="BN34" s="9">
        <v>180.20396717318536</v>
      </c>
      <c r="BO34" s="9">
        <v>179.15602896753282</v>
      </c>
      <c r="BP34" s="9">
        <v>177.94268158307167</v>
      </c>
      <c r="BQ34" s="21">
        <v>176.87910743102319</v>
      </c>
      <c r="BR34" s="21">
        <v>176.80817705985046</v>
      </c>
      <c r="BS34" s="21">
        <v>175.68803071893589</v>
      </c>
      <c r="BT34" s="21">
        <v>172.92206630509943</v>
      </c>
      <c r="BU34" s="21">
        <v>173.12532359332181</v>
      </c>
      <c r="BV34" s="21">
        <v>175.43891059425411</v>
      </c>
      <c r="BW34" s="21">
        <v>179.96990521987516</v>
      </c>
      <c r="BX34" s="21">
        <v>184.19625241039975</v>
      </c>
      <c r="BY34" s="21">
        <v>185.11129917049843</v>
      </c>
      <c r="BZ34" s="21">
        <v>187.2178490979941</v>
      </c>
      <c r="CA34" s="21">
        <v>189.45366135103336</v>
      </c>
      <c r="CB34" s="21">
        <v>195.21050621989343</v>
      </c>
      <c r="CC34" s="21">
        <v>200.04152350028741</v>
      </c>
      <c r="CD34" s="197">
        <v>199.7890496497522</v>
      </c>
      <c r="CE34" s="197">
        <v>199.09852174854214</v>
      </c>
      <c r="CF34" s="197">
        <v>200.39354613316092</v>
      </c>
      <c r="CG34" s="197">
        <v>205.94220879104432</v>
      </c>
      <c r="CH34" s="200">
        <v>210.23586765523996</v>
      </c>
      <c r="CJ34" s="5"/>
      <c r="CK34" s="5"/>
      <c r="CL34" s="5"/>
      <c r="CM34" s="5"/>
      <c r="CN34" s="5"/>
      <c r="CO34" s="21"/>
      <c r="CP34" s="21"/>
      <c r="CQ34" s="21"/>
    </row>
    <row r="35" spans="1:95" x14ac:dyDescent="0.2">
      <c r="A35" s="8" t="str">
        <f t="shared" si="0"/>
        <v>EFHt_gg_QU_8</v>
      </c>
      <c r="B35" s="7" t="s">
        <v>3803</v>
      </c>
      <c r="C35" s="7" t="s">
        <v>654</v>
      </c>
      <c r="D35" s="7">
        <v>8</v>
      </c>
      <c r="E35" s="7">
        <v>100</v>
      </c>
      <c r="F35" s="9">
        <v>100.92965456672887</v>
      </c>
      <c r="G35" s="9">
        <v>101.70599400621752</v>
      </c>
      <c r="H35" s="9">
        <v>103.29211597821778</v>
      </c>
      <c r="I35" s="9">
        <v>103.52065954082745</v>
      </c>
      <c r="J35" s="9">
        <v>104.04666234429628</v>
      </c>
      <c r="K35" s="9">
        <v>103.64134799264548</v>
      </c>
      <c r="L35" s="9">
        <v>103.51682610261143</v>
      </c>
      <c r="M35" s="9">
        <v>102.16033562573936</v>
      </c>
      <c r="N35" s="9">
        <v>100.9223834972932</v>
      </c>
      <c r="O35" s="9">
        <v>99.806611892768402</v>
      </c>
      <c r="P35" s="9">
        <v>99.775665970854845</v>
      </c>
      <c r="Q35" s="9">
        <v>99.887512253375235</v>
      </c>
      <c r="R35" s="9">
        <v>100.1886689539066</v>
      </c>
      <c r="S35" s="9">
        <v>99.959405750288269</v>
      </c>
      <c r="T35" s="9">
        <v>99.348195721247876</v>
      </c>
      <c r="U35" s="9">
        <v>99.020170482920847</v>
      </c>
      <c r="V35" s="9">
        <v>99.379052746600408</v>
      </c>
      <c r="W35" s="9">
        <v>100.15196840155362</v>
      </c>
      <c r="X35" s="9">
        <v>101.06257468305409</v>
      </c>
      <c r="Y35" s="9">
        <v>102.60927620526483</v>
      </c>
      <c r="Z35" s="9">
        <v>104.96969066292688</v>
      </c>
      <c r="AA35" s="9">
        <v>107.30271316548952</v>
      </c>
      <c r="AB35" s="9">
        <v>109.85393531148652</v>
      </c>
      <c r="AC35" s="9">
        <v>111.51346807706345</v>
      </c>
      <c r="AD35" s="9">
        <v>113.28490668277693</v>
      </c>
      <c r="AE35" s="9">
        <v>115.0756397113186</v>
      </c>
      <c r="AF35" s="9">
        <v>116.4905909279279</v>
      </c>
      <c r="AG35" s="9">
        <v>116.10723645029695</v>
      </c>
      <c r="AH35" s="9">
        <v>113.94314809212807</v>
      </c>
      <c r="AI35" s="9">
        <v>111.65620943691613</v>
      </c>
      <c r="AJ35" s="9">
        <v>110.65329640151333</v>
      </c>
      <c r="AK35" s="9">
        <v>109.22708734411727</v>
      </c>
      <c r="AL35" s="9">
        <v>108.44236098704813</v>
      </c>
      <c r="AM35" s="9">
        <v>108.90468413646404</v>
      </c>
      <c r="AN35" s="9">
        <v>110.72094921604946</v>
      </c>
      <c r="AO35" s="9">
        <v>111.98684490921471</v>
      </c>
      <c r="AP35" s="9">
        <v>111.2212974153263</v>
      </c>
      <c r="AQ35" s="9">
        <v>110.10316351116103</v>
      </c>
      <c r="AR35" s="9">
        <v>111.14401069314215</v>
      </c>
      <c r="AS35" s="9">
        <v>113.97484440636701</v>
      </c>
      <c r="AT35" s="9">
        <v>118.42601121492949</v>
      </c>
      <c r="AU35" s="9">
        <v>119.6513591200719</v>
      </c>
      <c r="AV35" s="9">
        <v>121.50851060404312</v>
      </c>
      <c r="AW35" s="9">
        <v>120.77195091915762</v>
      </c>
      <c r="AX35" s="9">
        <v>120.71125765101594</v>
      </c>
      <c r="AY35" s="9">
        <v>120.38684037009686</v>
      </c>
      <c r="AZ35" s="9">
        <v>121.22097740816442</v>
      </c>
      <c r="BA35" s="9">
        <v>125.05620533034603</v>
      </c>
      <c r="BB35" s="9">
        <v>128.41199734098726</v>
      </c>
      <c r="BC35" s="9">
        <v>130.37060422343993</v>
      </c>
      <c r="BD35" s="9">
        <v>132.56306204927657</v>
      </c>
      <c r="BE35" s="9">
        <v>132.70903771598219</v>
      </c>
      <c r="BF35" s="9">
        <v>133.75518890033015</v>
      </c>
      <c r="BG35" s="9">
        <v>132.72893749252347</v>
      </c>
      <c r="BH35" s="9">
        <v>131.99833249478607</v>
      </c>
      <c r="BI35" s="9">
        <v>133.00418362665894</v>
      </c>
      <c r="BJ35" s="9">
        <v>131.65798169026263</v>
      </c>
      <c r="BK35" s="9">
        <v>132.46977100081006</v>
      </c>
      <c r="BL35" s="9">
        <v>132.63123567988487</v>
      </c>
      <c r="BM35" s="9">
        <v>135.46687391555301</v>
      </c>
      <c r="BN35" s="9">
        <v>136.61260899665731</v>
      </c>
      <c r="BO35" s="9">
        <v>136.51899369119459</v>
      </c>
      <c r="BP35" s="9">
        <v>137.25188797143915</v>
      </c>
      <c r="BQ35" s="21">
        <v>138.47996533336527</v>
      </c>
      <c r="BR35" s="21">
        <v>138.49557299410623</v>
      </c>
      <c r="BS35" s="21">
        <v>136.54381573584922</v>
      </c>
      <c r="BT35" s="21">
        <v>132.99709629758254</v>
      </c>
      <c r="BU35" s="21">
        <v>132.37699970076395</v>
      </c>
      <c r="BV35" s="21">
        <v>133.46026886223328</v>
      </c>
      <c r="BW35" s="21">
        <v>134.5162225622972</v>
      </c>
      <c r="BX35" s="21">
        <v>134.25945255934479</v>
      </c>
      <c r="BY35" s="21">
        <v>132.61392339190419</v>
      </c>
      <c r="BZ35" s="21">
        <v>134.36178050633356</v>
      </c>
      <c r="CA35" s="21">
        <v>137.9561384657662</v>
      </c>
      <c r="CB35" s="21">
        <v>142.28446498024223</v>
      </c>
      <c r="CC35" s="21">
        <v>145.76967305234959</v>
      </c>
      <c r="CD35" s="197">
        <v>146.27419661896593</v>
      </c>
      <c r="CE35" s="197">
        <v>146.77591645466404</v>
      </c>
      <c r="CF35" s="197">
        <v>147.84311020488565</v>
      </c>
      <c r="CG35" s="197">
        <v>149.28293008545066</v>
      </c>
      <c r="CH35" s="200">
        <v>149.03698168735534</v>
      </c>
      <c r="CJ35" s="5"/>
      <c r="CK35" s="5"/>
      <c r="CL35" s="5"/>
      <c r="CM35" s="5"/>
      <c r="CN35" s="5"/>
      <c r="CO35" s="21"/>
      <c r="CP35" s="21"/>
      <c r="CQ35" s="21"/>
    </row>
    <row r="36" spans="1:95" x14ac:dyDescent="0.2">
      <c r="A36" s="8" t="str">
        <f t="shared" si="0"/>
        <v>EFHt_gg_QU_9</v>
      </c>
      <c r="B36" s="7" t="s">
        <v>3803</v>
      </c>
      <c r="C36" s="7" t="s">
        <v>654</v>
      </c>
      <c r="D36" s="7">
        <v>9</v>
      </c>
      <c r="E36" s="7">
        <v>100</v>
      </c>
      <c r="F36" s="9">
        <v>101.13214677623698</v>
      </c>
      <c r="G36" s="9">
        <v>102.91529974820632</v>
      </c>
      <c r="H36" s="9">
        <v>106.68670000617777</v>
      </c>
      <c r="I36" s="9">
        <v>109.38029332648665</v>
      </c>
      <c r="J36" s="9">
        <v>111.89331110379669</v>
      </c>
      <c r="K36" s="9">
        <v>112.34910715308776</v>
      </c>
      <c r="L36" s="9">
        <v>113.05600988838398</v>
      </c>
      <c r="M36" s="9">
        <v>112.56344094794024</v>
      </c>
      <c r="N36" s="9">
        <v>112.23718986967042</v>
      </c>
      <c r="O36" s="9">
        <v>111.37170594024211</v>
      </c>
      <c r="P36" s="9">
        <v>112.17300081620679</v>
      </c>
      <c r="Q36" s="9">
        <v>113.13328316561179</v>
      </c>
      <c r="R36" s="9">
        <v>114.72386931974278</v>
      </c>
      <c r="S36" s="9">
        <v>114.77361891120415</v>
      </c>
      <c r="T36" s="9">
        <v>114.34597190929141</v>
      </c>
      <c r="U36" s="9">
        <v>114.26608391538059</v>
      </c>
      <c r="V36" s="9">
        <v>115.22660543120172</v>
      </c>
      <c r="W36" s="9">
        <v>116.52369282362592</v>
      </c>
      <c r="X36" s="9">
        <v>118.45387786482816</v>
      </c>
      <c r="Y36" s="9">
        <v>120.81487915403368</v>
      </c>
      <c r="Z36" s="9">
        <v>123.7851225982631</v>
      </c>
      <c r="AA36" s="9">
        <v>126.19522141985699</v>
      </c>
      <c r="AB36" s="9">
        <v>129.34365218285041</v>
      </c>
      <c r="AC36" s="9">
        <v>132.5292641796662</v>
      </c>
      <c r="AD36" s="9">
        <v>136.14606572115673</v>
      </c>
      <c r="AE36" s="9">
        <v>139.72737798322899</v>
      </c>
      <c r="AF36" s="9">
        <v>143.91975508863172</v>
      </c>
      <c r="AG36" s="9">
        <v>147.04612819659155</v>
      </c>
      <c r="AH36" s="9">
        <v>149.01722986708876</v>
      </c>
      <c r="AI36" s="9">
        <v>150.15303651692932</v>
      </c>
      <c r="AJ36" s="9">
        <v>152.65927484660099</v>
      </c>
      <c r="AK36" s="9">
        <v>155.24660090916345</v>
      </c>
      <c r="AL36" s="9">
        <v>157.90980655624438</v>
      </c>
      <c r="AM36" s="9">
        <v>161.28109626092461</v>
      </c>
      <c r="AN36" s="9">
        <v>164.86969483222111</v>
      </c>
      <c r="AO36" s="9">
        <v>166.49155400279622</v>
      </c>
      <c r="AP36" s="9">
        <v>165.1379262136609</v>
      </c>
      <c r="AQ36" s="9">
        <v>163.5916080340661</v>
      </c>
      <c r="AR36" s="9">
        <v>165.86658383479048</v>
      </c>
      <c r="AS36" s="9">
        <v>173.85507870567645</v>
      </c>
      <c r="AT36" s="9">
        <v>183.98973024960682</v>
      </c>
      <c r="AU36" s="9">
        <v>187.99417995799286</v>
      </c>
      <c r="AV36" s="9">
        <v>190.32001475871911</v>
      </c>
      <c r="AW36" s="9">
        <v>189.31128768709831</v>
      </c>
      <c r="AX36" s="9">
        <v>192.41131546334756</v>
      </c>
      <c r="AY36" s="9">
        <v>193.54817499746022</v>
      </c>
      <c r="AZ36" s="9">
        <v>196.33180021651322</v>
      </c>
      <c r="BA36" s="9">
        <v>201.49091269112759</v>
      </c>
      <c r="BB36" s="9">
        <v>205.56142370786654</v>
      </c>
      <c r="BC36" s="9">
        <v>208.65404848514876</v>
      </c>
      <c r="BD36" s="9">
        <v>214.40314787742673</v>
      </c>
      <c r="BE36" s="9">
        <v>218.99212033631375</v>
      </c>
      <c r="BF36" s="9">
        <v>223.71120174869972</v>
      </c>
      <c r="BG36" s="9">
        <v>222.817425006028</v>
      </c>
      <c r="BH36" s="9">
        <v>222.68917222355083</v>
      </c>
      <c r="BI36" s="9">
        <v>221.60437120918672</v>
      </c>
      <c r="BJ36" s="9">
        <v>217.06753015555759</v>
      </c>
      <c r="BK36" s="9">
        <v>210.90796946886755</v>
      </c>
      <c r="BL36" s="9">
        <v>206.67523953178647</v>
      </c>
      <c r="BM36" s="9">
        <v>208.2706059605438</v>
      </c>
      <c r="BN36" s="9">
        <v>214.97158912602654</v>
      </c>
      <c r="BO36" s="9">
        <v>220.89608714025198</v>
      </c>
      <c r="BP36" s="9">
        <v>225.24834320733081</v>
      </c>
      <c r="BQ36" s="21">
        <v>226.97508328437524</v>
      </c>
      <c r="BR36" s="21">
        <v>224.89516773300952</v>
      </c>
      <c r="BS36" s="21">
        <v>225.92681505466115</v>
      </c>
      <c r="BT36" s="21">
        <v>223.03150311886645</v>
      </c>
      <c r="BU36" s="21">
        <v>225.17621485264181</v>
      </c>
      <c r="BV36" s="21">
        <v>223.60862006658795</v>
      </c>
      <c r="BW36" s="21">
        <v>223.63883636464791</v>
      </c>
      <c r="BX36" s="21">
        <v>223.29625409126837</v>
      </c>
      <c r="BY36" s="21">
        <v>220.54722254992302</v>
      </c>
      <c r="BZ36" s="21">
        <v>223.35301338623321</v>
      </c>
      <c r="CA36" s="21">
        <v>228.98914205427187</v>
      </c>
      <c r="CB36" s="21">
        <v>234.7401678400262</v>
      </c>
      <c r="CC36" s="21">
        <v>237.07385009328925</v>
      </c>
      <c r="CD36" s="197">
        <v>236.05630219710011</v>
      </c>
      <c r="CE36" s="197">
        <v>240.31934899042665</v>
      </c>
      <c r="CF36" s="197">
        <v>247.97266482328101</v>
      </c>
      <c r="CG36" s="197">
        <v>255.91323861770329</v>
      </c>
      <c r="CH36" s="200">
        <v>261.74863495068473</v>
      </c>
      <c r="CJ36" s="5"/>
      <c r="CK36" s="5"/>
      <c r="CL36" s="5"/>
      <c r="CM36" s="5"/>
      <c r="CN36" s="5"/>
      <c r="CO36" s="21"/>
      <c r="CP36" s="21"/>
      <c r="CQ36" s="21"/>
    </row>
    <row r="37" spans="1:95" x14ac:dyDescent="0.2">
      <c r="A37" s="8" t="str">
        <f t="shared" si="0"/>
        <v>EFHt_gg_QU_10</v>
      </c>
      <c r="B37" s="7" t="s">
        <v>3803</v>
      </c>
      <c r="C37" s="7" t="s">
        <v>654</v>
      </c>
      <c r="D37" s="7">
        <v>10</v>
      </c>
      <c r="E37" s="7">
        <v>100</v>
      </c>
      <c r="F37" s="9">
        <v>101.06859465771895</v>
      </c>
      <c r="G37" s="9">
        <v>102.59640340655858</v>
      </c>
      <c r="H37" s="9">
        <v>105.13442844682122</v>
      </c>
      <c r="I37" s="9">
        <v>106.43096321552029</v>
      </c>
      <c r="J37" s="9">
        <v>107.60141025394688</v>
      </c>
      <c r="K37" s="9">
        <v>107.51300780671089</v>
      </c>
      <c r="L37" s="9">
        <v>107.10095157713123</v>
      </c>
      <c r="M37" s="9">
        <v>105.19835701477756</v>
      </c>
      <c r="N37" s="9">
        <v>103.60421249618271</v>
      </c>
      <c r="O37" s="9">
        <v>102.38776903506103</v>
      </c>
      <c r="P37" s="9">
        <v>102.59625532275219</v>
      </c>
      <c r="Q37" s="9">
        <v>102.98702980588025</v>
      </c>
      <c r="R37" s="9">
        <v>103.66506815982792</v>
      </c>
      <c r="S37" s="9">
        <v>103.6061625108274</v>
      </c>
      <c r="T37" s="9">
        <v>103.43682688077006</v>
      </c>
      <c r="U37" s="9">
        <v>103.73626328646064</v>
      </c>
      <c r="V37" s="9">
        <v>105.23247019754028</v>
      </c>
      <c r="W37" s="9">
        <v>107.28147571968832</v>
      </c>
      <c r="X37" s="9">
        <v>109.84322567235576</v>
      </c>
      <c r="Y37" s="9">
        <v>112.94309953560365</v>
      </c>
      <c r="Z37" s="9">
        <v>116.59712494842006</v>
      </c>
      <c r="AA37" s="9">
        <v>119.61000448707794</v>
      </c>
      <c r="AB37" s="9">
        <v>122.16254965584083</v>
      </c>
      <c r="AC37" s="9">
        <v>123.70752601359077</v>
      </c>
      <c r="AD37" s="9">
        <v>125.43541512292718</v>
      </c>
      <c r="AE37" s="9">
        <v>126.90163322494334</v>
      </c>
      <c r="AF37" s="9">
        <v>128.58226218233773</v>
      </c>
      <c r="AG37" s="9">
        <v>129.53350666703412</v>
      </c>
      <c r="AH37" s="9">
        <v>128.78666498993525</v>
      </c>
      <c r="AI37" s="9">
        <v>127.59649944128978</v>
      </c>
      <c r="AJ37" s="9">
        <v>127.10008982598048</v>
      </c>
      <c r="AK37" s="9">
        <v>128.47314752221857</v>
      </c>
      <c r="AL37" s="9">
        <v>130.62323944923548</v>
      </c>
      <c r="AM37" s="9">
        <v>132.94877990212825</v>
      </c>
      <c r="AN37" s="9">
        <v>135.16323576585836</v>
      </c>
      <c r="AO37" s="9">
        <v>136.13873746371777</v>
      </c>
      <c r="AP37" s="9">
        <v>135.92009199566618</v>
      </c>
      <c r="AQ37" s="9">
        <v>136.28254242190593</v>
      </c>
      <c r="AR37" s="9">
        <v>137.46270953610951</v>
      </c>
      <c r="AS37" s="9">
        <v>140.28592236822456</v>
      </c>
      <c r="AT37" s="9">
        <v>144.33505573807886</v>
      </c>
      <c r="AU37" s="9">
        <v>146.76883832688131</v>
      </c>
      <c r="AV37" s="9">
        <v>149.54833826165282</v>
      </c>
      <c r="AW37" s="9">
        <v>149.71591572298129</v>
      </c>
      <c r="AX37" s="9">
        <v>151.55614798688234</v>
      </c>
      <c r="AY37" s="9">
        <v>151.87322838721457</v>
      </c>
      <c r="AZ37" s="9">
        <v>153.59096023318077</v>
      </c>
      <c r="BA37" s="9">
        <v>156.13920945239985</v>
      </c>
      <c r="BB37" s="9">
        <v>160.01885294065934</v>
      </c>
      <c r="BC37" s="9">
        <v>162.65995680690818</v>
      </c>
      <c r="BD37" s="9">
        <v>167.04169915531571</v>
      </c>
      <c r="BE37" s="9">
        <v>170.0060031810705</v>
      </c>
      <c r="BF37" s="9">
        <v>173.81742842675467</v>
      </c>
      <c r="BG37" s="9">
        <v>176.46450898169147</v>
      </c>
      <c r="BH37" s="9">
        <v>177.85771747289914</v>
      </c>
      <c r="BI37" s="9">
        <v>179.73130059020335</v>
      </c>
      <c r="BJ37" s="9">
        <v>177.9915467816713</v>
      </c>
      <c r="BK37" s="9">
        <v>178.68255842253572</v>
      </c>
      <c r="BL37" s="9">
        <v>176.50647404247187</v>
      </c>
      <c r="BM37" s="9">
        <v>177.52965478227694</v>
      </c>
      <c r="BN37" s="9">
        <v>177.64153210803048</v>
      </c>
      <c r="BO37" s="9">
        <v>179.51197793590697</v>
      </c>
      <c r="BP37" s="9">
        <v>179.94711647037161</v>
      </c>
      <c r="BQ37" s="21">
        <v>180.60959654880014</v>
      </c>
      <c r="BR37" s="21">
        <v>179.4479113391742</v>
      </c>
      <c r="BS37" s="21">
        <v>178.79200234103874</v>
      </c>
      <c r="BT37" s="21">
        <v>175.63824522749496</v>
      </c>
      <c r="BU37" s="21">
        <v>175.01170982762685</v>
      </c>
      <c r="BV37" s="21">
        <v>175.37110765406291</v>
      </c>
      <c r="BW37" s="21">
        <v>175.72179815900608</v>
      </c>
      <c r="BX37" s="21">
        <v>176.63344334793695</v>
      </c>
      <c r="BY37" s="21">
        <v>173.93831956212458</v>
      </c>
      <c r="BZ37" s="21">
        <v>175.13625910933646</v>
      </c>
      <c r="CA37" s="21">
        <v>175.78195247197311</v>
      </c>
      <c r="CB37" s="21">
        <v>180.4471295906495</v>
      </c>
      <c r="CC37" s="21">
        <v>183.04409892201807</v>
      </c>
      <c r="CD37" s="197">
        <v>184.10314560941472</v>
      </c>
      <c r="CE37" s="197">
        <v>183.0780842964015</v>
      </c>
      <c r="CF37" s="197">
        <v>183.74760710404584</v>
      </c>
      <c r="CG37" s="197">
        <v>185.29478832415384</v>
      </c>
      <c r="CH37" s="200">
        <v>187.2804112647874</v>
      </c>
      <c r="CJ37" s="5"/>
      <c r="CK37" s="5"/>
      <c r="CL37" s="5"/>
      <c r="CM37" s="5"/>
      <c r="CN37" s="5"/>
      <c r="CO37" s="21"/>
      <c r="CP37" s="21"/>
      <c r="CQ37" s="21"/>
    </row>
    <row r="38" spans="1:95" x14ac:dyDescent="0.2">
      <c r="A38" s="8" t="str">
        <f t="shared" si="0"/>
        <v>EFHt_gg_QU_11</v>
      </c>
      <c r="B38" s="7" t="s">
        <v>3803</v>
      </c>
      <c r="C38" s="7" t="s">
        <v>654</v>
      </c>
      <c r="D38" s="7">
        <v>11</v>
      </c>
      <c r="E38" s="7">
        <v>100</v>
      </c>
      <c r="F38" s="9">
        <v>100.48374759301218</v>
      </c>
      <c r="G38" s="9">
        <v>101.01263701921721</v>
      </c>
      <c r="H38" s="9">
        <v>102.34815940738906</v>
      </c>
      <c r="I38" s="9">
        <v>102.55695832954665</v>
      </c>
      <c r="J38" s="9">
        <v>103.17243241078124</v>
      </c>
      <c r="K38" s="9">
        <v>103.0471903909866</v>
      </c>
      <c r="L38" s="9">
        <v>103.15922438375209</v>
      </c>
      <c r="M38" s="9">
        <v>101.95511463933251</v>
      </c>
      <c r="N38" s="9">
        <v>100.74999319604886</v>
      </c>
      <c r="O38" s="9">
        <v>99.409441584976165</v>
      </c>
      <c r="P38" s="9">
        <v>99.516620456239934</v>
      </c>
      <c r="Q38" s="9">
        <v>99.779650428003379</v>
      </c>
      <c r="R38" s="9">
        <v>100.67212757288512</v>
      </c>
      <c r="S38" s="9">
        <v>100.50393593164013</v>
      </c>
      <c r="T38" s="9">
        <v>99.938037999985411</v>
      </c>
      <c r="U38" s="9">
        <v>99.468207529526808</v>
      </c>
      <c r="V38" s="9">
        <v>100.23886153701464</v>
      </c>
      <c r="W38" s="9">
        <v>101.27327603959736</v>
      </c>
      <c r="X38" s="9">
        <v>103.21301041861773</v>
      </c>
      <c r="Y38" s="9">
        <v>105.77799573824871</v>
      </c>
      <c r="Z38" s="9">
        <v>108.59839136605314</v>
      </c>
      <c r="AA38" s="9">
        <v>110.50076761106313</v>
      </c>
      <c r="AB38" s="9">
        <v>111.82878593685227</v>
      </c>
      <c r="AC38" s="9">
        <v>112.96097279814899</v>
      </c>
      <c r="AD38" s="9">
        <v>114.08803997973985</v>
      </c>
      <c r="AE38" s="9">
        <v>115.01079248059449</v>
      </c>
      <c r="AF38" s="9">
        <v>116.13476590167694</v>
      </c>
      <c r="AG38" s="9">
        <v>116.82917005619605</v>
      </c>
      <c r="AH38" s="9">
        <v>116.17052973682036</v>
      </c>
      <c r="AI38" s="9">
        <v>114.82619149702948</v>
      </c>
      <c r="AJ38" s="9">
        <v>113.85599612368367</v>
      </c>
      <c r="AK38" s="9">
        <v>113.87558724901068</v>
      </c>
      <c r="AL38" s="9">
        <v>114.65102502646198</v>
      </c>
      <c r="AM38" s="9">
        <v>116.41527442613319</v>
      </c>
      <c r="AN38" s="9">
        <v>118.07629592636067</v>
      </c>
      <c r="AO38" s="9">
        <v>119.2991404175318</v>
      </c>
      <c r="AP38" s="9">
        <v>118.77845640401488</v>
      </c>
      <c r="AQ38" s="9">
        <v>117.72561605862647</v>
      </c>
      <c r="AR38" s="9">
        <v>118.46640118838252</v>
      </c>
      <c r="AS38" s="9">
        <v>120.69588035541371</v>
      </c>
      <c r="AT38" s="9">
        <v>124.21779886528738</v>
      </c>
      <c r="AU38" s="9">
        <v>125.35378965478873</v>
      </c>
      <c r="AV38" s="9">
        <v>126.97431761997181</v>
      </c>
      <c r="AW38" s="9">
        <v>127.80942022096345</v>
      </c>
      <c r="AX38" s="9">
        <v>128.8194419281761</v>
      </c>
      <c r="AY38" s="9">
        <v>128.85714071082654</v>
      </c>
      <c r="AZ38" s="9">
        <v>129.38452399493576</v>
      </c>
      <c r="BA38" s="9">
        <v>130.54258295315529</v>
      </c>
      <c r="BB38" s="9">
        <v>133.07917104426659</v>
      </c>
      <c r="BC38" s="9">
        <v>134.34962387182711</v>
      </c>
      <c r="BD38" s="9">
        <v>138.71645851773005</v>
      </c>
      <c r="BE38" s="9">
        <v>140.23265779284853</v>
      </c>
      <c r="BF38" s="9">
        <v>143.47347163320748</v>
      </c>
      <c r="BG38" s="9">
        <v>145.09391490059531</v>
      </c>
      <c r="BH38" s="9">
        <v>145.59087211952809</v>
      </c>
      <c r="BI38" s="9">
        <v>146.26503511043356</v>
      </c>
      <c r="BJ38" s="9">
        <v>144.4036175833119</v>
      </c>
      <c r="BK38" s="9">
        <v>144.60349866272398</v>
      </c>
      <c r="BL38" s="9">
        <v>142.26132056346378</v>
      </c>
      <c r="BM38" s="9">
        <v>141.89352814932533</v>
      </c>
      <c r="BN38" s="9">
        <v>142.07307856169268</v>
      </c>
      <c r="BO38" s="9">
        <v>143.59377834072527</v>
      </c>
      <c r="BP38" s="9">
        <v>144.30485268163008</v>
      </c>
      <c r="BQ38" s="21">
        <v>145.96747791377993</v>
      </c>
      <c r="BR38" s="21">
        <v>146.59576201849214</v>
      </c>
      <c r="BS38" s="21">
        <v>147.32366623892997</v>
      </c>
      <c r="BT38" s="21">
        <v>144.38810753177378</v>
      </c>
      <c r="BU38" s="21">
        <v>143.27234369596604</v>
      </c>
      <c r="BV38" s="21">
        <v>142.19148132705786</v>
      </c>
      <c r="BW38" s="21">
        <v>142.54886567533458</v>
      </c>
      <c r="BX38" s="21">
        <v>142.43713156434117</v>
      </c>
      <c r="BY38" s="21">
        <v>140.98589370872347</v>
      </c>
      <c r="BZ38" s="21">
        <v>141.87935994144564</v>
      </c>
      <c r="CA38" s="21">
        <v>143.75425069606953</v>
      </c>
      <c r="CB38" s="21">
        <v>148.00008632076211</v>
      </c>
      <c r="CC38" s="21">
        <v>149.33588588788174</v>
      </c>
      <c r="CD38" s="197">
        <v>149.21808919174623</v>
      </c>
      <c r="CE38" s="197">
        <v>147.36365853177446</v>
      </c>
      <c r="CF38" s="197">
        <v>148.89820339522046</v>
      </c>
      <c r="CG38" s="197">
        <v>150.64346718337382</v>
      </c>
      <c r="CH38" s="200">
        <v>152.75884853714913</v>
      </c>
      <c r="CJ38" s="5"/>
      <c r="CK38" s="5"/>
      <c r="CL38" s="5"/>
      <c r="CM38" s="5"/>
      <c r="CN38" s="5"/>
      <c r="CO38" s="21"/>
      <c r="CP38" s="21"/>
      <c r="CQ38" s="21"/>
    </row>
    <row r="39" spans="1:95" x14ac:dyDescent="0.2">
      <c r="A39" s="8" t="str">
        <f t="shared" si="0"/>
        <v>EFHt_gg_QU_12</v>
      </c>
      <c r="B39" s="7" t="s">
        <v>3803</v>
      </c>
      <c r="C39" s="7" t="s">
        <v>654</v>
      </c>
      <c r="D39" s="7">
        <v>12</v>
      </c>
      <c r="E39" s="7">
        <v>100</v>
      </c>
      <c r="F39" s="9">
        <v>99.768391636618048</v>
      </c>
      <c r="G39" s="9">
        <v>99.962279151859434</v>
      </c>
      <c r="H39" s="9">
        <v>102.06090028731404</v>
      </c>
      <c r="I39" s="9">
        <v>103.14844084240747</v>
      </c>
      <c r="J39" s="9">
        <v>104.69974013301071</v>
      </c>
      <c r="K39" s="9">
        <v>104.72110063241769</v>
      </c>
      <c r="L39" s="9">
        <v>105.36867611490193</v>
      </c>
      <c r="M39" s="9">
        <v>104.74674652152278</v>
      </c>
      <c r="N39" s="9">
        <v>104.46150899336997</v>
      </c>
      <c r="O39" s="9">
        <v>103.91216122606836</v>
      </c>
      <c r="P39" s="9">
        <v>105.30482846283444</v>
      </c>
      <c r="Q39" s="9">
        <v>106.58333753113921</v>
      </c>
      <c r="R39" s="9">
        <v>108.26905732467522</v>
      </c>
      <c r="S39" s="9">
        <v>108.10508665263228</v>
      </c>
      <c r="T39" s="9">
        <v>108.79959758160875</v>
      </c>
      <c r="U39" s="9">
        <v>109.95622033421556</v>
      </c>
      <c r="V39" s="9">
        <v>112.2922957790518</v>
      </c>
      <c r="W39" s="9">
        <v>113.78549750463502</v>
      </c>
      <c r="X39" s="9">
        <v>115.97578583692662</v>
      </c>
      <c r="Y39" s="9">
        <v>118.84490699415437</v>
      </c>
      <c r="Z39" s="9">
        <v>122.59055041372903</v>
      </c>
      <c r="AA39" s="9">
        <v>125.53763164504615</v>
      </c>
      <c r="AB39" s="9">
        <v>130.1188576064186</v>
      </c>
      <c r="AC39" s="9">
        <v>133.89851468795959</v>
      </c>
      <c r="AD39" s="9">
        <v>137.63378951973024</v>
      </c>
      <c r="AE39" s="9">
        <v>137.55896408041096</v>
      </c>
      <c r="AF39" s="9">
        <v>138.22734592396941</v>
      </c>
      <c r="AG39" s="9">
        <v>139.1218191766043</v>
      </c>
      <c r="AH39" s="9">
        <v>140.58554729787161</v>
      </c>
      <c r="AI39" s="9">
        <v>140.5950112396819</v>
      </c>
      <c r="AJ39" s="9">
        <v>140.79650879000468</v>
      </c>
      <c r="AK39" s="9">
        <v>142.42475556080191</v>
      </c>
      <c r="AL39" s="9">
        <v>144.90937548725609</v>
      </c>
      <c r="AM39" s="9">
        <v>147.92341287909889</v>
      </c>
      <c r="AN39" s="9">
        <v>149.5899696799419</v>
      </c>
      <c r="AO39" s="9">
        <v>149.69282592438529</v>
      </c>
      <c r="AP39" s="9">
        <v>148.45034305416408</v>
      </c>
      <c r="AQ39" s="9">
        <v>147.98828486243227</v>
      </c>
      <c r="AR39" s="9">
        <v>152.82500864855697</v>
      </c>
      <c r="AS39" s="9">
        <v>157.87327613043024</v>
      </c>
      <c r="AT39" s="9">
        <v>165.56249193770245</v>
      </c>
      <c r="AU39" s="9">
        <v>166.47514422468862</v>
      </c>
      <c r="AV39" s="9">
        <v>168.82009307218513</v>
      </c>
      <c r="AW39" s="9">
        <v>166.55956890930062</v>
      </c>
      <c r="AX39" s="9">
        <v>166.79371317038749</v>
      </c>
      <c r="AY39" s="9">
        <v>167.774168211828</v>
      </c>
      <c r="AZ39" s="9">
        <v>169.54118883128243</v>
      </c>
      <c r="BA39" s="9">
        <v>173.56357421785151</v>
      </c>
      <c r="BB39" s="9">
        <v>176.05929461347296</v>
      </c>
      <c r="BC39" s="9">
        <v>179.10918356518394</v>
      </c>
      <c r="BD39" s="9">
        <v>179.05784215771607</v>
      </c>
      <c r="BE39" s="9">
        <v>175.65065638709805</v>
      </c>
      <c r="BF39" s="9">
        <v>174.27881699912825</v>
      </c>
      <c r="BG39" s="9">
        <v>176.80143266839283</v>
      </c>
      <c r="BH39" s="9">
        <v>182.97356882968938</v>
      </c>
      <c r="BI39" s="9">
        <v>188.60036338038569</v>
      </c>
      <c r="BJ39" s="9">
        <v>189.27920563183775</v>
      </c>
      <c r="BK39" s="9">
        <v>192.39672728397889</v>
      </c>
      <c r="BL39" s="9">
        <v>194.81902286167679</v>
      </c>
      <c r="BM39" s="9">
        <v>201.01591730205246</v>
      </c>
      <c r="BN39" s="9">
        <v>204.93458614043945</v>
      </c>
      <c r="BO39" s="9">
        <v>205.77756697262279</v>
      </c>
      <c r="BP39" s="9">
        <v>201.40745005260433</v>
      </c>
      <c r="BQ39" s="21">
        <v>196.5555441026905</v>
      </c>
      <c r="BR39" s="21">
        <v>190.34186259909004</v>
      </c>
      <c r="BS39" s="21">
        <v>188.22051123556443</v>
      </c>
      <c r="BT39" s="21">
        <v>182.46022813135505</v>
      </c>
      <c r="BU39" s="21">
        <v>182.12846240449539</v>
      </c>
      <c r="BV39" s="21">
        <v>181.78223784954227</v>
      </c>
      <c r="BW39" s="21">
        <v>183.92029169257572</v>
      </c>
      <c r="BX39" s="21">
        <v>186.20147239734933</v>
      </c>
      <c r="BY39" s="21">
        <v>184.97565534447543</v>
      </c>
      <c r="BZ39" s="21">
        <v>187.24376766086084</v>
      </c>
      <c r="CA39" s="21">
        <v>190.4600638638799</v>
      </c>
      <c r="CB39" s="21">
        <v>195.846316314658</v>
      </c>
      <c r="CC39" s="21">
        <v>200.6808548707817</v>
      </c>
      <c r="CD39" s="197">
        <v>205.94276925146823</v>
      </c>
      <c r="CE39" s="197">
        <v>215.3955418925926</v>
      </c>
      <c r="CF39" s="197">
        <v>218.80463648239413</v>
      </c>
      <c r="CG39" s="197">
        <v>220.15389322325618</v>
      </c>
      <c r="CH39" s="200">
        <v>219.06717396856999</v>
      </c>
      <c r="CJ39" s="5"/>
      <c r="CK39" s="5"/>
      <c r="CL39" s="5"/>
      <c r="CM39" s="5"/>
      <c r="CN39" s="5"/>
      <c r="CO39" s="21"/>
      <c r="CP39" s="21"/>
      <c r="CQ39" s="21"/>
    </row>
    <row r="40" spans="1:95" x14ac:dyDescent="0.2">
      <c r="A40" s="8" t="str">
        <f t="shared" si="0"/>
        <v>EFHt_gg_QU_13</v>
      </c>
      <c r="B40" s="7" t="s">
        <v>3803</v>
      </c>
      <c r="C40" s="7" t="s">
        <v>654</v>
      </c>
      <c r="D40" s="7">
        <v>13</v>
      </c>
      <c r="E40" s="7">
        <v>100</v>
      </c>
      <c r="F40" s="9">
        <v>100.13387717097045</v>
      </c>
      <c r="G40" s="9">
        <v>100.36619262633378</v>
      </c>
      <c r="H40" s="9">
        <v>101.51414742351646</v>
      </c>
      <c r="I40" s="9">
        <v>102.03199223427184</v>
      </c>
      <c r="J40" s="9">
        <v>103.40271597204422</v>
      </c>
      <c r="K40" s="9">
        <v>104.263668612763</v>
      </c>
      <c r="L40" s="9">
        <v>104.32035958777224</v>
      </c>
      <c r="M40" s="9">
        <v>102.79804163828396</v>
      </c>
      <c r="N40" s="9">
        <v>101.29335123458225</v>
      </c>
      <c r="O40" s="9">
        <v>100.18442652955297</v>
      </c>
      <c r="P40" s="9">
        <v>100.10039916861221</v>
      </c>
      <c r="Q40" s="9">
        <v>100.70289254021145</v>
      </c>
      <c r="R40" s="9">
        <v>102.14429188212019</v>
      </c>
      <c r="S40" s="9">
        <v>102.9435083962058</v>
      </c>
      <c r="T40" s="9">
        <v>103.60771333161678</v>
      </c>
      <c r="U40" s="9">
        <v>103.16213285693239</v>
      </c>
      <c r="V40" s="9">
        <v>104.01708386386527</v>
      </c>
      <c r="W40" s="9">
        <v>104.17652081843376</v>
      </c>
      <c r="X40" s="9">
        <v>105.85815910288433</v>
      </c>
      <c r="Y40" s="9">
        <v>107.63599086392283</v>
      </c>
      <c r="Z40" s="9">
        <v>111.12277338558435</v>
      </c>
      <c r="AA40" s="9">
        <v>114.19614938852288</v>
      </c>
      <c r="AB40" s="9">
        <v>117.22935608618259</v>
      </c>
      <c r="AC40" s="9">
        <v>117.58127179793365</v>
      </c>
      <c r="AD40" s="9">
        <v>118.33399730434199</v>
      </c>
      <c r="AE40" s="9">
        <v>118.77976538497148</v>
      </c>
      <c r="AF40" s="9">
        <v>122.01279238932464</v>
      </c>
      <c r="AG40" s="9">
        <v>124.85128469887013</v>
      </c>
      <c r="AH40" s="9">
        <v>125.98898241173522</v>
      </c>
      <c r="AI40" s="9">
        <v>125.61603920717249</v>
      </c>
      <c r="AJ40" s="9">
        <v>125.85954546718592</v>
      </c>
      <c r="AK40" s="9">
        <v>125.84586160509348</v>
      </c>
      <c r="AL40" s="9">
        <v>126.05829689580794</v>
      </c>
      <c r="AM40" s="9">
        <v>125.51329892295705</v>
      </c>
      <c r="AN40" s="9">
        <v>125.90349044462728</v>
      </c>
      <c r="AO40" s="9">
        <v>126.78274216922</v>
      </c>
      <c r="AP40" s="9">
        <v>126.16592761820442</v>
      </c>
      <c r="AQ40" s="9">
        <v>126.59651832201762</v>
      </c>
      <c r="AR40" s="9">
        <v>127.17143917327807</v>
      </c>
      <c r="AS40" s="9">
        <v>130.93459949699147</v>
      </c>
      <c r="AT40" s="9">
        <v>134.16834659243796</v>
      </c>
      <c r="AU40" s="9">
        <v>135.19431271136668</v>
      </c>
      <c r="AV40" s="9">
        <v>136.5920203233139</v>
      </c>
      <c r="AW40" s="9">
        <v>137.4903995822531</v>
      </c>
      <c r="AX40" s="9">
        <v>139.52177780957305</v>
      </c>
      <c r="AY40" s="9">
        <v>138.53919690911474</v>
      </c>
      <c r="AZ40" s="9">
        <v>138.56231962918426</v>
      </c>
      <c r="BA40" s="9">
        <v>140.39847619027537</v>
      </c>
      <c r="BB40" s="9">
        <v>143.91583403230075</v>
      </c>
      <c r="BC40" s="9">
        <v>146.01412971833574</v>
      </c>
      <c r="BD40" s="9">
        <v>147.9872652000312</v>
      </c>
      <c r="BE40" s="9">
        <v>147.65033701390104</v>
      </c>
      <c r="BF40" s="9">
        <v>150.36063008007341</v>
      </c>
      <c r="BG40" s="9">
        <v>150.68728305927982</v>
      </c>
      <c r="BH40" s="9">
        <v>152.43097373799188</v>
      </c>
      <c r="BI40" s="9">
        <v>152.43202324339754</v>
      </c>
      <c r="BJ40" s="9">
        <v>152.88798298644048</v>
      </c>
      <c r="BK40" s="9">
        <v>154.31086967103286</v>
      </c>
      <c r="BL40" s="9">
        <v>154.44226887346181</v>
      </c>
      <c r="BM40" s="9">
        <v>155.3578242861602</v>
      </c>
      <c r="BN40" s="9">
        <v>155.3755980611904</v>
      </c>
      <c r="BO40" s="9">
        <v>155.01291363573307</v>
      </c>
      <c r="BP40" s="9">
        <v>154.59107294836781</v>
      </c>
      <c r="BQ40" s="21">
        <v>155.43591316516441</v>
      </c>
      <c r="BR40" s="21">
        <v>155.82616235109944</v>
      </c>
      <c r="BS40" s="21">
        <v>157.29736893572689</v>
      </c>
      <c r="BT40" s="21">
        <v>154.88695112179252</v>
      </c>
      <c r="BU40" s="21">
        <v>154.57550660930579</v>
      </c>
      <c r="BV40" s="21">
        <v>153.28583162194889</v>
      </c>
      <c r="BW40" s="21">
        <v>153.56603192390943</v>
      </c>
      <c r="BX40" s="21">
        <v>154.80921750801656</v>
      </c>
      <c r="BY40" s="21">
        <v>155.34209533092442</v>
      </c>
      <c r="BZ40" s="21">
        <v>157.90158516818107</v>
      </c>
      <c r="CA40" s="21">
        <v>159.72415412408833</v>
      </c>
      <c r="CB40" s="21">
        <v>162.46772579327271</v>
      </c>
      <c r="CC40" s="21">
        <v>164.3518710288682</v>
      </c>
      <c r="CD40" s="197">
        <v>164.70125230913763</v>
      </c>
      <c r="CE40" s="197">
        <v>164.28657194199377</v>
      </c>
      <c r="CF40" s="197">
        <v>164.44224970583844</v>
      </c>
      <c r="CG40" s="197">
        <v>165.73205387800337</v>
      </c>
      <c r="CH40" s="200">
        <v>167.10943238273742</v>
      </c>
      <c r="CJ40" s="5"/>
      <c r="CK40" s="5"/>
      <c r="CL40" s="5"/>
      <c r="CM40" s="5"/>
      <c r="CN40" s="5"/>
      <c r="CO40" s="21"/>
      <c r="CP40" s="21"/>
      <c r="CQ40" s="21"/>
    </row>
    <row r="41" spans="1:95" x14ac:dyDescent="0.2">
      <c r="A41" s="8" t="str">
        <f t="shared" si="0"/>
        <v>EFHt_gg_QU_14</v>
      </c>
      <c r="B41" s="7" t="s">
        <v>3803</v>
      </c>
      <c r="C41" s="7" t="s">
        <v>654</v>
      </c>
      <c r="D41" s="7">
        <v>14</v>
      </c>
      <c r="E41" s="7">
        <v>100</v>
      </c>
      <c r="F41" s="9">
        <v>100.90417484777906</v>
      </c>
      <c r="G41" s="9">
        <v>101.73760337874648</v>
      </c>
      <c r="H41" s="9">
        <v>102.9518811563172</v>
      </c>
      <c r="I41" s="9">
        <v>102.91392586316864</v>
      </c>
      <c r="J41" s="9">
        <v>102.79104930017645</v>
      </c>
      <c r="K41" s="9">
        <v>102.59964436698321</v>
      </c>
      <c r="L41" s="9">
        <v>102.24927893217587</v>
      </c>
      <c r="M41" s="9">
        <v>101.01953904765237</v>
      </c>
      <c r="N41" s="9">
        <v>99.417565108476367</v>
      </c>
      <c r="O41" s="9">
        <v>98.25039322398527</v>
      </c>
      <c r="P41" s="9">
        <v>98.423446163101758</v>
      </c>
      <c r="Q41" s="9">
        <v>98.890593911045471</v>
      </c>
      <c r="R41" s="9">
        <v>99.808159284369069</v>
      </c>
      <c r="S41" s="9">
        <v>99.99096959458457</v>
      </c>
      <c r="T41" s="9">
        <v>100.07163449959666</v>
      </c>
      <c r="U41" s="9">
        <v>100.29485404667031</v>
      </c>
      <c r="V41" s="9">
        <v>102.18721703751658</v>
      </c>
      <c r="W41" s="9">
        <v>103.25585316617429</v>
      </c>
      <c r="X41" s="9">
        <v>105.26201931810427</v>
      </c>
      <c r="Y41" s="9">
        <v>106.03147689669235</v>
      </c>
      <c r="Z41" s="9">
        <v>108.35533484737157</v>
      </c>
      <c r="AA41" s="9">
        <v>109.63043444047736</v>
      </c>
      <c r="AB41" s="9">
        <v>111.71449419554794</v>
      </c>
      <c r="AC41" s="9">
        <v>113.10302654764935</v>
      </c>
      <c r="AD41" s="9">
        <v>114.8606476337997</v>
      </c>
      <c r="AE41" s="9">
        <v>115.82899471813022</v>
      </c>
      <c r="AF41" s="9">
        <v>117.51915789531903</v>
      </c>
      <c r="AG41" s="9">
        <v>119.53999681320651</v>
      </c>
      <c r="AH41" s="9">
        <v>120.32734793015202</v>
      </c>
      <c r="AI41" s="9">
        <v>119.77029419270076</v>
      </c>
      <c r="AJ41" s="9">
        <v>118.06185756246362</v>
      </c>
      <c r="AK41" s="9">
        <v>117.79029632307565</v>
      </c>
      <c r="AL41" s="9">
        <v>117.54982864737053</v>
      </c>
      <c r="AM41" s="9">
        <v>119.03514436752209</v>
      </c>
      <c r="AN41" s="9">
        <v>120.43226936834721</v>
      </c>
      <c r="AO41" s="9">
        <v>121.80994712567622</v>
      </c>
      <c r="AP41" s="9">
        <v>122.52386479494042</v>
      </c>
      <c r="AQ41" s="9">
        <v>121.80045558778481</v>
      </c>
      <c r="AR41" s="9">
        <v>123.01292703041638</v>
      </c>
      <c r="AS41" s="9">
        <v>127.08487817469188</v>
      </c>
      <c r="AT41" s="9">
        <v>131.01080412790378</v>
      </c>
      <c r="AU41" s="9">
        <v>132.36755806941531</v>
      </c>
      <c r="AV41" s="9">
        <v>130.13299927307881</v>
      </c>
      <c r="AW41" s="9">
        <v>129.17672369191544</v>
      </c>
      <c r="AX41" s="9">
        <v>129.02758764408753</v>
      </c>
      <c r="AY41" s="9">
        <v>129.28088778183826</v>
      </c>
      <c r="AZ41" s="9">
        <v>130.09671047962425</v>
      </c>
      <c r="BA41" s="9">
        <v>133.80002002594225</v>
      </c>
      <c r="BB41" s="9">
        <v>137.9308325162194</v>
      </c>
      <c r="BC41" s="9">
        <v>140.98911153643519</v>
      </c>
      <c r="BD41" s="9">
        <v>144.78173857870598</v>
      </c>
      <c r="BE41" s="9">
        <v>146.04983521393055</v>
      </c>
      <c r="BF41" s="9">
        <v>149.35473326869615</v>
      </c>
      <c r="BG41" s="9">
        <v>148.44247676309047</v>
      </c>
      <c r="BH41" s="9">
        <v>150.19666619229744</v>
      </c>
      <c r="BI41" s="9">
        <v>153.65463883614515</v>
      </c>
      <c r="BJ41" s="9">
        <v>153.12072848502325</v>
      </c>
      <c r="BK41" s="9">
        <v>152.67842019884085</v>
      </c>
      <c r="BL41" s="9">
        <v>150.27005291742725</v>
      </c>
      <c r="BM41" s="9">
        <v>152.26679358504245</v>
      </c>
      <c r="BN41" s="9">
        <v>153.3195287490756</v>
      </c>
      <c r="BO41" s="9">
        <v>153.90199547974896</v>
      </c>
      <c r="BP41" s="9">
        <v>156.51471820859237</v>
      </c>
      <c r="BQ41" s="21">
        <v>160.56311544297139</v>
      </c>
      <c r="BR41" s="21">
        <v>160.90832917330826</v>
      </c>
      <c r="BS41" s="21">
        <v>160.52082695253407</v>
      </c>
      <c r="BT41" s="21">
        <v>156.11803687319568</v>
      </c>
      <c r="BU41" s="21">
        <v>155.97957864335635</v>
      </c>
      <c r="BV41" s="21">
        <v>156.26781608795207</v>
      </c>
      <c r="BW41" s="21">
        <v>157.89316160963466</v>
      </c>
      <c r="BX41" s="21">
        <v>159.4983595717662</v>
      </c>
      <c r="BY41" s="21">
        <v>157.17454900572585</v>
      </c>
      <c r="BZ41" s="21">
        <v>155.99616139628873</v>
      </c>
      <c r="CA41" s="21">
        <v>154.77136799253216</v>
      </c>
      <c r="CB41" s="21">
        <v>157.40481850257046</v>
      </c>
      <c r="CC41" s="21">
        <v>161.40270244121402</v>
      </c>
      <c r="CD41" s="197">
        <v>164.32082473383454</v>
      </c>
      <c r="CE41" s="197">
        <v>165.62635158965068</v>
      </c>
      <c r="CF41" s="197">
        <v>165.47947068308039</v>
      </c>
      <c r="CG41" s="197">
        <v>165.28813083098984</v>
      </c>
      <c r="CH41" s="200">
        <v>165.50521945051642</v>
      </c>
      <c r="CJ41" s="5"/>
      <c r="CK41" s="5"/>
      <c r="CL41" s="5"/>
      <c r="CM41" s="5"/>
      <c r="CN41" s="5"/>
      <c r="CO41" s="21"/>
      <c r="CP41" s="21"/>
      <c r="CQ41" s="21"/>
    </row>
    <row r="42" spans="1:95" x14ac:dyDescent="0.2">
      <c r="A42" s="8" t="str">
        <f t="shared" si="0"/>
        <v>EFHt_gg_QU_15</v>
      </c>
      <c r="B42" s="7" t="s">
        <v>3803</v>
      </c>
      <c r="C42" s="7" t="s">
        <v>654</v>
      </c>
      <c r="D42" s="7">
        <v>15</v>
      </c>
      <c r="E42" s="7">
        <v>100</v>
      </c>
      <c r="F42" s="9">
        <v>101.14098465972154</v>
      </c>
      <c r="G42" s="9">
        <v>102.13837303319615</v>
      </c>
      <c r="H42" s="9">
        <v>103.42369974333322</v>
      </c>
      <c r="I42" s="9">
        <v>103.36212353089343</v>
      </c>
      <c r="J42" s="9">
        <v>103.54662132127073</v>
      </c>
      <c r="K42" s="9">
        <v>103.20397214531063</v>
      </c>
      <c r="L42" s="9">
        <v>102.05101589626577</v>
      </c>
      <c r="M42" s="9">
        <v>99.60914603240515</v>
      </c>
      <c r="N42" s="9">
        <v>97.2638216661706</v>
      </c>
      <c r="O42" s="9">
        <v>96.018956279655711</v>
      </c>
      <c r="P42" s="9">
        <v>96.110321503893701</v>
      </c>
      <c r="Q42" s="9">
        <v>96.350162366072126</v>
      </c>
      <c r="R42" s="9">
        <v>96.842906661352927</v>
      </c>
      <c r="S42" s="9">
        <v>96.601826007856616</v>
      </c>
      <c r="T42" s="9">
        <v>95.979358468340379</v>
      </c>
      <c r="U42" s="9">
        <v>95.685191375295929</v>
      </c>
      <c r="V42" s="9">
        <v>96.121096442727847</v>
      </c>
      <c r="W42" s="9">
        <v>96.923308867216122</v>
      </c>
      <c r="X42" s="9">
        <v>98.249104899693748</v>
      </c>
      <c r="Y42" s="9">
        <v>100.07625940515304</v>
      </c>
      <c r="Z42" s="9">
        <v>102.95860511931555</v>
      </c>
      <c r="AA42" s="9">
        <v>106.64668228859868</v>
      </c>
      <c r="AB42" s="9">
        <v>108.37056680699931</v>
      </c>
      <c r="AC42" s="9">
        <v>108.6654096015525</v>
      </c>
      <c r="AD42" s="9">
        <v>109.50060966806866</v>
      </c>
      <c r="AE42" s="9">
        <v>111.4060776976376</v>
      </c>
      <c r="AF42" s="9">
        <v>115.26526611616212</v>
      </c>
      <c r="AG42" s="9">
        <v>115.63146689355911</v>
      </c>
      <c r="AH42" s="9">
        <v>116.47473628746714</v>
      </c>
      <c r="AI42" s="9">
        <v>113.81637123941825</v>
      </c>
      <c r="AJ42" s="9">
        <v>112.83294298054921</v>
      </c>
      <c r="AK42" s="9">
        <v>111.61481318350788</v>
      </c>
      <c r="AL42" s="9">
        <v>112.74841921351155</v>
      </c>
      <c r="AM42" s="9">
        <v>113.75598747943742</v>
      </c>
      <c r="AN42" s="9">
        <v>115.17611701825997</v>
      </c>
      <c r="AO42" s="9">
        <v>116.33059557554265</v>
      </c>
      <c r="AP42" s="9">
        <v>117.08023676374775</v>
      </c>
      <c r="AQ42" s="9">
        <v>117.96319022548676</v>
      </c>
      <c r="AR42" s="9">
        <v>120.73262367580215</v>
      </c>
      <c r="AS42" s="9">
        <v>124.91484212014234</v>
      </c>
      <c r="AT42" s="9">
        <v>127.58183565858094</v>
      </c>
      <c r="AU42" s="9">
        <v>127.74664986696966</v>
      </c>
      <c r="AV42" s="9">
        <v>129.19378148658836</v>
      </c>
      <c r="AW42" s="9">
        <v>133.62703301640451</v>
      </c>
      <c r="AX42" s="9">
        <v>135.41643261725287</v>
      </c>
      <c r="AY42" s="9">
        <v>134.88572167914219</v>
      </c>
      <c r="AZ42" s="9">
        <v>135.01934890535927</v>
      </c>
      <c r="BA42" s="9">
        <v>136.87549246384219</v>
      </c>
      <c r="BB42" s="9">
        <v>139.88674087628348</v>
      </c>
      <c r="BC42" s="9">
        <v>140.72156210114372</v>
      </c>
      <c r="BD42" s="9">
        <v>142.55480633033312</v>
      </c>
      <c r="BE42" s="9">
        <v>143.91913604433819</v>
      </c>
      <c r="BF42" s="9">
        <v>143.99122618609093</v>
      </c>
      <c r="BG42" s="9">
        <v>146.99221802187705</v>
      </c>
      <c r="BH42" s="9">
        <v>150.22855559135715</v>
      </c>
      <c r="BI42" s="9">
        <v>153.76754826890988</v>
      </c>
      <c r="BJ42" s="9">
        <v>153.0525857436522</v>
      </c>
      <c r="BK42" s="9">
        <v>153.78720731378664</v>
      </c>
      <c r="BL42" s="9">
        <v>155.70446100220246</v>
      </c>
      <c r="BM42" s="9">
        <v>159.07693273497188</v>
      </c>
      <c r="BN42" s="9">
        <v>159.3809867972935</v>
      </c>
      <c r="BO42" s="9">
        <v>158.84124263695961</v>
      </c>
      <c r="BP42" s="9">
        <v>159.37319308820983</v>
      </c>
      <c r="BQ42" s="21">
        <v>161.35986660078939</v>
      </c>
      <c r="BR42" s="21">
        <v>161.30433815155706</v>
      </c>
      <c r="BS42" s="21">
        <v>161.18682590380999</v>
      </c>
      <c r="BT42" s="21">
        <v>157.69879315283322</v>
      </c>
      <c r="BU42" s="21">
        <v>157.7533735086152</v>
      </c>
      <c r="BV42" s="21">
        <v>157.56362007967081</v>
      </c>
      <c r="BW42" s="21">
        <v>159.53783798386075</v>
      </c>
      <c r="BX42" s="21">
        <v>159.77337997153361</v>
      </c>
      <c r="BY42" s="21">
        <v>157.31199835866821</v>
      </c>
      <c r="BZ42" s="21">
        <v>155.35623893611802</v>
      </c>
      <c r="CA42" s="21">
        <v>154.84822901191339</v>
      </c>
      <c r="CB42" s="21">
        <v>158.37940310259424</v>
      </c>
      <c r="CC42" s="21">
        <v>162.28653387469532</v>
      </c>
      <c r="CD42" s="197">
        <v>163.74129754755424</v>
      </c>
      <c r="CE42" s="197">
        <v>164.12789179188636</v>
      </c>
      <c r="CF42" s="197">
        <v>164.59504470282923</v>
      </c>
      <c r="CG42" s="197">
        <v>166.63056902189916</v>
      </c>
      <c r="CH42" s="200">
        <v>168.05528025306469</v>
      </c>
      <c r="CJ42" s="5"/>
      <c r="CK42" s="5"/>
      <c r="CL42" s="5"/>
      <c r="CM42" s="5"/>
      <c r="CN42" s="5"/>
      <c r="CO42" s="21"/>
      <c r="CP42" s="21"/>
      <c r="CQ42" s="21"/>
    </row>
    <row r="43" spans="1:95" x14ac:dyDescent="0.2">
      <c r="A43" s="8" t="str">
        <f t="shared" si="0"/>
        <v>EFHt_gg_QU_16</v>
      </c>
      <c r="B43" s="7" t="s">
        <v>3803</v>
      </c>
      <c r="C43" s="7" t="s">
        <v>654</v>
      </c>
      <c r="D43" s="7">
        <v>16</v>
      </c>
      <c r="E43" s="7">
        <v>100</v>
      </c>
      <c r="F43" s="9">
        <v>101.02546558209235</v>
      </c>
      <c r="G43" s="9">
        <v>101.8850808806091</v>
      </c>
      <c r="H43" s="9">
        <v>103.1790071662856</v>
      </c>
      <c r="I43" s="9">
        <v>103.08595258295743</v>
      </c>
      <c r="J43" s="9">
        <v>103.24812173517535</v>
      </c>
      <c r="K43" s="9">
        <v>102.80517256748743</v>
      </c>
      <c r="L43" s="9">
        <v>102.30862805453135</v>
      </c>
      <c r="M43" s="9">
        <v>100.60730812633302</v>
      </c>
      <c r="N43" s="9">
        <v>99.04474311648444</v>
      </c>
      <c r="O43" s="9">
        <v>97.966211689398406</v>
      </c>
      <c r="P43" s="9">
        <v>99.684534248491573</v>
      </c>
      <c r="Q43" s="9">
        <v>101.54516360014105</v>
      </c>
      <c r="R43" s="9">
        <v>103.54389645504746</v>
      </c>
      <c r="S43" s="9">
        <v>103.26788016533844</v>
      </c>
      <c r="T43" s="9">
        <v>103.24599099864493</v>
      </c>
      <c r="U43" s="9">
        <v>103.57534976390474</v>
      </c>
      <c r="V43" s="9">
        <v>104.6472507829687</v>
      </c>
      <c r="W43" s="9">
        <v>105.50178825619552</v>
      </c>
      <c r="X43" s="9">
        <v>106.97051099320083</v>
      </c>
      <c r="Y43" s="9">
        <v>109.13153142953449</v>
      </c>
      <c r="Z43" s="9">
        <v>112.23618600593512</v>
      </c>
      <c r="AA43" s="9">
        <v>115.30480452346522</v>
      </c>
      <c r="AB43" s="9">
        <v>117.15937911234126</v>
      </c>
      <c r="AC43" s="9">
        <v>117.82989004189209</v>
      </c>
      <c r="AD43" s="9">
        <v>118.75973671124207</v>
      </c>
      <c r="AE43" s="9">
        <v>120.50609730151308</v>
      </c>
      <c r="AF43" s="9">
        <v>122.66391554065399</v>
      </c>
      <c r="AG43" s="9">
        <v>123.63861937184735</v>
      </c>
      <c r="AH43" s="9">
        <v>123.97575818082528</v>
      </c>
      <c r="AI43" s="9">
        <v>123.6156946469866</v>
      </c>
      <c r="AJ43" s="9">
        <v>123.59881869969911</v>
      </c>
      <c r="AK43" s="9">
        <v>122.8198648207054</v>
      </c>
      <c r="AL43" s="9">
        <v>122.7720653675549</v>
      </c>
      <c r="AM43" s="9">
        <v>122.11067359930992</v>
      </c>
      <c r="AN43" s="9">
        <v>122.43918156547524</v>
      </c>
      <c r="AO43" s="9">
        <v>121.89767239921029</v>
      </c>
      <c r="AP43" s="9">
        <v>120.72356638331648</v>
      </c>
      <c r="AQ43" s="9">
        <v>120.24817831087221</v>
      </c>
      <c r="AR43" s="9">
        <v>122.28768874474598</v>
      </c>
      <c r="AS43" s="9">
        <v>126.57000849517307</v>
      </c>
      <c r="AT43" s="9">
        <v>131.42965453342697</v>
      </c>
      <c r="AU43" s="9">
        <v>133.05379255755793</v>
      </c>
      <c r="AV43" s="9">
        <v>135.24338842190528</v>
      </c>
      <c r="AW43" s="9">
        <v>136.59779136649072</v>
      </c>
      <c r="AX43" s="9">
        <v>137.69629926200821</v>
      </c>
      <c r="AY43" s="9">
        <v>137.36502385051722</v>
      </c>
      <c r="AZ43" s="9">
        <v>137.48711448218219</v>
      </c>
      <c r="BA43" s="9">
        <v>139.33781307923189</v>
      </c>
      <c r="BB43" s="9">
        <v>142.70132034363323</v>
      </c>
      <c r="BC43" s="9">
        <v>145.96447445627769</v>
      </c>
      <c r="BD43" s="9">
        <v>150.25637274618271</v>
      </c>
      <c r="BE43" s="9">
        <v>151.78782679186693</v>
      </c>
      <c r="BF43" s="9">
        <v>152.5451367122854</v>
      </c>
      <c r="BG43" s="9">
        <v>155.36627952088662</v>
      </c>
      <c r="BH43" s="9">
        <v>160.2839016760413</v>
      </c>
      <c r="BI43" s="9">
        <v>166.15138430720242</v>
      </c>
      <c r="BJ43" s="9">
        <v>166.45127454890215</v>
      </c>
      <c r="BK43" s="9">
        <v>167.58764917262201</v>
      </c>
      <c r="BL43" s="9">
        <v>169.12596148963053</v>
      </c>
      <c r="BM43" s="9">
        <v>174.00977452680931</v>
      </c>
      <c r="BN43" s="9">
        <v>176.80039636642437</v>
      </c>
      <c r="BO43" s="9">
        <v>177.98493901331494</v>
      </c>
      <c r="BP43" s="9">
        <v>178.99758215950956</v>
      </c>
      <c r="BQ43" s="21">
        <v>180.55135570396092</v>
      </c>
      <c r="BR43" s="21">
        <v>180.26552816198884</v>
      </c>
      <c r="BS43" s="21">
        <v>180.11928905025016</v>
      </c>
      <c r="BT43" s="21">
        <v>177.50514561007685</v>
      </c>
      <c r="BU43" s="21">
        <v>178.40613977041747</v>
      </c>
      <c r="BV43" s="21">
        <v>178.85635864262318</v>
      </c>
      <c r="BW43" s="21">
        <v>177.93141047645409</v>
      </c>
      <c r="BX43" s="21">
        <v>174.85954395626047</v>
      </c>
      <c r="BY43" s="21">
        <v>168.27706774578306</v>
      </c>
      <c r="BZ43" s="21">
        <v>166.04260377944439</v>
      </c>
      <c r="CA43" s="21">
        <v>165.56134916275371</v>
      </c>
      <c r="CB43" s="21">
        <v>168.11777320480874</v>
      </c>
      <c r="CC43" s="21">
        <v>171.13071103074296</v>
      </c>
      <c r="CD43" s="197">
        <v>172.96632678176334</v>
      </c>
      <c r="CE43" s="197">
        <v>175.56693096644949</v>
      </c>
      <c r="CF43" s="197">
        <v>178.78632134248684</v>
      </c>
      <c r="CG43" s="197">
        <v>182.41760161334568</v>
      </c>
      <c r="CH43" s="200">
        <v>185.45144498848407</v>
      </c>
      <c r="CJ43" s="5"/>
      <c r="CK43" s="5"/>
      <c r="CL43" s="5"/>
      <c r="CM43" s="5"/>
      <c r="CN43" s="5"/>
      <c r="CO43" s="21"/>
      <c r="CP43" s="21"/>
      <c r="CQ43" s="21"/>
    </row>
    <row r="44" spans="1:95" x14ac:dyDescent="0.2">
      <c r="A44" s="8" t="str">
        <f t="shared" si="0"/>
        <v>EFHt_gg_QU_17</v>
      </c>
      <c r="B44" s="7" t="s">
        <v>3803</v>
      </c>
      <c r="C44" s="7" t="s">
        <v>654</v>
      </c>
      <c r="D44" s="7">
        <v>17</v>
      </c>
      <c r="E44" s="7">
        <v>100</v>
      </c>
      <c r="F44" s="9">
        <v>100.94151943414779</v>
      </c>
      <c r="G44" s="9">
        <v>101.83366989191182</v>
      </c>
      <c r="H44" s="9">
        <v>103.64111324233215</v>
      </c>
      <c r="I44" s="9">
        <v>104.23899301927929</v>
      </c>
      <c r="J44" s="9">
        <v>105.13333361242285</v>
      </c>
      <c r="K44" s="9">
        <v>105.0086525443092</v>
      </c>
      <c r="L44" s="9">
        <v>104.95315631118609</v>
      </c>
      <c r="M44" s="9">
        <v>103.54053042427226</v>
      </c>
      <c r="N44" s="9">
        <v>102.11872318902391</v>
      </c>
      <c r="O44" s="9">
        <v>100.75225323107747</v>
      </c>
      <c r="P44" s="9">
        <v>100.71811191479806</v>
      </c>
      <c r="Q44" s="9">
        <v>100.90163405184263</v>
      </c>
      <c r="R44" s="9">
        <v>101.44899539521261</v>
      </c>
      <c r="S44" s="9">
        <v>101.19676286508574</v>
      </c>
      <c r="T44" s="9">
        <v>100.78253991712178</v>
      </c>
      <c r="U44" s="9">
        <v>100.70591051780235</v>
      </c>
      <c r="V44" s="9">
        <v>101.45708109920365</v>
      </c>
      <c r="W44" s="9">
        <v>102.6454088865966</v>
      </c>
      <c r="X44" s="9">
        <v>103.90967303308861</v>
      </c>
      <c r="Y44" s="9">
        <v>106.06746916117385</v>
      </c>
      <c r="Z44" s="9">
        <v>108.52230964292075</v>
      </c>
      <c r="AA44" s="9">
        <v>111.4497236206973</v>
      </c>
      <c r="AB44" s="9">
        <v>113.0309949886108</v>
      </c>
      <c r="AC44" s="9">
        <v>114.06236317162443</v>
      </c>
      <c r="AD44" s="9">
        <v>115.38830255513385</v>
      </c>
      <c r="AE44" s="9">
        <v>117.38355677905311</v>
      </c>
      <c r="AF44" s="9">
        <v>120.10024355476747</v>
      </c>
      <c r="AG44" s="9">
        <v>121.24415334102282</v>
      </c>
      <c r="AH44" s="9">
        <v>121.70579504086693</v>
      </c>
      <c r="AI44" s="9">
        <v>120.96249662734242</v>
      </c>
      <c r="AJ44" s="9">
        <v>120.49405977811755</v>
      </c>
      <c r="AK44" s="9">
        <v>120.41137910359588</v>
      </c>
      <c r="AL44" s="9">
        <v>120.40369692385845</v>
      </c>
      <c r="AM44" s="9">
        <v>120.98853596165883</v>
      </c>
      <c r="AN44" s="9">
        <v>120.9318603967987</v>
      </c>
      <c r="AO44" s="9">
        <v>121.64723583283103</v>
      </c>
      <c r="AP44" s="9">
        <v>122.32554449422086</v>
      </c>
      <c r="AQ44" s="9">
        <v>122.69637414784877</v>
      </c>
      <c r="AR44" s="9">
        <v>123.41446773936032</v>
      </c>
      <c r="AS44" s="9">
        <v>125.2645801204507</v>
      </c>
      <c r="AT44" s="9">
        <v>129.11160140365908</v>
      </c>
      <c r="AU44" s="9">
        <v>131.60279109613299</v>
      </c>
      <c r="AV44" s="9">
        <v>133.59324762244026</v>
      </c>
      <c r="AW44" s="9">
        <v>134.66436864884929</v>
      </c>
      <c r="AX44" s="9">
        <v>135.66835264917106</v>
      </c>
      <c r="AY44" s="9">
        <v>136.14744280144791</v>
      </c>
      <c r="AZ44" s="9">
        <v>137.65328557427202</v>
      </c>
      <c r="BA44" s="9">
        <v>140.23000000483125</v>
      </c>
      <c r="BB44" s="9">
        <v>143.94741400430664</v>
      </c>
      <c r="BC44" s="9">
        <v>145.55050187798881</v>
      </c>
      <c r="BD44" s="9">
        <v>148.62853049859547</v>
      </c>
      <c r="BE44" s="9">
        <v>149.74063692717664</v>
      </c>
      <c r="BF44" s="9">
        <v>152.78628987643219</v>
      </c>
      <c r="BG44" s="9">
        <v>154.79213657867865</v>
      </c>
      <c r="BH44" s="9">
        <v>156.4908052741101</v>
      </c>
      <c r="BI44" s="9">
        <v>158.60735882594884</v>
      </c>
      <c r="BJ44" s="9">
        <v>158.71054529101121</v>
      </c>
      <c r="BK44" s="9">
        <v>161.36098164587455</v>
      </c>
      <c r="BL44" s="9">
        <v>161.93725683038406</v>
      </c>
      <c r="BM44" s="9">
        <v>164.43633870098861</v>
      </c>
      <c r="BN44" s="9">
        <v>164.54275250127282</v>
      </c>
      <c r="BO44" s="9">
        <v>164.63758501547116</v>
      </c>
      <c r="BP44" s="9">
        <v>164.81762735498708</v>
      </c>
      <c r="BQ44" s="21">
        <v>166.32048295322471</v>
      </c>
      <c r="BR44" s="21">
        <v>166.85897702362445</v>
      </c>
      <c r="BS44" s="21">
        <v>167.15133654685374</v>
      </c>
      <c r="BT44" s="21">
        <v>165.04336971552792</v>
      </c>
      <c r="BU44" s="21">
        <v>165.66250362043408</v>
      </c>
      <c r="BV44" s="21">
        <v>167.67194366165259</v>
      </c>
      <c r="BW44" s="21">
        <v>169.3872766431063</v>
      </c>
      <c r="BX44" s="21">
        <v>170.62629630124869</v>
      </c>
      <c r="BY44" s="21">
        <v>167.67525070897617</v>
      </c>
      <c r="BZ44" s="21">
        <v>167.49938534453693</v>
      </c>
      <c r="CA44" s="21">
        <v>167.71957731456126</v>
      </c>
      <c r="CB44" s="21">
        <v>170.55795046383255</v>
      </c>
      <c r="CC44" s="21">
        <v>172.49682510241223</v>
      </c>
      <c r="CD44" s="197">
        <v>173.21671510707338</v>
      </c>
      <c r="CE44" s="197">
        <v>173.97398895599235</v>
      </c>
      <c r="CF44" s="197">
        <v>176.41557408037559</v>
      </c>
      <c r="CG44" s="197">
        <v>179.03938168218619</v>
      </c>
      <c r="CH44" s="200">
        <v>181.26106929660202</v>
      </c>
      <c r="CJ44" s="5"/>
      <c r="CK44" s="5"/>
      <c r="CL44" s="5"/>
      <c r="CM44" s="5"/>
      <c r="CN44" s="5"/>
      <c r="CO44" s="21"/>
      <c r="CP44" s="21"/>
      <c r="CQ44" s="21"/>
    </row>
    <row r="45" spans="1:95" x14ac:dyDescent="0.2">
      <c r="A45" s="8" t="str">
        <f t="shared" si="0"/>
        <v>EFHt_gg_QU_18</v>
      </c>
      <c r="B45" s="7" t="s">
        <v>3803</v>
      </c>
      <c r="C45" s="7" t="s">
        <v>654</v>
      </c>
      <c r="D45" s="7">
        <v>18</v>
      </c>
      <c r="E45" s="7">
        <v>100</v>
      </c>
      <c r="F45" s="9">
        <v>98.505365061554315</v>
      </c>
      <c r="G45" s="9">
        <v>96.416284139782576</v>
      </c>
      <c r="H45" s="9">
        <v>95.983428682927752</v>
      </c>
      <c r="I45" s="9">
        <v>94.951882361668865</v>
      </c>
      <c r="J45" s="9">
        <v>95.766181093726289</v>
      </c>
      <c r="K45" s="9">
        <v>96.139517122844325</v>
      </c>
      <c r="L45" s="9">
        <v>97.985574091558078</v>
      </c>
      <c r="M45" s="9">
        <v>98.629364127828197</v>
      </c>
      <c r="N45" s="9">
        <v>98.438740445912956</v>
      </c>
      <c r="O45" s="9">
        <v>96.812404461483922</v>
      </c>
      <c r="P45" s="9">
        <v>97.864362470662442</v>
      </c>
      <c r="Q45" s="9">
        <v>99.758696006290549</v>
      </c>
      <c r="R45" s="9">
        <v>102.57456246728566</v>
      </c>
      <c r="S45" s="9">
        <v>103.2498761535151</v>
      </c>
      <c r="T45" s="9">
        <v>103.15576635975729</v>
      </c>
      <c r="U45" s="9">
        <v>103.28103286920883</v>
      </c>
      <c r="V45" s="9">
        <v>103.86105412608912</v>
      </c>
      <c r="W45" s="9">
        <v>104.84301782815719</v>
      </c>
      <c r="X45" s="9">
        <v>106.45368615596851</v>
      </c>
      <c r="Y45" s="9">
        <v>108.84717651323591</v>
      </c>
      <c r="Z45" s="9">
        <v>112.40825529885713</v>
      </c>
      <c r="AA45" s="9">
        <v>115.67544853696916</v>
      </c>
      <c r="AB45" s="9">
        <v>119.69053275005281</v>
      </c>
      <c r="AC45" s="9">
        <v>122.89994384498324</v>
      </c>
      <c r="AD45" s="9">
        <v>125.57393827595702</v>
      </c>
      <c r="AE45" s="9">
        <v>127.99545406164502</v>
      </c>
      <c r="AF45" s="9">
        <v>130.55435599315615</v>
      </c>
      <c r="AG45" s="9">
        <v>132.89931560065534</v>
      </c>
      <c r="AH45" s="9">
        <v>132.9506998317718</v>
      </c>
      <c r="AI45" s="9">
        <v>132.47768225834798</v>
      </c>
      <c r="AJ45" s="9">
        <v>132.80167978490371</v>
      </c>
      <c r="AK45" s="9">
        <v>133.27920700052766</v>
      </c>
      <c r="AL45" s="9">
        <v>133.26565861632656</v>
      </c>
      <c r="AM45" s="9">
        <v>130.22100647039258</v>
      </c>
      <c r="AN45" s="9">
        <v>128.01081226955924</v>
      </c>
      <c r="AO45" s="9">
        <v>126.35493268064589</v>
      </c>
      <c r="AP45" s="9">
        <v>126.25901153248124</v>
      </c>
      <c r="AQ45" s="9">
        <v>125.98241740848589</v>
      </c>
      <c r="AR45" s="9">
        <v>126.69501332868117</v>
      </c>
      <c r="AS45" s="9">
        <v>130.65833694060265</v>
      </c>
      <c r="AT45" s="9">
        <v>136.35250100572796</v>
      </c>
      <c r="AU45" s="9">
        <v>139.46722412416557</v>
      </c>
      <c r="AV45" s="9">
        <v>141.01890873497322</v>
      </c>
      <c r="AW45" s="9">
        <v>140.57323732989892</v>
      </c>
      <c r="AX45" s="9">
        <v>141.07751160075688</v>
      </c>
      <c r="AY45" s="9">
        <v>140.26411305083187</v>
      </c>
      <c r="AZ45" s="9">
        <v>139.78337296011424</v>
      </c>
      <c r="BA45" s="9">
        <v>140.35373314157843</v>
      </c>
      <c r="BB45" s="9">
        <v>142.08822989074497</v>
      </c>
      <c r="BC45" s="9">
        <v>142.28807673295344</v>
      </c>
      <c r="BD45" s="9">
        <v>143.89337636252131</v>
      </c>
      <c r="BE45" s="9">
        <v>144.71867180534784</v>
      </c>
      <c r="BF45" s="9">
        <v>148.76188578747335</v>
      </c>
      <c r="BG45" s="9">
        <v>153.42130861828846</v>
      </c>
      <c r="BH45" s="9">
        <v>157.77334956820195</v>
      </c>
      <c r="BI45" s="9">
        <v>162.80661948117259</v>
      </c>
      <c r="BJ45" s="9">
        <v>163.33219079151979</v>
      </c>
      <c r="BK45" s="9">
        <v>165.61073162737037</v>
      </c>
      <c r="BL45" s="9">
        <v>163.59971174864975</v>
      </c>
      <c r="BM45" s="9">
        <v>164.45480811133507</v>
      </c>
      <c r="BN45" s="9">
        <v>163.72295130561739</v>
      </c>
      <c r="BO45" s="9">
        <v>164.9676018188861</v>
      </c>
      <c r="BP45" s="9">
        <v>168.00411748259475</v>
      </c>
      <c r="BQ45" s="21">
        <v>169.37777441203164</v>
      </c>
      <c r="BR45" s="21">
        <v>167.89389646503705</v>
      </c>
      <c r="BS45" s="21">
        <v>162.53998097078613</v>
      </c>
      <c r="BT45" s="21">
        <v>156.86044676133926</v>
      </c>
      <c r="BU45" s="21">
        <v>153.08881612088661</v>
      </c>
      <c r="BV45" s="21">
        <v>150.56848249288691</v>
      </c>
      <c r="BW45" s="21">
        <v>149.91342362960714</v>
      </c>
      <c r="BX45" s="21">
        <v>151.28173256385233</v>
      </c>
      <c r="BY45" s="21">
        <v>151.42497733770509</v>
      </c>
      <c r="BZ45" s="21">
        <v>151.37506439081241</v>
      </c>
      <c r="CA45" s="21">
        <v>151.60351738359924</v>
      </c>
      <c r="CB45" s="21">
        <v>153.44878991477597</v>
      </c>
      <c r="CC45" s="21">
        <v>155.74199586230779</v>
      </c>
      <c r="CD45" s="197">
        <v>156.35982648742595</v>
      </c>
      <c r="CE45" s="197">
        <v>156.33673405950171</v>
      </c>
      <c r="CF45" s="197">
        <v>157.89645050488821</v>
      </c>
      <c r="CG45" s="197">
        <v>157.85908978747614</v>
      </c>
      <c r="CH45" s="200">
        <v>156.24385439581536</v>
      </c>
      <c r="CJ45" s="5"/>
      <c r="CK45" s="5"/>
      <c r="CL45" s="5"/>
      <c r="CM45" s="5"/>
      <c r="CN45" s="5"/>
      <c r="CO45" s="21"/>
      <c r="CP45" s="21"/>
      <c r="CQ45" s="21"/>
    </row>
    <row r="46" spans="1:95" x14ac:dyDescent="0.2">
      <c r="A46" s="8" t="str">
        <f t="shared" si="0"/>
        <v>EFHt_gg_QU_19</v>
      </c>
      <c r="B46" s="7" t="s">
        <v>3803</v>
      </c>
      <c r="C46" s="7" t="s">
        <v>654</v>
      </c>
      <c r="D46" s="7">
        <v>19</v>
      </c>
      <c r="E46" s="7">
        <v>100</v>
      </c>
      <c r="F46" s="9">
        <v>100.25117217787995</v>
      </c>
      <c r="G46" s="9">
        <v>100.61269188494835</v>
      </c>
      <c r="H46" s="9">
        <v>102.13893841826545</v>
      </c>
      <c r="I46" s="9">
        <v>102.55856091118697</v>
      </c>
      <c r="J46" s="9">
        <v>103.29333487112784</v>
      </c>
      <c r="K46" s="9">
        <v>103.02804499787312</v>
      </c>
      <c r="L46" s="9">
        <v>103.11493878945254</v>
      </c>
      <c r="M46" s="9">
        <v>102.16926139770021</v>
      </c>
      <c r="N46" s="9">
        <v>101.43365143947018</v>
      </c>
      <c r="O46" s="9">
        <v>100.74043070505535</v>
      </c>
      <c r="P46" s="9">
        <v>100.56406238668148</v>
      </c>
      <c r="Q46" s="9">
        <v>100.81036935930207</v>
      </c>
      <c r="R46" s="9">
        <v>100.96840725435025</v>
      </c>
      <c r="S46" s="9">
        <v>101.39478822995432</v>
      </c>
      <c r="T46" s="9">
        <v>100.99892090353967</v>
      </c>
      <c r="U46" s="9">
        <v>101.29593971418041</v>
      </c>
      <c r="V46" s="9">
        <v>101.51602579321793</v>
      </c>
      <c r="W46" s="9">
        <v>102.66801236763257</v>
      </c>
      <c r="X46" s="9">
        <v>104.32289108916495</v>
      </c>
      <c r="Y46" s="9">
        <v>106.68194407425291</v>
      </c>
      <c r="Z46" s="9">
        <v>109.36695384892452</v>
      </c>
      <c r="AA46" s="9">
        <v>111.23232705689782</v>
      </c>
      <c r="AB46" s="9">
        <v>113.10186750644027</v>
      </c>
      <c r="AC46" s="9">
        <v>114.07224009853938</v>
      </c>
      <c r="AD46" s="9">
        <v>115.03492339441806</v>
      </c>
      <c r="AE46" s="9">
        <v>115.49386418394381</v>
      </c>
      <c r="AF46" s="9">
        <v>117.10189074045634</v>
      </c>
      <c r="AG46" s="9">
        <v>118.94821497613891</v>
      </c>
      <c r="AH46" s="9">
        <v>120.1802570238047</v>
      </c>
      <c r="AI46" s="9">
        <v>120.38288387284122</v>
      </c>
      <c r="AJ46" s="9">
        <v>120.01968536716895</v>
      </c>
      <c r="AK46" s="9">
        <v>119.93584454310623</v>
      </c>
      <c r="AL46" s="9">
        <v>119.24449708186474</v>
      </c>
      <c r="AM46" s="9">
        <v>118.95269111313517</v>
      </c>
      <c r="AN46" s="9">
        <v>119.48191669025067</v>
      </c>
      <c r="AO46" s="9">
        <v>119.88036379501091</v>
      </c>
      <c r="AP46" s="9">
        <v>120.56732222542325</v>
      </c>
      <c r="AQ46" s="9">
        <v>120.07497114246979</v>
      </c>
      <c r="AR46" s="9">
        <v>121.57547108698316</v>
      </c>
      <c r="AS46" s="9">
        <v>124.13282361098312</v>
      </c>
      <c r="AT46" s="9">
        <v>128.82238809214309</v>
      </c>
      <c r="AU46" s="9">
        <v>130.60488373745429</v>
      </c>
      <c r="AV46" s="9">
        <v>131.97499840642902</v>
      </c>
      <c r="AW46" s="9">
        <v>131.79351461841603</v>
      </c>
      <c r="AX46" s="9">
        <v>132.84670480893701</v>
      </c>
      <c r="AY46" s="9">
        <v>133.07504591954043</v>
      </c>
      <c r="AZ46" s="9">
        <v>133.19089735815837</v>
      </c>
      <c r="BA46" s="9">
        <v>134.56655318233354</v>
      </c>
      <c r="BB46" s="9">
        <v>137.18728075828065</v>
      </c>
      <c r="BC46" s="9">
        <v>139.91372624372787</v>
      </c>
      <c r="BD46" s="9">
        <v>144.23731909880721</v>
      </c>
      <c r="BE46" s="9">
        <v>146.14257314435125</v>
      </c>
      <c r="BF46" s="9">
        <v>148.20972840427422</v>
      </c>
      <c r="BG46" s="9">
        <v>148.76376895088211</v>
      </c>
      <c r="BH46" s="9">
        <v>149.89959457513348</v>
      </c>
      <c r="BI46" s="9">
        <v>151.31092966802112</v>
      </c>
      <c r="BJ46" s="9">
        <v>150.10636954703807</v>
      </c>
      <c r="BK46" s="9">
        <v>151.39615376315544</v>
      </c>
      <c r="BL46" s="9">
        <v>151.43986533673646</v>
      </c>
      <c r="BM46" s="9">
        <v>154.02216766911033</v>
      </c>
      <c r="BN46" s="9">
        <v>154.52931814403172</v>
      </c>
      <c r="BO46" s="9">
        <v>156.15554697852644</v>
      </c>
      <c r="BP46" s="9">
        <v>156.42193640871764</v>
      </c>
      <c r="BQ46" s="21">
        <v>157.57459658609324</v>
      </c>
      <c r="BR46" s="21">
        <v>156.17687705738933</v>
      </c>
      <c r="BS46" s="21">
        <v>155.32911327596287</v>
      </c>
      <c r="BT46" s="21">
        <v>151.12928293801974</v>
      </c>
      <c r="BU46" s="21">
        <v>150.30669119021405</v>
      </c>
      <c r="BV46" s="21">
        <v>151.16439490234188</v>
      </c>
      <c r="BW46" s="21">
        <v>152.71574318358151</v>
      </c>
      <c r="BX46" s="21">
        <v>154.28494074153758</v>
      </c>
      <c r="BY46" s="21">
        <v>152.40005785817695</v>
      </c>
      <c r="BZ46" s="21">
        <v>153.0124332182456</v>
      </c>
      <c r="CA46" s="21">
        <v>152.55515359554258</v>
      </c>
      <c r="CB46" s="21">
        <v>154.15737698883467</v>
      </c>
      <c r="CC46" s="21">
        <v>155.66914613188749</v>
      </c>
      <c r="CD46" s="197">
        <v>156.27426861780893</v>
      </c>
      <c r="CE46" s="197">
        <v>157.80968736441903</v>
      </c>
      <c r="CF46" s="197">
        <v>160.4414693309067</v>
      </c>
      <c r="CG46" s="197">
        <v>164.9928452986284</v>
      </c>
      <c r="CH46" s="200">
        <v>169.12071533179278</v>
      </c>
      <c r="CJ46" s="5"/>
      <c r="CK46" s="5"/>
      <c r="CL46" s="5"/>
      <c r="CM46" s="5"/>
      <c r="CN46" s="5"/>
      <c r="CO46" s="21"/>
      <c r="CP46" s="21"/>
      <c r="CQ46" s="21"/>
    </row>
    <row r="47" spans="1:95" x14ac:dyDescent="0.2">
      <c r="A47" s="8" t="str">
        <f t="shared" si="0"/>
        <v>EFHt_gg_QU_20</v>
      </c>
      <c r="B47" s="7" t="s">
        <v>3803</v>
      </c>
      <c r="C47" s="7" t="s">
        <v>654</v>
      </c>
      <c r="D47" s="7">
        <v>20</v>
      </c>
      <c r="E47" s="7">
        <v>100</v>
      </c>
      <c r="F47" s="9">
        <v>100.93571532034048</v>
      </c>
      <c r="G47" s="9">
        <v>101.77220916182769</v>
      </c>
      <c r="H47" s="9">
        <v>103.15124493252331</v>
      </c>
      <c r="I47" s="9">
        <v>103.24607579402146</v>
      </c>
      <c r="J47" s="9">
        <v>103.6021091874801</v>
      </c>
      <c r="K47" s="9">
        <v>103.31147466943004</v>
      </c>
      <c r="L47" s="9">
        <v>102.88688146748166</v>
      </c>
      <c r="M47" s="9">
        <v>101.22471879819425</v>
      </c>
      <c r="N47" s="9">
        <v>99.647774187261007</v>
      </c>
      <c r="O47" s="9">
        <v>98.552159541001856</v>
      </c>
      <c r="P47" s="9">
        <v>98.829296467330209</v>
      </c>
      <c r="Q47" s="9">
        <v>99.008481629237508</v>
      </c>
      <c r="R47" s="9">
        <v>100.12096191489258</v>
      </c>
      <c r="S47" s="9">
        <v>100.03662928284376</v>
      </c>
      <c r="T47" s="9">
        <v>100.02527882269817</v>
      </c>
      <c r="U47" s="9">
        <v>99.540392240397708</v>
      </c>
      <c r="V47" s="9">
        <v>99.740437727362448</v>
      </c>
      <c r="W47" s="9">
        <v>100.64041093033239</v>
      </c>
      <c r="X47" s="9">
        <v>102.09615220173104</v>
      </c>
      <c r="Y47" s="9">
        <v>105.06539969068864</v>
      </c>
      <c r="Z47" s="9">
        <v>107.6667512440044</v>
      </c>
      <c r="AA47" s="9">
        <v>109.88337678866351</v>
      </c>
      <c r="AB47" s="9">
        <v>112.21946297620582</v>
      </c>
      <c r="AC47" s="9">
        <v>114.3673000191521</v>
      </c>
      <c r="AD47" s="9">
        <v>116.88211647972287</v>
      </c>
      <c r="AE47" s="9">
        <v>117.57124025649932</v>
      </c>
      <c r="AF47" s="9">
        <v>119.50108001392927</v>
      </c>
      <c r="AG47" s="9">
        <v>120.24950694661099</v>
      </c>
      <c r="AH47" s="9">
        <v>121.26651110827369</v>
      </c>
      <c r="AI47" s="9">
        <v>120.73760995667446</v>
      </c>
      <c r="AJ47" s="9">
        <v>120.73883942315814</v>
      </c>
      <c r="AK47" s="9">
        <v>120.69672731326877</v>
      </c>
      <c r="AL47" s="9">
        <v>120.51428973587325</v>
      </c>
      <c r="AM47" s="9">
        <v>120.1590101389087</v>
      </c>
      <c r="AN47" s="9">
        <v>120.56550768882387</v>
      </c>
      <c r="AO47" s="9">
        <v>120.89924332471951</v>
      </c>
      <c r="AP47" s="9">
        <v>119.67063812071676</v>
      </c>
      <c r="AQ47" s="9">
        <v>118.49047420637037</v>
      </c>
      <c r="AR47" s="9">
        <v>118.80661965721133</v>
      </c>
      <c r="AS47" s="9">
        <v>122.58670719258869</v>
      </c>
      <c r="AT47" s="9">
        <v>126.37890993555213</v>
      </c>
      <c r="AU47" s="9">
        <v>128.26346344333737</v>
      </c>
      <c r="AV47" s="9">
        <v>128.97054821673845</v>
      </c>
      <c r="AW47" s="9">
        <v>129.11149623840473</v>
      </c>
      <c r="AX47" s="9">
        <v>129.88113606330498</v>
      </c>
      <c r="AY47" s="9">
        <v>129.97972515931306</v>
      </c>
      <c r="AZ47" s="9">
        <v>130.54275140333095</v>
      </c>
      <c r="BA47" s="9">
        <v>133.01170702925853</v>
      </c>
      <c r="BB47" s="9">
        <v>136.53073092039557</v>
      </c>
      <c r="BC47" s="9">
        <v>138.94899377759333</v>
      </c>
      <c r="BD47" s="9">
        <v>142.7652227401351</v>
      </c>
      <c r="BE47" s="9">
        <v>144.12411216927043</v>
      </c>
      <c r="BF47" s="9">
        <v>147.89993349662856</v>
      </c>
      <c r="BG47" s="9">
        <v>149.96867637451055</v>
      </c>
      <c r="BH47" s="9">
        <v>153.37000577463701</v>
      </c>
      <c r="BI47" s="9">
        <v>156.35866161500522</v>
      </c>
      <c r="BJ47" s="9">
        <v>155.87204934810245</v>
      </c>
      <c r="BK47" s="9">
        <v>156.44510110594419</v>
      </c>
      <c r="BL47" s="9">
        <v>155.7526720800721</v>
      </c>
      <c r="BM47" s="9">
        <v>158.07186226315744</v>
      </c>
      <c r="BN47" s="9">
        <v>158.50557702108674</v>
      </c>
      <c r="BO47" s="9">
        <v>159.05812687759365</v>
      </c>
      <c r="BP47" s="9">
        <v>159.10729866355251</v>
      </c>
      <c r="BQ47" s="21">
        <v>161.53182687589458</v>
      </c>
      <c r="BR47" s="21">
        <v>162.12096889167745</v>
      </c>
      <c r="BS47" s="21">
        <v>162.3005250140103</v>
      </c>
      <c r="BT47" s="21">
        <v>158.98019636810028</v>
      </c>
      <c r="BU47" s="21">
        <v>158.48173593505805</v>
      </c>
      <c r="BV47" s="21">
        <v>159.68455762749565</v>
      </c>
      <c r="BW47" s="21">
        <v>162.33769023366511</v>
      </c>
      <c r="BX47" s="21">
        <v>163.87396974229253</v>
      </c>
      <c r="BY47" s="21">
        <v>161.5716285343502</v>
      </c>
      <c r="BZ47" s="21">
        <v>161.50752808841389</v>
      </c>
      <c r="CA47" s="21">
        <v>163.11203400347748</v>
      </c>
      <c r="CB47" s="21">
        <v>167.95892553394248</v>
      </c>
      <c r="CC47" s="21">
        <v>171.80170093426906</v>
      </c>
      <c r="CD47" s="197">
        <v>171.74261331661216</v>
      </c>
      <c r="CE47" s="197">
        <v>170.83790241067382</v>
      </c>
      <c r="CF47" s="197">
        <v>170.5748762603516</v>
      </c>
      <c r="CG47" s="197">
        <v>171.89514921293338</v>
      </c>
      <c r="CH47" s="200">
        <v>172.45176307925314</v>
      </c>
      <c r="CJ47" s="5"/>
      <c r="CK47" s="5"/>
      <c r="CL47" s="5"/>
      <c r="CM47" s="5"/>
      <c r="CN47" s="5"/>
      <c r="CO47" s="21"/>
      <c r="CP47" s="21"/>
      <c r="CQ47" s="21"/>
    </row>
    <row r="48" spans="1:95" x14ac:dyDescent="0.2">
      <c r="A48" s="8" t="str">
        <f t="shared" si="0"/>
        <v>EFHt_gg_QU_21</v>
      </c>
      <c r="B48" s="7" t="s">
        <v>3803</v>
      </c>
      <c r="C48" s="7" t="s">
        <v>654</v>
      </c>
      <c r="D48" s="7">
        <v>21</v>
      </c>
      <c r="E48" s="7">
        <v>100</v>
      </c>
      <c r="F48" s="9">
        <v>98.15095473831974</v>
      </c>
      <c r="G48" s="9">
        <v>96.243357121907025</v>
      </c>
      <c r="H48" s="9">
        <v>95.696921572624873</v>
      </c>
      <c r="I48" s="9">
        <v>95.104549448867274</v>
      </c>
      <c r="J48" s="9">
        <v>96.048746611519206</v>
      </c>
      <c r="K48" s="9">
        <v>96.796650427328288</v>
      </c>
      <c r="L48" s="9">
        <v>97.893567528400112</v>
      </c>
      <c r="M48" s="9">
        <v>97.566879748916463</v>
      </c>
      <c r="N48" s="9">
        <v>96.236143481400703</v>
      </c>
      <c r="O48" s="9">
        <v>95.14267891013607</v>
      </c>
      <c r="P48" s="9">
        <v>95.538912305716124</v>
      </c>
      <c r="Q48" s="9">
        <v>96.676291542526769</v>
      </c>
      <c r="R48" s="9">
        <v>99.147807185770503</v>
      </c>
      <c r="S48" s="9">
        <v>98.501427860477975</v>
      </c>
      <c r="T48" s="9">
        <v>99.095493281254335</v>
      </c>
      <c r="U48" s="9">
        <v>98.235929246939691</v>
      </c>
      <c r="V48" s="9">
        <v>100.51346398513022</v>
      </c>
      <c r="W48" s="9">
        <v>101.97492234002148</v>
      </c>
      <c r="X48" s="9">
        <v>103.41602047037958</v>
      </c>
      <c r="Y48" s="9">
        <v>105.46406060835211</v>
      </c>
      <c r="Z48" s="9">
        <v>107.74439122876352</v>
      </c>
      <c r="AA48" s="9">
        <v>110.55282362592074</v>
      </c>
      <c r="AB48" s="9">
        <v>112.45273281983894</v>
      </c>
      <c r="AC48" s="9">
        <v>114.44968265408993</v>
      </c>
      <c r="AD48" s="9">
        <v>116.10817141767542</v>
      </c>
      <c r="AE48" s="9">
        <v>118.09414951846469</v>
      </c>
      <c r="AF48" s="9">
        <v>119.25062023726848</v>
      </c>
      <c r="AG48" s="9">
        <v>120.98407448778495</v>
      </c>
      <c r="AH48" s="9">
        <v>121.61028872660034</v>
      </c>
      <c r="AI48" s="9">
        <v>122.09918254929978</v>
      </c>
      <c r="AJ48" s="9">
        <v>122.52659294488738</v>
      </c>
      <c r="AK48" s="9">
        <v>123.41196338545899</v>
      </c>
      <c r="AL48" s="9">
        <v>124.59710459295174</v>
      </c>
      <c r="AM48" s="9">
        <v>125.5092809268529</v>
      </c>
      <c r="AN48" s="9">
        <v>126.48379706741251</v>
      </c>
      <c r="AO48" s="9">
        <v>126.78939794851563</v>
      </c>
      <c r="AP48" s="9">
        <v>126.5043818223664</v>
      </c>
      <c r="AQ48" s="9">
        <v>126.56972671963155</v>
      </c>
      <c r="AR48" s="9">
        <v>127.52783219711915</v>
      </c>
      <c r="AS48" s="9">
        <v>131.08326847357239</v>
      </c>
      <c r="AT48" s="9">
        <v>136.20283873340534</v>
      </c>
      <c r="AU48" s="9">
        <v>140.94167916188073</v>
      </c>
      <c r="AV48" s="9">
        <v>144.39127591552759</v>
      </c>
      <c r="AW48" s="9">
        <v>145.32772392868762</v>
      </c>
      <c r="AX48" s="9">
        <v>144.93945585865023</v>
      </c>
      <c r="AY48" s="9">
        <v>143.119612161464</v>
      </c>
      <c r="AZ48" s="9">
        <v>141.94514214546007</v>
      </c>
      <c r="BA48" s="9">
        <v>143.34904673141014</v>
      </c>
      <c r="BB48" s="9">
        <v>147.56622870696</v>
      </c>
      <c r="BC48" s="9">
        <v>150.51058969356379</v>
      </c>
      <c r="BD48" s="9">
        <v>157.188076497482</v>
      </c>
      <c r="BE48" s="9">
        <v>160.44577506199082</v>
      </c>
      <c r="BF48" s="9">
        <v>164.89706963922791</v>
      </c>
      <c r="BG48" s="9">
        <v>164.67992383076839</v>
      </c>
      <c r="BH48" s="9">
        <v>163.26078798832282</v>
      </c>
      <c r="BI48" s="9">
        <v>163.59498941846482</v>
      </c>
      <c r="BJ48" s="9">
        <v>162.00257751420685</v>
      </c>
      <c r="BK48" s="9">
        <v>162.97010325803618</v>
      </c>
      <c r="BL48" s="9">
        <v>162.82339020261793</v>
      </c>
      <c r="BM48" s="9">
        <v>165.37288011664276</v>
      </c>
      <c r="BN48" s="9">
        <v>166.14316849063152</v>
      </c>
      <c r="BO48" s="9">
        <v>165.93931016014326</v>
      </c>
      <c r="BP48" s="9">
        <v>165.28317817236058</v>
      </c>
      <c r="BQ48" s="21">
        <v>165.64212513584107</v>
      </c>
      <c r="BR48" s="21">
        <v>163.64770860619029</v>
      </c>
      <c r="BS48" s="21">
        <v>162.07483737148945</v>
      </c>
      <c r="BT48" s="21">
        <v>158.03368931253078</v>
      </c>
      <c r="BU48" s="21">
        <v>157.857419491207</v>
      </c>
      <c r="BV48" s="21">
        <v>158.97835173151319</v>
      </c>
      <c r="BW48" s="21">
        <v>161.00859871557597</v>
      </c>
      <c r="BX48" s="21">
        <v>163.35871540707242</v>
      </c>
      <c r="BY48" s="21">
        <v>159.87131258319258</v>
      </c>
      <c r="BZ48" s="21">
        <v>160.33776346233185</v>
      </c>
      <c r="CA48" s="21">
        <v>160.11455665409139</v>
      </c>
      <c r="CB48" s="21">
        <v>164.81337242408844</v>
      </c>
      <c r="CC48" s="21">
        <v>166.11139530789299</v>
      </c>
      <c r="CD48" s="197">
        <v>164.8334899332956</v>
      </c>
      <c r="CE48" s="197">
        <v>161.79361175203556</v>
      </c>
      <c r="CF48" s="197">
        <v>159.94591939167569</v>
      </c>
      <c r="CG48" s="197">
        <v>159.16966114461744</v>
      </c>
      <c r="CH48" s="200">
        <v>158.1567025024496</v>
      </c>
      <c r="CJ48" s="5"/>
      <c r="CK48" s="5"/>
      <c r="CL48" s="5"/>
      <c r="CM48" s="5"/>
      <c r="CN48" s="5"/>
      <c r="CO48" s="21"/>
      <c r="CP48" s="21"/>
      <c r="CQ48" s="21"/>
    </row>
    <row r="49" spans="1:95" x14ac:dyDescent="0.2">
      <c r="A49" s="8" t="str">
        <f t="shared" si="0"/>
        <v>EFHt_gg_QU_22</v>
      </c>
      <c r="B49" s="7" t="s">
        <v>3803</v>
      </c>
      <c r="C49" s="7" t="s">
        <v>654</v>
      </c>
      <c r="D49" s="7">
        <v>22</v>
      </c>
      <c r="E49" s="7">
        <v>100</v>
      </c>
      <c r="F49" s="9">
        <v>102.73476190226908</v>
      </c>
      <c r="G49" s="9">
        <v>105.35521919098471</v>
      </c>
      <c r="H49" s="9">
        <v>107.74891520755442</v>
      </c>
      <c r="I49" s="9">
        <v>109.56110966604142</v>
      </c>
      <c r="J49" s="9">
        <v>111.01105675034724</v>
      </c>
      <c r="K49" s="9">
        <v>112.73398792950503</v>
      </c>
      <c r="L49" s="9">
        <v>112.29370264289851</v>
      </c>
      <c r="M49" s="9">
        <v>111.54128453355158</v>
      </c>
      <c r="N49" s="9">
        <v>110.46312536573616</v>
      </c>
      <c r="O49" s="9">
        <v>110.44076290500402</v>
      </c>
      <c r="P49" s="9">
        <v>112.08549991430398</v>
      </c>
      <c r="Q49" s="9">
        <v>111.84090174906741</v>
      </c>
      <c r="R49" s="9">
        <v>111.68826470241318</v>
      </c>
      <c r="S49" s="9">
        <v>110.55293899268372</v>
      </c>
      <c r="T49" s="9">
        <v>111.02836684458254</v>
      </c>
      <c r="U49" s="9">
        <v>111.87731915876418</v>
      </c>
      <c r="V49" s="9">
        <v>114.40608396353355</v>
      </c>
      <c r="W49" s="9">
        <v>117.58798895854204</v>
      </c>
      <c r="X49" s="9">
        <v>122.57829808780252</v>
      </c>
      <c r="Y49" s="9">
        <v>126.89100300164198</v>
      </c>
      <c r="Z49" s="9">
        <v>132.82740869792937</v>
      </c>
      <c r="AA49" s="9">
        <v>137.13660075258136</v>
      </c>
      <c r="AB49" s="9">
        <v>140.7443614851957</v>
      </c>
      <c r="AC49" s="9">
        <v>142.68026274447621</v>
      </c>
      <c r="AD49" s="9">
        <v>146.38303220604152</v>
      </c>
      <c r="AE49" s="9">
        <v>149.69198085358599</v>
      </c>
      <c r="AF49" s="9">
        <v>152.78160796767347</v>
      </c>
      <c r="AG49" s="9">
        <v>154.54854506055145</v>
      </c>
      <c r="AH49" s="9">
        <v>156.66504033406821</v>
      </c>
      <c r="AI49" s="9">
        <v>158.46271681073281</v>
      </c>
      <c r="AJ49" s="9">
        <v>160.75098748267069</v>
      </c>
      <c r="AK49" s="9">
        <v>163.66485839834328</v>
      </c>
      <c r="AL49" s="9">
        <v>168.36760727896268</v>
      </c>
      <c r="AM49" s="9">
        <v>172.48254100979332</v>
      </c>
      <c r="AN49" s="9">
        <v>175.35893383511311</v>
      </c>
      <c r="AO49" s="9">
        <v>175.75596395462927</v>
      </c>
      <c r="AP49" s="9">
        <v>174.86438404705191</v>
      </c>
      <c r="AQ49" s="9">
        <v>174.02670239412524</v>
      </c>
      <c r="AR49" s="9">
        <v>176.29439071137799</v>
      </c>
      <c r="AS49" s="9">
        <v>181.06281099750132</v>
      </c>
      <c r="AT49" s="9">
        <v>188.53288000145415</v>
      </c>
      <c r="AU49" s="9">
        <v>192.86567684667705</v>
      </c>
      <c r="AV49" s="9">
        <v>197.78022336579019</v>
      </c>
      <c r="AW49" s="9">
        <v>200.03683180911466</v>
      </c>
      <c r="AX49" s="9">
        <v>204.0548498015836</v>
      </c>
      <c r="AY49" s="9">
        <v>206.54229650926064</v>
      </c>
      <c r="AZ49" s="9">
        <v>209.45218239715351</v>
      </c>
      <c r="BA49" s="9">
        <v>212.29536518044077</v>
      </c>
      <c r="BB49" s="9">
        <v>217.15862723022823</v>
      </c>
      <c r="BC49" s="9">
        <v>219.69191141467823</v>
      </c>
      <c r="BD49" s="9">
        <v>224.39303859459221</v>
      </c>
      <c r="BE49" s="9">
        <v>226.32811710568421</v>
      </c>
      <c r="BF49" s="9">
        <v>230.38679481046316</v>
      </c>
      <c r="BG49" s="9">
        <v>232.23278048573027</v>
      </c>
      <c r="BH49" s="9">
        <v>233.56624568197049</v>
      </c>
      <c r="BI49" s="9">
        <v>232.33644174007006</v>
      </c>
      <c r="BJ49" s="9">
        <v>228.74197748797795</v>
      </c>
      <c r="BK49" s="9">
        <v>225.8077926642662</v>
      </c>
      <c r="BL49" s="9">
        <v>223.61094522105896</v>
      </c>
      <c r="BM49" s="9">
        <v>224.47091114787281</v>
      </c>
      <c r="BN49" s="9">
        <v>225.42976319568254</v>
      </c>
      <c r="BO49" s="9">
        <v>227.05352639379407</v>
      </c>
      <c r="BP49" s="9">
        <v>226.32600159676664</v>
      </c>
      <c r="BQ49" s="21">
        <v>225.36998985488549</v>
      </c>
      <c r="BR49" s="21">
        <v>220.71251035248977</v>
      </c>
      <c r="BS49" s="21">
        <v>216.92040518134539</v>
      </c>
      <c r="BT49" s="21">
        <v>210.55421112114075</v>
      </c>
      <c r="BU49" s="21">
        <v>209.40659864608639</v>
      </c>
      <c r="BV49" s="21">
        <v>210.2195424382289</v>
      </c>
      <c r="BW49" s="21">
        <v>212.07406210208259</v>
      </c>
      <c r="BX49" s="21">
        <v>213.82550261009558</v>
      </c>
      <c r="BY49" s="21">
        <v>210.74332895107281</v>
      </c>
      <c r="BZ49" s="21">
        <v>210.29691526377528</v>
      </c>
      <c r="CA49" s="21">
        <v>210.33771340927794</v>
      </c>
      <c r="CB49" s="21">
        <v>214.5130952717675</v>
      </c>
      <c r="CC49" s="21">
        <v>217.81548044430335</v>
      </c>
      <c r="CD49" s="197">
        <v>218.53860330127847</v>
      </c>
      <c r="CE49" s="197">
        <v>218.88126054944792</v>
      </c>
      <c r="CF49" s="197">
        <v>220.78650025621479</v>
      </c>
      <c r="CG49" s="197">
        <v>223.5492663801617</v>
      </c>
      <c r="CH49" s="200">
        <v>224.65998015395701</v>
      </c>
      <c r="CJ49" s="5"/>
      <c r="CK49" s="5"/>
      <c r="CL49" s="5"/>
      <c r="CM49" s="5"/>
      <c r="CN49" s="5"/>
      <c r="CO49" s="21"/>
      <c r="CP49" s="21"/>
      <c r="CQ49" s="21"/>
    </row>
    <row r="50" spans="1:95" x14ac:dyDescent="0.2">
      <c r="A50" s="8" t="str">
        <f t="shared" si="0"/>
        <v>EFHt_gg_QU_23</v>
      </c>
      <c r="B50" s="7" t="s">
        <v>3803</v>
      </c>
      <c r="C50" s="7" t="s">
        <v>654</v>
      </c>
      <c r="D50" s="7">
        <v>23</v>
      </c>
      <c r="E50" s="7">
        <v>100</v>
      </c>
      <c r="F50" s="9">
        <v>99.404024134053884</v>
      </c>
      <c r="G50" s="9">
        <v>99.43147791081168</v>
      </c>
      <c r="H50" s="9">
        <v>101.34024650273848</v>
      </c>
      <c r="I50" s="9">
        <v>102.22308032297936</v>
      </c>
      <c r="J50" s="9">
        <v>103.40397169433777</v>
      </c>
      <c r="K50" s="9">
        <v>103.22928195257198</v>
      </c>
      <c r="L50" s="9">
        <v>103.64522986805601</v>
      </c>
      <c r="M50" s="9">
        <v>102.75849200799975</v>
      </c>
      <c r="N50" s="9">
        <v>101.92493907790526</v>
      </c>
      <c r="O50" s="9">
        <v>100.62884831958367</v>
      </c>
      <c r="P50" s="9">
        <v>100.53905600887344</v>
      </c>
      <c r="Q50" s="9">
        <v>100.79272620423926</v>
      </c>
      <c r="R50" s="9">
        <v>101.76070103797356</v>
      </c>
      <c r="S50" s="9">
        <v>102.31518231864915</v>
      </c>
      <c r="T50" s="9">
        <v>102.79571149544707</v>
      </c>
      <c r="U50" s="9">
        <v>103.51661508787328</v>
      </c>
      <c r="V50" s="9">
        <v>104.95408786306037</v>
      </c>
      <c r="W50" s="9">
        <v>106.5841740634721</v>
      </c>
      <c r="X50" s="9">
        <v>108.56950524468164</v>
      </c>
      <c r="Y50" s="9">
        <v>111.03490574979173</v>
      </c>
      <c r="Z50" s="9">
        <v>114.06743579616203</v>
      </c>
      <c r="AA50" s="9">
        <v>116.8730373471232</v>
      </c>
      <c r="AB50" s="9">
        <v>120.24704514360485</v>
      </c>
      <c r="AC50" s="9">
        <v>123.40056914455131</v>
      </c>
      <c r="AD50" s="9">
        <v>127.02418117107186</v>
      </c>
      <c r="AE50" s="9">
        <v>128.68792409996573</v>
      </c>
      <c r="AF50" s="9">
        <v>130.63895132215521</v>
      </c>
      <c r="AG50" s="9">
        <v>132.25229984207851</v>
      </c>
      <c r="AH50" s="9">
        <v>134.00394063482358</v>
      </c>
      <c r="AI50" s="9">
        <v>135.0305416612577</v>
      </c>
      <c r="AJ50" s="9">
        <v>136.39083957462086</v>
      </c>
      <c r="AK50" s="9">
        <v>138.39342983272229</v>
      </c>
      <c r="AL50" s="9">
        <v>140.4092685458933</v>
      </c>
      <c r="AM50" s="9">
        <v>142.13532288008662</v>
      </c>
      <c r="AN50" s="9">
        <v>143.46599973582127</v>
      </c>
      <c r="AO50" s="9">
        <v>143.65962668937104</v>
      </c>
      <c r="AP50" s="9">
        <v>142.51085795079987</v>
      </c>
      <c r="AQ50" s="9">
        <v>141.78632251303671</v>
      </c>
      <c r="AR50" s="9">
        <v>144.18211633141826</v>
      </c>
      <c r="AS50" s="9">
        <v>149.01937821333664</v>
      </c>
      <c r="AT50" s="9">
        <v>155.67444201880758</v>
      </c>
      <c r="AU50" s="9">
        <v>159.91973891820564</v>
      </c>
      <c r="AV50" s="9">
        <v>165.09127855770251</v>
      </c>
      <c r="AW50" s="9">
        <v>168.27988513243304</v>
      </c>
      <c r="AX50" s="9">
        <v>170.37451213005309</v>
      </c>
      <c r="AY50" s="9">
        <v>171.12562944334687</v>
      </c>
      <c r="AZ50" s="9">
        <v>172.78709861981349</v>
      </c>
      <c r="BA50" s="9">
        <v>175.72658472595242</v>
      </c>
      <c r="BB50" s="9">
        <v>178.74124356721731</v>
      </c>
      <c r="BC50" s="9">
        <v>179.03068049956394</v>
      </c>
      <c r="BD50" s="9">
        <v>183.75879420497071</v>
      </c>
      <c r="BE50" s="9">
        <v>186.38399097840508</v>
      </c>
      <c r="BF50" s="9">
        <v>190.78046708647548</v>
      </c>
      <c r="BG50" s="9">
        <v>191.75481769797912</v>
      </c>
      <c r="BH50" s="9">
        <v>192.03069799529794</v>
      </c>
      <c r="BI50" s="9">
        <v>193.79726714479852</v>
      </c>
      <c r="BJ50" s="9">
        <v>191.03560189621376</v>
      </c>
      <c r="BK50" s="9">
        <v>191.55798696002407</v>
      </c>
      <c r="BL50" s="9">
        <v>189.69267546022692</v>
      </c>
      <c r="BM50" s="9">
        <v>191.05852438932314</v>
      </c>
      <c r="BN50" s="9">
        <v>189.80491583453784</v>
      </c>
      <c r="BO50" s="9">
        <v>188.9130606673273</v>
      </c>
      <c r="BP50" s="9">
        <v>189.61797368990094</v>
      </c>
      <c r="BQ50" s="21">
        <v>192.25050577121729</v>
      </c>
      <c r="BR50" s="21">
        <v>191.4802698539726</v>
      </c>
      <c r="BS50" s="21">
        <v>189.38578706770375</v>
      </c>
      <c r="BT50" s="21">
        <v>184.27784436216305</v>
      </c>
      <c r="BU50" s="21">
        <v>183.42790432029673</v>
      </c>
      <c r="BV50" s="21">
        <v>184.0208196041423</v>
      </c>
      <c r="BW50" s="21">
        <v>183.92519089130147</v>
      </c>
      <c r="BX50" s="21">
        <v>182.61675718422677</v>
      </c>
      <c r="BY50" s="21">
        <v>176.97583454590253</v>
      </c>
      <c r="BZ50" s="21">
        <v>173.02044375248951</v>
      </c>
      <c r="CA50" s="21">
        <v>171.88419641413034</v>
      </c>
      <c r="CB50" s="21">
        <v>174.65587990891785</v>
      </c>
      <c r="CC50" s="21">
        <v>178.12198593823905</v>
      </c>
      <c r="CD50" s="197">
        <v>179.22807428365527</v>
      </c>
      <c r="CE50" s="197">
        <v>179.9623984783569</v>
      </c>
      <c r="CF50" s="197">
        <v>183.69485900355394</v>
      </c>
      <c r="CG50" s="197">
        <v>188.98624449414828</v>
      </c>
      <c r="CH50" s="200">
        <v>194.86109393067946</v>
      </c>
      <c r="CJ50" s="5"/>
      <c r="CK50" s="5"/>
      <c r="CL50" s="5"/>
      <c r="CM50" s="5"/>
      <c r="CN50" s="5"/>
      <c r="CO50" s="21"/>
      <c r="CP50" s="21"/>
      <c r="CQ50" s="21"/>
    </row>
    <row r="51" spans="1:95" x14ac:dyDescent="0.2">
      <c r="A51" s="8" t="str">
        <f t="shared" si="0"/>
        <v>EFHt_gg_QU_24</v>
      </c>
      <c r="B51" s="7" t="s">
        <v>3803</v>
      </c>
      <c r="C51" s="7" t="s">
        <v>654</v>
      </c>
      <c r="D51" s="7">
        <v>24</v>
      </c>
      <c r="E51" s="7">
        <v>100</v>
      </c>
      <c r="F51" s="9">
        <v>100.90828893606077</v>
      </c>
      <c r="G51" s="9">
        <v>102.30394699882959</v>
      </c>
      <c r="H51" s="9">
        <v>105.0995731140937</v>
      </c>
      <c r="I51" s="9">
        <v>106.65679835017886</v>
      </c>
      <c r="J51" s="9">
        <v>108.49812054324548</v>
      </c>
      <c r="K51" s="9">
        <v>108.52387055882089</v>
      </c>
      <c r="L51" s="9">
        <v>108.29785232701255</v>
      </c>
      <c r="M51" s="9">
        <v>106.31159790425916</v>
      </c>
      <c r="N51" s="9">
        <v>104.93245445185664</v>
      </c>
      <c r="O51" s="9">
        <v>103.80607580421442</v>
      </c>
      <c r="P51" s="9">
        <v>104.28504431790113</v>
      </c>
      <c r="Q51" s="9">
        <v>104.90015056252362</v>
      </c>
      <c r="R51" s="9">
        <v>106.06785004924861</v>
      </c>
      <c r="S51" s="9">
        <v>106.02395486957249</v>
      </c>
      <c r="T51" s="9">
        <v>106.64464142145123</v>
      </c>
      <c r="U51" s="9">
        <v>107.69249663888893</v>
      </c>
      <c r="V51" s="9">
        <v>110.21482986125962</v>
      </c>
      <c r="W51" s="9">
        <v>113.54198858056058</v>
      </c>
      <c r="X51" s="9">
        <v>116.76344350169036</v>
      </c>
      <c r="Y51" s="9">
        <v>120.6810793131678</v>
      </c>
      <c r="Z51" s="9">
        <v>124.12801756921762</v>
      </c>
      <c r="AA51" s="9">
        <v>127.45464649789665</v>
      </c>
      <c r="AB51" s="9">
        <v>129.54697364410683</v>
      </c>
      <c r="AC51" s="9">
        <v>130.61389772783551</v>
      </c>
      <c r="AD51" s="9">
        <v>131.82290497601164</v>
      </c>
      <c r="AE51" s="9">
        <v>132.09574631033672</v>
      </c>
      <c r="AF51" s="9">
        <v>133.16998002937893</v>
      </c>
      <c r="AG51" s="9">
        <v>133.93017382208234</v>
      </c>
      <c r="AH51" s="9">
        <v>134.5253568724454</v>
      </c>
      <c r="AI51" s="9">
        <v>133.8559454022753</v>
      </c>
      <c r="AJ51" s="9">
        <v>134.06566168019879</v>
      </c>
      <c r="AK51" s="9">
        <v>135.07975962114747</v>
      </c>
      <c r="AL51" s="9">
        <v>136.24895513133231</v>
      </c>
      <c r="AM51" s="9">
        <v>137.24414840199782</v>
      </c>
      <c r="AN51" s="9">
        <v>138.58737255761125</v>
      </c>
      <c r="AO51" s="9">
        <v>139.3452102197829</v>
      </c>
      <c r="AP51" s="9">
        <v>138.07283395651339</v>
      </c>
      <c r="AQ51" s="9">
        <v>135.97889085393578</v>
      </c>
      <c r="AR51" s="9">
        <v>136.23712051030901</v>
      </c>
      <c r="AS51" s="9">
        <v>140.61568830250289</v>
      </c>
      <c r="AT51" s="9">
        <v>147.97805880922897</v>
      </c>
      <c r="AU51" s="9">
        <v>152.82842861668507</v>
      </c>
      <c r="AV51" s="9">
        <v>155.81533357766085</v>
      </c>
      <c r="AW51" s="9">
        <v>156.5878887864192</v>
      </c>
      <c r="AX51" s="9">
        <v>158.11685145804191</v>
      </c>
      <c r="AY51" s="9">
        <v>159.0804229378449</v>
      </c>
      <c r="AZ51" s="9">
        <v>161.2879667953398</v>
      </c>
      <c r="BA51" s="9">
        <v>163.67053600988501</v>
      </c>
      <c r="BB51" s="9">
        <v>166.98037720872284</v>
      </c>
      <c r="BC51" s="9">
        <v>167.65133692727284</v>
      </c>
      <c r="BD51" s="9">
        <v>170.50696970579475</v>
      </c>
      <c r="BE51" s="9">
        <v>172.13771755878986</v>
      </c>
      <c r="BF51" s="9">
        <v>174.71396265059659</v>
      </c>
      <c r="BG51" s="9">
        <v>177.83018986216766</v>
      </c>
      <c r="BH51" s="9">
        <v>179.89768120561072</v>
      </c>
      <c r="BI51" s="9">
        <v>181.93213083161331</v>
      </c>
      <c r="BJ51" s="9">
        <v>179.36430051761019</v>
      </c>
      <c r="BK51" s="9">
        <v>178.90302240802271</v>
      </c>
      <c r="BL51" s="9">
        <v>180.01549853248079</v>
      </c>
      <c r="BM51" s="9">
        <v>183.70050266269217</v>
      </c>
      <c r="BN51" s="9">
        <v>186.83688317568127</v>
      </c>
      <c r="BO51" s="9">
        <v>187.59609021120028</v>
      </c>
      <c r="BP51" s="9">
        <v>187.92701989190354</v>
      </c>
      <c r="BQ51" s="21">
        <v>186.27803525244769</v>
      </c>
      <c r="BR51" s="21">
        <v>183.39311564480496</v>
      </c>
      <c r="BS51" s="21">
        <v>181.54017593378884</v>
      </c>
      <c r="BT51" s="21">
        <v>179.09904261504593</v>
      </c>
      <c r="BU51" s="21">
        <v>180.49768505948074</v>
      </c>
      <c r="BV51" s="21">
        <v>182.08605154728971</v>
      </c>
      <c r="BW51" s="21">
        <v>183.72083006156288</v>
      </c>
      <c r="BX51" s="21">
        <v>184.76448976438016</v>
      </c>
      <c r="BY51" s="21">
        <v>180.5448210618105</v>
      </c>
      <c r="BZ51" s="21">
        <v>179.49322623919264</v>
      </c>
      <c r="CA51" s="21">
        <v>179.14872658697752</v>
      </c>
      <c r="CB51" s="21">
        <v>185.17626930027859</v>
      </c>
      <c r="CC51" s="21">
        <v>189.84425403849514</v>
      </c>
      <c r="CD51" s="197">
        <v>191.56401251273732</v>
      </c>
      <c r="CE51" s="197">
        <v>189.84189885141623</v>
      </c>
      <c r="CF51" s="197">
        <v>189.75726817297303</v>
      </c>
      <c r="CG51" s="197">
        <v>189.68167147128088</v>
      </c>
      <c r="CH51" s="200">
        <v>189.10705166525062</v>
      </c>
      <c r="CJ51" s="5"/>
      <c r="CK51" s="5"/>
      <c r="CL51" s="5"/>
      <c r="CM51" s="5"/>
      <c r="CN51" s="5"/>
      <c r="CO51" s="21"/>
      <c r="CP51" s="21"/>
      <c r="CQ51" s="21"/>
    </row>
    <row r="52" spans="1:95" x14ac:dyDescent="0.2">
      <c r="A52" s="8" t="str">
        <f t="shared" si="0"/>
        <v>EFHt_gg_QU_25</v>
      </c>
      <c r="B52" s="7" t="s">
        <v>3803</v>
      </c>
      <c r="C52" s="7" t="s">
        <v>654</v>
      </c>
      <c r="D52" s="7">
        <v>25</v>
      </c>
      <c r="E52" s="7">
        <v>100</v>
      </c>
      <c r="F52" s="9">
        <v>101.73133194002253</v>
      </c>
      <c r="G52" s="9">
        <v>102.90912860953203</v>
      </c>
      <c r="H52" s="9">
        <v>104.69413823378096</v>
      </c>
      <c r="I52" s="9">
        <v>106.4044089453792</v>
      </c>
      <c r="J52" s="9">
        <v>109.40115056864795</v>
      </c>
      <c r="K52" s="9">
        <v>112.15449758513428</v>
      </c>
      <c r="L52" s="9">
        <v>113.43537199041101</v>
      </c>
      <c r="M52" s="9">
        <v>115.19874322377545</v>
      </c>
      <c r="N52" s="9">
        <v>115.0117096441199</v>
      </c>
      <c r="O52" s="9">
        <v>115.87551381940993</v>
      </c>
      <c r="P52" s="9">
        <v>115.36336483577627</v>
      </c>
      <c r="Q52" s="9">
        <v>118.52132783722327</v>
      </c>
      <c r="R52" s="9">
        <v>121.80415287447072</v>
      </c>
      <c r="S52" s="9">
        <v>125.41550460692054</v>
      </c>
      <c r="T52" s="9">
        <v>127.18736271329833</v>
      </c>
      <c r="U52" s="9">
        <v>127.4228682390542</v>
      </c>
      <c r="V52" s="9">
        <v>128.93545311715766</v>
      </c>
      <c r="W52" s="9">
        <v>131.62524060929809</v>
      </c>
      <c r="X52" s="9">
        <v>136.18636983442988</v>
      </c>
      <c r="Y52" s="9">
        <v>141.26910716661669</v>
      </c>
      <c r="Z52" s="9">
        <v>147.948459944565</v>
      </c>
      <c r="AA52" s="9">
        <v>154.48858214133963</v>
      </c>
      <c r="AB52" s="9">
        <v>160.71207962283034</v>
      </c>
      <c r="AC52" s="9">
        <v>165.75310848828323</v>
      </c>
      <c r="AD52" s="9">
        <v>171.89447974613753</v>
      </c>
      <c r="AE52" s="9">
        <v>174.18883784286473</v>
      </c>
      <c r="AF52" s="9">
        <v>182.75959561150344</v>
      </c>
      <c r="AG52" s="9">
        <v>188.90958436806076</v>
      </c>
      <c r="AH52" s="9">
        <v>195.21913301754921</v>
      </c>
      <c r="AI52" s="9">
        <v>195.33382354069008</v>
      </c>
      <c r="AJ52" s="9">
        <v>196.31410210903695</v>
      </c>
      <c r="AK52" s="9">
        <v>203.49255253441325</v>
      </c>
      <c r="AL52" s="9">
        <v>210.47490840788919</v>
      </c>
      <c r="AM52" s="9">
        <v>219.58524516103071</v>
      </c>
      <c r="AN52" s="9">
        <v>219.32881458643701</v>
      </c>
      <c r="AO52" s="9">
        <v>217.63673514407358</v>
      </c>
      <c r="AP52" s="9">
        <v>209.45786370769892</v>
      </c>
      <c r="AQ52" s="9">
        <v>207.85845842255651</v>
      </c>
      <c r="AR52" s="9">
        <v>212.23502043138774</v>
      </c>
      <c r="AS52" s="9">
        <v>225.03671266934001</v>
      </c>
      <c r="AT52" s="9">
        <v>237.32631321874305</v>
      </c>
      <c r="AU52" s="9">
        <v>245.5994005947839</v>
      </c>
      <c r="AV52" s="9">
        <v>249.0304661534401</v>
      </c>
      <c r="AW52" s="9">
        <v>257.78454820060642</v>
      </c>
      <c r="AX52" s="9">
        <v>264.57279187606156</v>
      </c>
      <c r="AY52" s="9">
        <v>267.43888267100311</v>
      </c>
      <c r="AZ52" s="9">
        <v>264.06848594530749</v>
      </c>
      <c r="BA52" s="9">
        <v>262.70828229173884</v>
      </c>
      <c r="BB52" s="9">
        <v>268.22489699476318</v>
      </c>
      <c r="BC52" s="9">
        <v>267.7603651323098</v>
      </c>
      <c r="BD52" s="9">
        <v>273.4178013219933</v>
      </c>
      <c r="BE52" s="9">
        <v>275.16560857062217</v>
      </c>
      <c r="BF52" s="9">
        <v>280.80444223986404</v>
      </c>
      <c r="BG52" s="9">
        <v>274.12747482723449</v>
      </c>
      <c r="BH52" s="9">
        <v>271.62110613212695</v>
      </c>
      <c r="BI52" s="9">
        <v>267.13930392456865</v>
      </c>
      <c r="BJ52" s="9">
        <v>260.58069449913489</v>
      </c>
      <c r="BK52" s="9">
        <v>254.31728185442907</v>
      </c>
      <c r="BL52" s="9">
        <v>253.8432653598696</v>
      </c>
      <c r="BM52" s="9">
        <v>256.5686766783636</v>
      </c>
      <c r="BN52" s="9">
        <v>257.76989826486459</v>
      </c>
      <c r="BO52" s="9">
        <v>251.97387370534247</v>
      </c>
      <c r="BP52" s="9">
        <v>252.02687087943534</v>
      </c>
      <c r="BQ52" s="21">
        <v>247.49810086829959</v>
      </c>
      <c r="BR52" s="21">
        <v>245.790363168526</v>
      </c>
      <c r="BS52" s="21">
        <v>239.93311109664782</v>
      </c>
      <c r="BT52" s="21">
        <v>233.07131895358577</v>
      </c>
      <c r="BU52" s="21">
        <v>231.47564825500601</v>
      </c>
      <c r="BV52" s="21">
        <v>231.72348068823362</v>
      </c>
      <c r="BW52" s="21">
        <v>234.97423560601644</v>
      </c>
      <c r="BX52" s="21">
        <v>235.30129347839201</v>
      </c>
      <c r="BY52" s="21">
        <v>231.19671650698299</v>
      </c>
      <c r="BZ52" s="21">
        <v>232.02306533710376</v>
      </c>
      <c r="CA52" s="21">
        <v>235.05017654869766</v>
      </c>
      <c r="CB52" s="21">
        <v>241.01443542564115</v>
      </c>
      <c r="CC52" s="21">
        <v>244.80836557442035</v>
      </c>
      <c r="CD52" s="197">
        <v>243.39452644805223</v>
      </c>
      <c r="CE52" s="197">
        <v>246.60178470920587</v>
      </c>
      <c r="CF52" s="197">
        <v>250.30896824746659</v>
      </c>
      <c r="CG52" s="197">
        <v>256.9742284564731</v>
      </c>
      <c r="CH52" s="200">
        <v>259.54113838861724</v>
      </c>
      <c r="CJ52" s="5"/>
      <c r="CK52" s="5"/>
      <c r="CL52" s="5"/>
      <c r="CM52" s="5"/>
      <c r="CN52" s="5"/>
      <c r="CO52" s="21"/>
      <c r="CP52" s="21"/>
      <c r="CQ52" s="21"/>
    </row>
    <row r="53" spans="1:95" x14ac:dyDescent="0.2">
      <c r="A53" s="8" t="str">
        <f t="shared" si="0"/>
        <v>EFHt_gg_QU_26</v>
      </c>
      <c r="B53" s="7" t="s">
        <v>3803</v>
      </c>
      <c r="C53" s="7" t="s">
        <v>654</v>
      </c>
      <c r="D53" s="7">
        <v>26</v>
      </c>
      <c r="E53" s="7">
        <v>100</v>
      </c>
      <c r="F53" s="9">
        <v>101.63894429176544</v>
      </c>
      <c r="G53" s="9">
        <v>103.88878933896763</v>
      </c>
      <c r="H53" s="9">
        <v>106.09058372349615</v>
      </c>
      <c r="I53" s="9">
        <v>106.74800189529465</v>
      </c>
      <c r="J53" s="9">
        <v>106.81458244732293</v>
      </c>
      <c r="K53" s="9">
        <v>106.37649267002034</v>
      </c>
      <c r="L53" s="9">
        <v>105.31213816776771</v>
      </c>
      <c r="M53" s="9">
        <v>102.94654930964282</v>
      </c>
      <c r="N53" s="9">
        <v>101.30586306546934</v>
      </c>
      <c r="O53" s="9">
        <v>100.52741228981695</v>
      </c>
      <c r="P53" s="9">
        <v>100.89736461351799</v>
      </c>
      <c r="Q53" s="9">
        <v>101.19876544394417</v>
      </c>
      <c r="R53" s="9">
        <v>101.95087675113227</v>
      </c>
      <c r="S53" s="9">
        <v>101.99963302432006</v>
      </c>
      <c r="T53" s="9">
        <v>101.83928471621319</v>
      </c>
      <c r="U53" s="9">
        <v>101.78129716298464</v>
      </c>
      <c r="V53" s="9">
        <v>103.24727851740168</v>
      </c>
      <c r="W53" s="9">
        <v>105.19697532161028</v>
      </c>
      <c r="X53" s="9">
        <v>106.72028788088373</v>
      </c>
      <c r="Y53" s="9">
        <v>108.81626096845321</v>
      </c>
      <c r="Z53" s="9">
        <v>111.8656727023007</v>
      </c>
      <c r="AA53" s="9">
        <v>115.61513275661424</v>
      </c>
      <c r="AB53" s="9">
        <v>119.0450855135317</v>
      </c>
      <c r="AC53" s="9">
        <v>121.22623598511137</v>
      </c>
      <c r="AD53" s="9">
        <v>123.32961588582016</v>
      </c>
      <c r="AE53" s="9">
        <v>127.2147304489078</v>
      </c>
      <c r="AF53" s="9">
        <v>129.5981059911901</v>
      </c>
      <c r="AG53" s="9">
        <v>130.15811357511555</v>
      </c>
      <c r="AH53" s="9">
        <v>126.50808789345825</v>
      </c>
      <c r="AI53" s="9">
        <v>123.24941133113434</v>
      </c>
      <c r="AJ53" s="9">
        <v>121.89807053779022</v>
      </c>
      <c r="AK53" s="9">
        <v>122.56294800964145</v>
      </c>
      <c r="AL53" s="9">
        <v>123.79881014971291</v>
      </c>
      <c r="AM53" s="9">
        <v>124.03952895532326</v>
      </c>
      <c r="AN53" s="9">
        <v>123.74462059248576</v>
      </c>
      <c r="AO53" s="9">
        <v>122.95914878872077</v>
      </c>
      <c r="AP53" s="9">
        <v>121.56651006134267</v>
      </c>
      <c r="AQ53" s="9">
        <v>118.56982639442784</v>
      </c>
      <c r="AR53" s="9">
        <v>118.65612706986018</v>
      </c>
      <c r="AS53" s="9">
        <v>120.34276815353756</v>
      </c>
      <c r="AT53" s="9">
        <v>124.68658179136088</v>
      </c>
      <c r="AU53" s="9">
        <v>123.04768705326821</v>
      </c>
      <c r="AV53" s="9">
        <v>126.29436147219207</v>
      </c>
      <c r="AW53" s="9">
        <v>127.87640530598476</v>
      </c>
      <c r="AX53" s="9">
        <v>133.72072964463669</v>
      </c>
      <c r="AY53" s="9">
        <v>133.9599091343774</v>
      </c>
      <c r="AZ53" s="9">
        <v>135.48620524108944</v>
      </c>
      <c r="BA53" s="9">
        <v>137.80181224202582</v>
      </c>
      <c r="BB53" s="9">
        <v>140.57622170909787</v>
      </c>
      <c r="BC53" s="9">
        <v>141.47287261280653</v>
      </c>
      <c r="BD53" s="9">
        <v>142.00762736978334</v>
      </c>
      <c r="BE53" s="9">
        <v>141.89125432647424</v>
      </c>
      <c r="BF53" s="9">
        <v>143.95033308839265</v>
      </c>
      <c r="BG53" s="9">
        <v>146.6124815865704</v>
      </c>
      <c r="BH53" s="9">
        <v>149.14037419436227</v>
      </c>
      <c r="BI53" s="9">
        <v>152.25728616763885</v>
      </c>
      <c r="BJ53" s="9">
        <v>150.95728794936011</v>
      </c>
      <c r="BK53" s="9">
        <v>150.8001925376474</v>
      </c>
      <c r="BL53" s="9">
        <v>148.97554593570661</v>
      </c>
      <c r="BM53" s="9">
        <v>149.21260463852465</v>
      </c>
      <c r="BN53" s="9">
        <v>147.23165529240347</v>
      </c>
      <c r="BO53" s="9">
        <v>146.42586151417495</v>
      </c>
      <c r="BP53" s="9">
        <v>146.55728758565397</v>
      </c>
      <c r="BQ53" s="21">
        <v>147.81274115004751</v>
      </c>
      <c r="BR53" s="21">
        <v>146.54076703093219</v>
      </c>
      <c r="BS53" s="21">
        <v>144.73729510721651</v>
      </c>
      <c r="BT53" s="21">
        <v>142.09471155911675</v>
      </c>
      <c r="BU53" s="21">
        <v>142.591121377945</v>
      </c>
      <c r="BV53" s="21">
        <v>142.35218800351831</v>
      </c>
      <c r="BW53" s="21">
        <v>140.60321593190076</v>
      </c>
      <c r="BX53" s="21">
        <v>135.48021000866618</v>
      </c>
      <c r="BY53" s="21">
        <v>130.37296126846579</v>
      </c>
      <c r="BZ53" s="21">
        <v>129.00738630825148</v>
      </c>
      <c r="CA53" s="21">
        <v>130.7587314303594</v>
      </c>
      <c r="CB53" s="21">
        <v>135.60263981499034</v>
      </c>
      <c r="CC53" s="21">
        <v>138.44460837035859</v>
      </c>
      <c r="CD53" s="197">
        <v>138.57840303389767</v>
      </c>
      <c r="CE53" s="197">
        <v>136.16095100665444</v>
      </c>
      <c r="CF53" s="197">
        <v>136.20824513497357</v>
      </c>
      <c r="CG53" s="197">
        <v>138.27340827936334</v>
      </c>
      <c r="CH53" s="200">
        <v>141.747743212015</v>
      </c>
      <c r="CJ53" s="5"/>
      <c r="CK53" s="5"/>
      <c r="CL53" s="5"/>
      <c r="CM53" s="5"/>
      <c r="CN53" s="5"/>
      <c r="CO53" s="21"/>
      <c r="CP53" s="21"/>
      <c r="CQ53" s="21"/>
    </row>
    <row r="54" spans="1:95" x14ac:dyDescent="0.2">
      <c r="A54" s="8" t="str">
        <f t="shared" si="0"/>
        <v>EFHm_gg_QU_1</v>
      </c>
      <c r="B54" s="7" t="s">
        <v>583</v>
      </c>
      <c r="C54" s="7" t="s">
        <v>654</v>
      </c>
      <c r="D54" s="7">
        <v>1</v>
      </c>
      <c r="E54" s="7">
        <v>100</v>
      </c>
      <c r="F54" s="9">
        <v>100.06995831708775</v>
      </c>
      <c r="G54" s="9">
        <v>100.26883456287966</v>
      </c>
      <c r="H54" s="9">
        <v>101.67379039135028</v>
      </c>
      <c r="I54" s="9">
        <v>102.58062672961471</v>
      </c>
      <c r="J54" s="9">
        <v>103.85139559024265</v>
      </c>
      <c r="K54" s="9">
        <v>103.95053262444064</v>
      </c>
      <c r="L54" s="9">
        <v>104.49309952575011</v>
      </c>
      <c r="M54" s="9">
        <v>103.90642745752162</v>
      </c>
      <c r="N54" s="9">
        <v>103.85602141097394</v>
      </c>
      <c r="O54" s="9">
        <v>103.19867803244999</v>
      </c>
      <c r="P54" s="9">
        <v>104.44801726647853</v>
      </c>
      <c r="Q54" s="9">
        <v>105.3411126250694</v>
      </c>
      <c r="R54" s="9">
        <v>106.89841304664181</v>
      </c>
      <c r="S54" s="9">
        <v>106.67541277257389</v>
      </c>
      <c r="T54" s="9">
        <v>106.29323475202081</v>
      </c>
      <c r="U54" s="9">
        <v>104.93816613837021</v>
      </c>
      <c r="V54" s="9">
        <v>105.35562751566393</v>
      </c>
      <c r="W54" s="9">
        <v>105.73947133902902</v>
      </c>
      <c r="X54" s="9">
        <v>107.08088322876985</v>
      </c>
      <c r="Y54" s="9">
        <v>108.30325241945484</v>
      </c>
      <c r="Z54" s="9">
        <v>109.78154797824122</v>
      </c>
      <c r="AA54" s="9">
        <v>111.31365416532844</v>
      </c>
      <c r="AB54" s="9">
        <v>112.83539171356306</v>
      </c>
      <c r="AC54" s="9">
        <v>114.31155287620733</v>
      </c>
      <c r="AD54" s="9">
        <v>115.48161920655518</v>
      </c>
      <c r="AE54" s="9">
        <v>116.0318542600928</v>
      </c>
      <c r="AF54" s="9">
        <v>118.16121058887705</v>
      </c>
      <c r="AG54" s="9">
        <v>121.24476727747019</v>
      </c>
      <c r="AH54" s="9">
        <v>124.13464517031635</v>
      </c>
      <c r="AI54" s="9">
        <v>126.03316474542981</v>
      </c>
      <c r="AJ54" s="9">
        <v>127.80609327028003</v>
      </c>
      <c r="AK54" s="9">
        <v>129.56765197004711</v>
      </c>
      <c r="AL54" s="9">
        <v>131.5838877073576</v>
      </c>
      <c r="AM54" s="9">
        <v>132.80747579024953</v>
      </c>
      <c r="AN54" s="9">
        <v>134.1855190385009</v>
      </c>
      <c r="AO54" s="9">
        <v>135.09995456435081</v>
      </c>
      <c r="AP54" s="9">
        <v>135.54314362748798</v>
      </c>
      <c r="AQ54" s="9">
        <v>136.76896185252338</v>
      </c>
      <c r="AR54" s="9">
        <v>139.37785487798331</v>
      </c>
      <c r="AS54" s="9">
        <v>144.35666441334206</v>
      </c>
      <c r="AT54" s="9">
        <v>149.79555806957444</v>
      </c>
      <c r="AU54" s="9">
        <v>152.24493285015853</v>
      </c>
      <c r="AV54" s="9">
        <v>154.58416684187998</v>
      </c>
      <c r="AW54" s="9">
        <v>154.94731527842805</v>
      </c>
      <c r="AX54" s="9">
        <v>156.38560796660826</v>
      </c>
      <c r="AY54" s="9">
        <v>156.33792576577821</v>
      </c>
      <c r="AZ54" s="9">
        <v>157.88101772940453</v>
      </c>
      <c r="BA54" s="9">
        <v>159.80276889228119</v>
      </c>
      <c r="BB54" s="9">
        <v>161.80993150981362</v>
      </c>
      <c r="BC54" s="9">
        <v>163.21944708643318</v>
      </c>
      <c r="BD54" s="9">
        <v>167.56814028561595</v>
      </c>
      <c r="BE54" s="9">
        <v>171.06468612966646</v>
      </c>
      <c r="BF54" s="9">
        <v>172.93799797806773</v>
      </c>
      <c r="BG54" s="9">
        <v>173.03642389997455</v>
      </c>
      <c r="BH54" s="9">
        <v>174.71198762398112</v>
      </c>
      <c r="BI54" s="9">
        <v>178.18442294001127</v>
      </c>
      <c r="BJ54" s="9">
        <v>179.91270232489001</v>
      </c>
      <c r="BK54" s="9">
        <v>179.84092072665908</v>
      </c>
      <c r="BL54" s="9">
        <v>179.45759679003967</v>
      </c>
      <c r="BM54" s="9">
        <v>181.04663562843405</v>
      </c>
      <c r="BN54" s="9">
        <v>183.84455986484238</v>
      </c>
      <c r="BO54" s="9">
        <v>184.31320416273016</v>
      </c>
      <c r="BP54" s="9">
        <v>182.87302395538373</v>
      </c>
      <c r="BQ54" s="21">
        <v>182.27195298086508</v>
      </c>
      <c r="BR54" s="21">
        <v>182.54849000144614</v>
      </c>
      <c r="BS54" s="21">
        <v>185.68845391596801</v>
      </c>
      <c r="BT54" s="21">
        <v>183.35491125364129</v>
      </c>
      <c r="BU54" s="21">
        <v>182.23278770959269</v>
      </c>
      <c r="BV54" s="21">
        <v>179.43065120012727</v>
      </c>
      <c r="BW54" s="21">
        <v>180.70860586551933</v>
      </c>
      <c r="BX54" s="21">
        <v>183.92343258483342</v>
      </c>
      <c r="BY54" s="21">
        <v>186.74244523050069</v>
      </c>
      <c r="BZ54" s="21">
        <v>191.68838102703111</v>
      </c>
      <c r="CA54" s="21">
        <v>195.52486154816606</v>
      </c>
      <c r="CB54" s="21">
        <v>198.82661315491475</v>
      </c>
      <c r="CC54" s="21">
        <v>200.50318346544864</v>
      </c>
      <c r="CD54" s="197">
        <v>200.28121451680195</v>
      </c>
      <c r="CE54" s="197">
        <v>200.41901053544686</v>
      </c>
      <c r="CF54" s="197">
        <v>201.92348299591126</v>
      </c>
      <c r="CG54" s="197">
        <v>206.75662728833217</v>
      </c>
      <c r="CH54" s="200">
        <v>213.63707935985431</v>
      </c>
      <c r="CJ54" s="5"/>
      <c r="CK54" s="5"/>
      <c r="CL54" s="5"/>
      <c r="CM54" s="5"/>
      <c r="CN54" s="5"/>
      <c r="CO54" s="21"/>
      <c r="CP54" s="21"/>
      <c r="CQ54" s="21"/>
    </row>
    <row r="55" spans="1:95" x14ac:dyDescent="0.2">
      <c r="A55" s="8" t="str">
        <f t="shared" si="0"/>
        <v>EFHm_gg_QU_2</v>
      </c>
      <c r="B55" s="7" t="s">
        <v>583</v>
      </c>
      <c r="C55" s="7" t="s">
        <v>654</v>
      </c>
      <c r="D55" s="7">
        <v>2</v>
      </c>
      <c r="E55" s="7">
        <v>100</v>
      </c>
      <c r="F55" s="9">
        <v>100.76358791523938</v>
      </c>
      <c r="G55" s="9">
        <v>101.02553759153285</v>
      </c>
      <c r="H55" s="9">
        <v>102.28600200075316</v>
      </c>
      <c r="I55" s="9">
        <v>102.56694833699021</v>
      </c>
      <c r="J55" s="9">
        <v>103.57254044970703</v>
      </c>
      <c r="K55" s="9">
        <v>103.33164956432927</v>
      </c>
      <c r="L55" s="9">
        <v>103.33728344171637</v>
      </c>
      <c r="M55" s="9">
        <v>102.41746929101237</v>
      </c>
      <c r="N55" s="9">
        <v>102.13090530809041</v>
      </c>
      <c r="O55" s="9">
        <v>101.69835049865956</v>
      </c>
      <c r="P55" s="9">
        <v>102.74927401111729</v>
      </c>
      <c r="Q55" s="9">
        <v>103.25302465930859</v>
      </c>
      <c r="R55" s="9">
        <v>104.11321103771563</v>
      </c>
      <c r="S55" s="9">
        <v>103.88877885624782</v>
      </c>
      <c r="T55" s="9">
        <v>103.04608193072437</v>
      </c>
      <c r="U55" s="9">
        <v>102.55405050875389</v>
      </c>
      <c r="V55" s="9">
        <v>102.78137633381918</v>
      </c>
      <c r="W55" s="9">
        <v>103.61796464113058</v>
      </c>
      <c r="X55" s="9">
        <v>104.35822705561122</v>
      </c>
      <c r="Y55" s="9">
        <v>104.74549481768351</v>
      </c>
      <c r="Z55" s="9">
        <v>105.4782577362493</v>
      </c>
      <c r="AA55" s="9">
        <v>105.87966415602303</v>
      </c>
      <c r="AB55" s="9">
        <v>106.653380131655</v>
      </c>
      <c r="AC55" s="9">
        <v>106.94960973307296</v>
      </c>
      <c r="AD55" s="9">
        <v>108.11295770637446</v>
      </c>
      <c r="AE55" s="9">
        <v>108.46604385228217</v>
      </c>
      <c r="AF55" s="9">
        <v>110.26108685565596</v>
      </c>
      <c r="AG55" s="9">
        <v>111.85697365970412</v>
      </c>
      <c r="AH55" s="9">
        <v>113.62885556855747</v>
      </c>
      <c r="AI55" s="9">
        <v>113.79463404674296</v>
      </c>
      <c r="AJ55" s="9">
        <v>113.94848181084312</v>
      </c>
      <c r="AK55" s="9">
        <v>114.00567423993222</v>
      </c>
      <c r="AL55" s="9">
        <v>114.64616782948876</v>
      </c>
      <c r="AM55" s="9">
        <v>115.62627389646217</v>
      </c>
      <c r="AN55" s="9">
        <v>117.65114545465724</v>
      </c>
      <c r="AO55" s="9">
        <v>119.86210708940145</v>
      </c>
      <c r="AP55" s="9">
        <v>120.66514957911807</v>
      </c>
      <c r="AQ55" s="9">
        <v>121.14296418217236</v>
      </c>
      <c r="AR55" s="9">
        <v>122.5328644256373</v>
      </c>
      <c r="AS55" s="9">
        <v>126.0135991969595</v>
      </c>
      <c r="AT55" s="9">
        <v>129.65416260955138</v>
      </c>
      <c r="AU55" s="9">
        <v>131.23540297901459</v>
      </c>
      <c r="AV55" s="9">
        <v>132.5906369961186</v>
      </c>
      <c r="AW55" s="9">
        <v>132.80316299839305</v>
      </c>
      <c r="AX55" s="9">
        <v>132.96428839509863</v>
      </c>
      <c r="AY55" s="9">
        <v>132.57142393358342</v>
      </c>
      <c r="AZ55" s="9">
        <v>132.93211039957745</v>
      </c>
      <c r="BA55" s="9">
        <v>134.36002548470549</v>
      </c>
      <c r="BB55" s="9">
        <v>135.37673645858823</v>
      </c>
      <c r="BC55" s="9">
        <v>136.04912286160504</v>
      </c>
      <c r="BD55" s="9">
        <v>139.04153231773458</v>
      </c>
      <c r="BE55" s="9">
        <v>141.64300183743967</v>
      </c>
      <c r="BF55" s="9">
        <v>144.17477302544378</v>
      </c>
      <c r="BG55" s="9">
        <v>145.2858009347824</v>
      </c>
      <c r="BH55" s="9">
        <v>146.71016998485229</v>
      </c>
      <c r="BI55" s="9">
        <v>148.84034640224161</v>
      </c>
      <c r="BJ55" s="9">
        <v>149.3710432265523</v>
      </c>
      <c r="BK55" s="9">
        <v>149.91050343391825</v>
      </c>
      <c r="BL55" s="9">
        <v>150.25854569592502</v>
      </c>
      <c r="BM55" s="9">
        <v>152.31450282831602</v>
      </c>
      <c r="BN55" s="9">
        <v>154.75795505364908</v>
      </c>
      <c r="BO55" s="9">
        <v>155.72743577370633</v>
      </c>
      <c r="BP55" s="9">
        <v>155.56925868645644</v>
      </c>
      <c r="BQ55" s="21">
        <v>156.13102711300414</v>
      </c>
      <c r="BR55" s="21">
        <v>157.13410649091009</v>
      </c>
      <c r="BS55" s="21">
        <v>158.56296156076743</v>
      </c>
      <c r="BT55" s="21">
        <v>155.26160439057162</v>
      </c>
      <c r="BU55" s="21">
        <v>152.84726047495099</v>
      </c>
      <c r="BV55" s="21">
        <v>150.66009729831512</v>
      </c>
      <c r="BW55" s="21">
        <v>151.9320496247966</v>
      </c>
      <c r="BX55" s="21">
        <v>154.54803993371047</v>
      </c>
      <c r="BY55" s="21">
        <v>157.0292028502279</v>
      </c>
      <c r="BZ55" s="21">
        <v>160.49547906679211</v>
      </c>
      <c r="CA55" s="21">
        <v>163.61184486073441</v>
      </c>
      <c r="CB55" s="21">
        <v>166.60007873940876</v>
      </c>
      <c r="CC55" s="21">
        <v>168.72379428806425</v>
      </c>
      <c r="CD55" s="197">
        <v>168.05959430070666</v>
      </c>
      <c r="CE55" s="197">
        <v>167.01740601949243</v>
      </c>
      <c r="CF55" s="197">
        <v>166.82130201085249</v>
      </c>
      <c r="CG55" s="197">
        <v>169.98215894689878</v>
      </c>
      <c r="CH55" s="200">
        <v>174.7922696869901</v>
      </c>
      <c r="CJ55" s="5"/>
      <c r="CK55" s="5"/>
      <c r="CL55" s="5"/>
      <c r="CM55" s="5"/>
      <c r="CN55" s="5"/>
      <c r="CO55" s="21"/>
      <c r="CP55" s="21"/>
      <c r="CQ55" s="21"/>
    </row>
    <row r="56" spans="1:95" x14ac:dyDescent="0.2">
      <c r="A56" s="8" t="str">
        <f t="shared" si="0"/>
        <v>EFHm_gg_QU_3</v>
      </c>
      <c r="B56" s="7" t="s">
        <v>583</v>
      </c>
      <c r="C56" s="7" t="s">
        <v>654</v>
      </c>
      <c r="D56" s="7">
        <v>3</v>
      </c>
      <c r="E56" s="7">
        <v>100</v>
      </c>
      <c r="F56" s="9">
        <v>100.23212983269525</v>
      </c>
      <c r="G56" s="9">
        <v>100.29942164600773</v>
      </c>
      <c r="H56" s="9">
        <v>100.99652270113768</v>
      </c>
      <c r="I56" s="9">
        <v>100.44143307618378</v>
      </c>
      <c r="J56" s="9">
        <v>100.20145658608915</v>
      </c>
      <c r="K56" s="9">
        <v>99.611746309855747</v>
      </c>
      <c r="L56" s="9">
        <v>99.987464303130608</v>
      </c>
      <c r="M56" s="9">
        <v>99.93924952345445</v>
      </c>
      <c r="N56" s="9">
        <v>100.06164682980257</v>
      </c>
      <c r="O56" s="9">
        <v>99.877022590358266</v>
      </c>
      <c r="P56" s="9">
        <v>100.27838948091585</v>
      </c>
      <c r="Q56" s="9">
        <v>100.49801735383909</v>
      </c>
      <c r="R56" s="9">
        <v>101.30713872258146</v>
      </c>
      <c r="S56" s="9">
        <v>101.5465917002381</v>
      </c>
      <c r="T56" s="9">
        <v>101.09072308590139</v>
      </c>
      <c r="U56" s="9">
        <v>100.58845162236373</v>
      </c>
      <c r="V56" s="9">
        <v>99.941948627377101</v>
      </c>
      <c r="W56" s="9">
        <v>100.02657365391123</v>
      </c>
      <c r="X56" s="9">
        <v>99.990753006993785</v>
      </c>
      <c r="Y56" s="9">
        <v>100.83766462805387</v>
      </c>
      <c r="Z56" s="9">
        <v>102.17387349032613</v>
      </c>
      <c r="AA56" s="9">
        <v>103.34444457702546</v>
      </c>
      <c r="AB56" s="9">
        <v>104.16005676620011</v>
      </c>
      <c r="AC56" s="9">
        <v>104.20553257119138</v>
      </c>
      <c r="AD56" s="9">
        <v>104.56012828234617</v>
      </c>
      <c r="AE56" s="9">
        <v>104.65661707640997</v>
      </c>
      <c r="AF56" s="9">
        <v>106.08812547822846</v>
      </c>
      <c r="AG56" s="9">
        <v>107.3814990383417</v>
      </c>
      <c r="AH56" s="9">
        <v>110.07596910334892</v>
      </c>
      <c r="AI56" s="9">
        <v>111.2525890160951</v>
      </c>
      <c r="AJ56" s="9">
        <v>112.42690224148764</v>
      </c>
      <c r="AK56" s="9">
        <v>111.89547425611185</v>
      </c>
      <c r="AL56" s="9">
        <v>111.51149143865644</v>
      </c>
      <c r="AM56" s="9">
        <v>111.46934564110479</v>
      </c>
      <c r="AN56" s="9">
        <v>112.84595791609421</v>
      </c>
      <c r="AO56" s="9">
        <v>114.45174123135142</v>
      </c>
      <c r="AP56" s="9">
        <v>114.96305106135469</v>
      </c>
      <c r="AQ56" s="9">
        <v>115.34898451813729</v>
      </c>
      <c r="AR56" s="9">
        <v>116.88899162957387</v>
      </c>
      <c r="AS56" s="9">
        <v>122.49955057484603</v>
      </c>
      <c r="AT56" s="9">
        <v>127.1397926306468</v>
      </c>
      <c r="AU56" s="9">
        <v>130.40085765223137</v>
      </c>
      <c r="AV56" s="9">
        <v>131.50987941351809</v>
      </c>
      <c r="AW56" s="9">
        <v>132.2841797234851</v>
      </c>
      <c r="AX56" s="9">
        <v>132.96320821550174</v>
      </c>
      <c r="AY56" s="9">
        <v>132.94449889960731</v>
      </c>
      <c r="AZ56" s="9">
        <v>133.97064921282015</v>
      </c>
      <c r="BA56" s="9">
        <v>136.80829120798845</v>
      </c>
      <c r="BB56" s="9">
        <v>139.34211030698555</v>
      </c>
      <c r="BC56" s="9">
        <v>141.46536641937553</v>
      </c>
      <c r="BD56" s="9">
        <v>145.07206614137328</v>
      </c>
      <c r="BE56" s="9">
        <v>148.84258271181224</v>
      </c>
      <c r="BF56" s="9">
        <v>151.80641477447151</v>
      </c>
      <c r="BG56" s="9">
        <v>153.27511981328144</v>
      </c>
      <c r="BH56" s="9">
        <v>155.89246242987875</v>
      </c>
      <c r="BI56" s="9">
        <v>160.33983267716442</v>
      </c>
      <c r="BJ56" s="9">
        <v>161.63577370869658</v>
      </c>
      <c r="BK56" s="9">
        <v>160.97447169067684</v>
      </c>
      <c r="BL56" s="9">
        <v>159.98543667819419</v>
      </c>
      <c r="BM56" s="9">
        <v>161.75343257769882</v>
      </c>
      <c r="BN56" s="9">
        <v>164.999145339026</v>
      </c>
      <c r="BO56" s="9">
        <v>166.33602252892885</v>
      </c>
      <c r="BP56" s="9">
        <v>165.91715437267973</v>
      </c>
      <c r="BQ56" s="21">
        <v>165.90878299446231</v>
      </c>
      <c r="BR56" s="21">
        <v>164.86454315094571</v>
      </c>
      <c r="BS56" s="21">
        <v>163.74497946128054</v>
      </c>
      <c r="BT56" s="21">
        <v>159.47823979483962</v>
      </c>
      <c r="BU56" s="21">
        <v>158.64085906868547</v>
      </c>
      <c r="BV56" s="21">
        <v>160.16568881326211</v>
      </c>
      <c r="BW56" s="21">
        <v>162.42214212048793</v>
      </c>
      <c r="BX56" s="21">
        <v>165.60837268375812</v>
      </c>
      <c r="BY56" s="21">
        <v>167.91824117484444</v>
      </c>
      <c r="BZ56" s="21">
        <v>172.6134611817462</v>
      </c>
      <c r="CA56" s="21">
        <v>174.95048096164859</v>
      </c>
      <c r="CB56" s="21">
        <v>175.11926209689014</v>
      </c>
      <c r="CC56" s="21">
        <v>174.35388050179949</v>
      </c>
      <c r="CD56" s="197">
        <v>173.05214996792097</v>
      </c>
      <c r="CE56" s="197">
        <v>174.68714556070981</v>
      </c>
      <c r="CF56" s="197">
        <v>178.1951330320363</v>
      </c>
      <c r="CG56" s="197">
        <v>183.64075312447835</v>
      </c>
      <c r="CH56" s="200">
        <v>188.699591329817</v>
      </c>
      <c r="CJ56" s="5"/>
      <c r="CK56" s="5"/>
      <c r="CL56" s="5"/>
      <c r="CM56" s="5"/>
      <c r="CN56" s="5"/>
      <c r="CO56" s="21"/>
      <c r="CP56" s="21"/>
      <c r="CQ56" s="21"/>
    </row>
    <row r="57" spans="1:95" x14ac:dyDescent="0.2">
      <c r="A57" s="8" t="str">
        <f t="shared" si="0"/>
        <v>EFHm_gg_QU_4</v>
      </c>
      <c r="B57" s="7" t="s">
        <v>583</v>
      </c>
      <c r="C57" s="7" t="s">
        <v>654</v>
      </c>
      <c r="D57" s="7">
        <v>4</v>
      </c>
      <c r="E57" s="7">
        <v>100</v>
      </c>
      <c r="F57" s="9">
        <v>98.777482789665228</v>
      </c>
      <c r="G57" s="9">
        <v>97.601247971921723</v>
      </c>
      <c r="H57" s="9">
        <v>97.848674366688627</v>
      </c>
      <c r="I57" s="9">
        <v>97.178321834319092</v>
      </c>
      <c r="J57" s="9">
        <v>97.336366202369405</v>
      </c>
      <c r="K57" s="9">
        <v>97.112930100150308</v>
      </c>
      <c r="L57" s="9">
        <v>98.346269698809863</v>
      </c>
      <c r="M57" s="9">
        <v>99.020806994910075</v>
      </c>
      <c r="N57" s="9">
        <v>99.477215414059003</v>
      </c>
      <c r="O57" s="9">
        <v>98.896589611881794</v>
      </c>
      <c r="P57" s="9">
        <v>99.607735062412743</v>
      </c>
      <c r="Q57" s="9">
        <v>100.41590490059804</v>
      </c>
      <c r="R57" s="9">
        <v>101.91496956509032</v>
      </c>
      <c r="S57" s="9">
        <v>102.1535406527105</v>
      </c>
      <c r="T57" s="9">
        <v>102.11033515499192</v>
      </c>
      <c r="U57" s="9">
        <v>101.93278972892544</v>
      </c>
      <c r="V57" s="9">
        <v>102.36713121358066</v>
      </c>
      <c r="W57" s="9">
        <v>102.70285350763184</v>
      </c>
      <c r="X57" s="9">
        <v>102.97588364371616</v>
      </c>
      <c r="Y57" s="9">
        <v>103.19603306102449</v>
      </c>
      <c r="Z57" s="9">
        <v>104.06868203653393</v>
      </c>
      <c r="AA57" s="9">
        <v>105.13642577554047</v>
      </c>
      <c r="AB57" s="9">
        <v>104.35088340570428</v>
      </c>
      <c r="AC57" s="9">
        <v>103.24022265008875</v>
      </c>
      <c r="AD57" s="9">
        <v>102.36423867723613</v>
      </c>
      <c r="AE57" s="9">
        <v>100.94515372410915</v>
      </c>
      <c r="AF57" s="9">
        <v>101.43357768864935</v>
      </c>
      <c r="AG57" s="9">
        <v>102.52545862191738</v>
      </c>
      <c r="AH57" s="9">
        <v>106.08433364202172</v>
      </c>
      <c r="AI57" s="9">
        <v>107.68654899558665</v>
      </c>
      <c r="AJ57" s="9">
        <v>108.73646077798203</v>
      </c>
      <c r="AK57" s="9">
        <v>108.04256813934036</v>
      </c>
      <c r="AL57" s="9">
        <v>107.41393541025407</v>
      </c>
      <c r="AM57" s="9">
        <v>107.60357691597538</v>
      </c>
      <c r="AN57" s="9">
        <v>109.64227888024824</v>
      </c>
      <c r="AO57" s="9">
        <v>111.36558630133095</v>
      </c>
      <c r="AP57" s="9">
        <v>110.82851137656199</v>
      </c>
      <c r="AQ57" s="9">
        <v>110.42205840945888</v>
      </c>
      <c r="AR57" s="9">
        <v>111.03036115819505</v>
      </c>
      <c r="AS57" s="9">
        <v>115.07406044653833</v>
      </c>
      <c r="AT57" s="9">
        <v>118.92660694089322</v>
      </c>
      <c r="AU57" s="9">
        <v>122.33440712184104</v>
      </c>
      <c r="AV57" s="9">
        <v>125.45702213460856</v>
      </c>
      <c r="AW57" s="9">
        <v>126.91065576990331</v>
      </c>
      <c r="AX57" s="9">
        <v>124.01354217649025</v>
      </c>
      <c r="AY57" s="9">
        <v>117.48205072571591</v>
      </c>
      <c r="AZ57" s="9">
        <v>113.90374015188654</v>
      </c>
      <c r="BA57" s="9">
        <v>116.50864976960499</v>
      </c>
      <c r="BB57" s="9">
        <v>120.62302495413546</v>
      </c>
      <c r="BC57" s="9">
        <v>122.78704764212478</v>
      </c>
      <c r="BD57" s="9">
        <v>124.94092892296123</v>
      </c>
      <c r="BE57" s="9">
        <v>127.09206511736521</v>
      </c>
      <c r="BF57" s="9">
        <v>131.94406359714122</v>
      </c>
      <c r="BG57" s="9">
        <v>135.91831115096173</v>
      </c>
      <c r="BH57" s="9">
        <v>140.47143670718211</v>
      </c>
      <c r="BI57" s="9">
        <v>144.58970933503429</v>
      </c>
      <c r="BJ57" s="9">
        <v>145.97481915280972</v>
      </c>
      <c r="BK57" s="9">
        <v>146.28788367084564</v>
      </c>
      <c r="BL57" s="9">
        <v>144.15695646173106</v>
      </c>
      <c r="BM57" s="9">
        <v>144.92636279680525</v>
      </c>
      <c r="BN57" s="9">
        <v>146.883346123275</v>
      </c>
      <c r="BO57" s="9">
        <v>149.05503206288569</v>
      </c>
      <c r="BP57" s="9">
        <v>150.91461811492007</v>
      </c>
      <c r="BQ57" s="21">
        <v>152.28635545008899</v>
      </c>
      <c r="BR57" s="21">
        <v>151.94282008693054</v>
      </c>
      <c r="BS57" s="21">
        <v>151.23523891308767</v>
      </c>
      <c r="BT57" s="21">
        <v>146.99507395310874</v>
      </c>
      <c r="BU57" s="21">
        <v>144.53598128562899</v>
      </c>
      <c r="BV57" s="21">
        <v>142.18765338866115</v>
      </c>
      <c r="BW57" s="21">
        <v>142.75361054028463</v>
      </c>
      <c r="BX57" s="21">
        <v>144.11521443954095</v>
      </c>
      <c r="BY57" s="21">
        <v>145.20369605356947</v>
      </c>
      <c r="BZ57" s="21">
        <v>147.67634103780844</v>
      </c>
      <c r="CA57" s="21">
        <v>150.51014341913358</v>
      </c>
      <c r="CB57" s="21">
        <v>153.47296213381892</v>
      </c>
      <c r="CC57" s="21">
        <v>155.97859665402507</v>
      </c>
      <c r="CD57" s="197">
        <v>159.35664889116967</v>
      </c>
      <c r="CE57" s="197">
        <v>162.2161885195097</v>
      </c>
      <c r="CF57" s="197">
        <v>166.06207272189218</v>
      </c>
      <c r="CG57" s="197">
        <v>167.87713483600908</v>
      </c>
      <c r="CH57" s="200">
        <v>169.12591907598912</v>
      </c>
      <c r="CJ57" s="5"/>
      <c r="CK57" s="5"/>
      <c r="CL57" s="5"/>
      <c r="CM57" s="5"/>
      <c r="CN57" s="5"/>
      <c r="CO57" s="21"/>
      <c r="CP57" s="21"/>
      <c r="CQ57" s="21"/>
    </row>
    <row r="58" spans="1:95" x14ac:dyDescent="0.2">
      <c r="A58" s="8" t="str">
        <f t="shared" si="0"/>
        <v>EFHm_gg_QU_5</v>
      </c>
      <c r="B58" s="7" t="s">
        <v>583</v>
      </c>
      <c r="C58" s="7" t="s">
        <v>654</v>
      </c>
      <c r="D58" s="7">
        <v>5</v>
      </c>
      <c r="E58" s="7">
        <v>100</v>
      </c>
      <c r="F58" s="9">
        <v>99.726958038883183</v>
      </c>
      <c r="G58" s="9">
        <v>99.295233507775876</v>
      </c>
      <c r="H58" s="9">
        <v>100.16532074057112</v>
      </c>
      <c r="I58" s="9">
        <v>100.31930997736117</v>
      </c>
      <c r="J58" s="9">
        <v>101.48584008683066</v>
      </c>
      <c r="K58" s="9">
        <v>102.05346107573348</v>
      </c>
      <c r="L58" s="9">
        <v>103.38883708280422</v>
      </c>
      <c r="M58" s="9">
        <v>103.68393116501814</v>
      </c>
      <c r="N58" s="9">
        <v>103.72780764654965</v>
      </c>
      <c r="O58" s="9">
        <v>103.07694272930873</v>
      </c>
      <c r="P58" s="9">
        <v>103.63242751584403</v>
      </c>
      <c r="Q58" s="9">
        <v>104.24594016315923</v>
      </c>
      <c r="R58" s="9">
        <v>105.46884150680306</v>
      </c>
      <c r="S58" s="9">
        <v>105.43664424220462</v>
      </c>
      <c r="T58" s="9">
        <v>105.0295910080642</v>
      </c>
      <c r="U58" s="9">
        <v>104.4673558492287</v>
      </c>
      <c r="V58" s="9">
        <v>104.80404993862361</v>
      </c>
      <c r="W58" s="9">
        <v>105.24437482458403</v>
      </c>
      <c r="X58" s="9">
        <v>106.17403621171862</v>
      </c>
      <c r="Y58" s="9">
        <v>107.0924362238603</v>
      </c>
      <c r="Z58" s="9">
        <v>108.51238908579313</v>
      </c>
      <c r="AA58" s="9">
        <v>109.46472023977009</v>
      </c>
      <c r="AB58" s="9">
        <v>110.61583602736459</v>
      </c>
      <c r="AC58" s="9">
        <v>111.42459038728676</v>
      </c>
      <c r="AD58" s="9">
        <v>112.72026957812199</v>
      </c>
      <c r="AE58" s="9">
        <v>114.01950273442628</v>
      </c>
      <c r="AF58" s="9">
        <v>116.35491991724955</v>
      </c>
      <c r="AG58" s="9">
        <v>118.32081549523123</v>
      </c>
      <c r="AH58" s="9">
        <v>119.4451936923014</v>
      </c>
      <c r="AI58" s="9">
        <v>120.07540173228108</v>
      </c>
      <c r="AJ58" s="9">
        <v>121.30109912259788</v>
      </c>
      <c r="AK58" s="9">
        <v>122.0273983622637</v>
      </c>
      <c r="AL58" s="9">
        <v>122.55085483599116</v>
      </c>
      <c r="AM58" s="9">
        <v>122.84484977963611</v>
      </c>
      <c r="AN58" s="9">
        <v>125.67827136633264</v>
      </c>
      <c r="AO58" s="9">
        <v>127.88261313256449</v>
      </c>
      <c r="AP58" s="9">
        <v>129.02559765107256</v>
      </c>
      <c r="AQ58" s="9">
        <v>129.63812363713717</v>
      </c>
      <c r="AR58" s="9">
        <v>132.27531384301366</v>
      </c>
      <c r="AS58" s="9">
        <v>140.42934559943228</v>
      </c>
      <c r="AT58" s="9">
        <v>147.85077145675234</v>
      </c>
      <c r="AU58" s="9">
        <v>152.96232391200476</v>
      </c>
      <c r="AV58" s="9">
        <v>154.68323449018141</v>
      </c>
      <c r="AW58" s="9">
        <v>155.24270104508733</v>
      </c>
      <c r="AX58" s="9">
        <v>155.95279451983103</v>
      </c>
      <c r="AY58" s="9">
        <v>156.50077483694039</v>
      </c>
      <c r="AZ58" s="9">
        <v>159.57448695245583</v>
      </c>
      <c r="BA58" s="9">
        <v>163.68928313284218</v>
      </c>
      <c r="BB58" s="9">
        <v>166.9567337948296</v>
      </c>
      <c r="BC58" s="9">
        <v>168.60167719996718</v>
      </c>
      <c r="BD58" s="9">
        <v>175.0749506557712</v>
      </c>
      <c r="BE58" s="9">
        <v>182.18443233508711</v>
      </c>
      <c r="BF58" s="9">
        <v>186.89354332292137</v>
      </c>
      <c r="BG58" s="9">
        <v>187.26613713883299</v>
      </c>
      <c r="BH58" s="9">
        <v>186.85706887549236</v>
      </c>
      <c r="BI58" s="9">
        <v>189.15861299397605</v>
      </c>
      <c r="BJ58" s="9">
        <v>188.23477385559769</v>
      </c>
      <c r="BK58" s="9">
        <v>185.55362126422975</v>
      </c>
      <c r="BL58" s="9">
        <v>182.92278225995585</v>
      </c>
      <c r="BM58" s="9">
        <v>184.36766017490868</v>
      </c>
      <c r="BN58" s="9">
        <v>188.58439212211567</v>
      </c>
      <c r="BO58" s="9">
        <v>189.76459025389764</v>
      </c>
      <c r="BP58" s="9">
        <v>189.51321276951342</v>
      </c>
      <c r="BQ58" s="21">
        <v>187.42358120367498</v>
      </c>
      <c r="BR58" s="21">
        <v>185.83760668193611</v>
      </c>
      <c r="BS58" s="21">
        <v>183.56329614119488</v>
      </c>
      <c r="BT58" s="21">
        <v>177.88581304953632</v>
      </c>
      <c r="BU58" s="21">
        <v>175.25383947333953</v>
      </c>
      <c r="BV58" s="21">
        <v>173.66009564674027</v>
      </c>
      <c r="BW58" s="21">
        <v>175.16934146952971</v>
      </c>
      <c r="BX58" s="21">
        <v>178.10947325622053</v>
      </c>
      <c r="BY58" s="21">
        <v>182.60928207492103</v>
      </c>
      <c r="BZ58" s="21">
        <v>189.05618119237513</v>
      </c>
      <c r="CA58" s="21">
        <v>193.20296805138017</v>
      </c>
      <c r="CB58" s="21">
        <v>195.25661602209087</v>
      </c>
      <c r="CC58" s="21">
        <v>197.37825901428081</v>
      </c>
      <c r="CD58" s="197">
        <v>197.34030366272827</v>
      </c>
      <c r="CE58" s="197">
        <v>198.0854016269503</v>
      </c>
      <c r="CF58" s="197">
        <v>200.19886280994879</v>
      </c>
      <c r="CG58" s="197">
        <v>207.3746774939342</v>
      </c>
      <c r="CH58" s="200">
        <v>216.46494185303072</v>
      </c>
      <c r="CJ58" s="5"/>
      <c r="CK58" s="5"/>
      <c r="CL58" s="5"/>
      <c r="CM58" s="5"/>
      <c r="CN58" s="5"/>
      <c r="CO58" s="21"/>
      <c r="CP58" s="21"/>
      <c r="CQ58" s="21"/>
    </row>
    <row r="59" spans="1:95" x14ac:dyDescent="0.2">
      <c r="A59" s="8" t="str">
        <f t="shared" si="0"/>
        <v>EFHm_gg_QU_6</v>
      </c>
      <c r="B59" s="7" t="s">
        <v>583</v>
      </c>
      <c r="C59" s="7" t="s">
        <v>654</v>
      </c>
      <c r="D59" s="7">
        <v>6</v>
      </c>
      <c r="E59" s="7">
        <v>100</v>
      </c>
      <c r="F59" s="9">
        <v>99.380766625213354</v>
      </c>
      <c r="G59" s="9">
        <v>98.20728020018548</v>
      </c>
      <c r="H59" s="9">
        <v>97.976923533087287</v>
      </c>
      <c r="I59" s="9">
        <v>96.891619747586631</v>
      </c>
      <c r="J59" s="9">
        <v>96.916647524087352</v>
      </c>
      <c r="K59" s="9">
        <v>96.660647961066658</v>
      </c>
      <c r="L59" s="9">
        <v>97.828761952815853</v>
      </c>
      <c r="M59" s="9">
        <v>98.424147666199303</v>
      </c>
      <c r="N59" s="9">
        <v>99.02505608643564</v>
      </c>
      <c r="O59" s="9">
        <v>98.746209840089861</v>
      </c>
      <c r="P59" s="9">
        <v>99.586219963136884</v>
      </c>
      <c r="Q59" s="9">
        <v>100.3953216709409</v>
      </c>
      <c r="R59" s="9">
        <v>101.72175690559116</v>
      </c>
      <c r="S59" s="9">
        <v>101.74844818159113</v>
      </c>
      <c r="T59" s="9">
        <v>101.23156194784916</v>
      </c>
      <c r="U59" s="9">
        <v>100.27850746769325</v>
      </c>
      <c r="V59" s="9">
        <v>100.05235675192539</v>
      </c>
      <c r="W59" s="9">
        <v>99.821147199973197</v>
      </c>
      <c r="X59" s="9">
        <v>99.831973868999683</v>
      </c>
      <c r="Y59" s="9">
        <v>100.04873309154102</v>
      </c>
      <c r="Z59" s="9">
        <v>101.07815021900973</v>
      </c>
      <c r="AA59" s="9">
        <v>102.33688266749563</v>
      </c>
      <c r="AB59" s="9">
        <v>103.98251462322685</v>
      </c>
      <c r="AC59" s="9">
        <v>104.98686098940165</v>
      </c>
      <c r="AD59" s="9">
        <v>105.81935682881306</v>
      </c>
      <c r="AE59" s="9">
        <v>105.31862362631257</v>
      </c>
      <c r="AF59" s="9">
        <v>106.42798444235062</v>
      </c>
      <c r="AG59" s="9">
        <v>107.24458711671313</v>
      </c>
      <c r="AH59" s="9">
        <v>108.18667168505367</v>
      </c>
      <c r="AI59" s="9">
        <v>107.61341990516156</v>
      </c>
      <c r="AJ59" s="9">
        <v>107.77821408211427</v>
      </c>
      <c r="AK59" s="9">
        <v>108.27779118021624</v>
      </c>
      <c r="AL59" s="9">
        <v>108.96700356142053</v>
      </c>
      <c r="AM59" s="9">
        <v>110.46095384598702</v>
      </c>
      <c r="AN59" s="9">
        <v>112.82942386085915</v>
      </c>
      <c r="AO59" s="9">
        <v>115.03379136058084</v>
      </c>
      <c r="AP59" s="9">
        <v>114.88761943388802</v>
      </c>
      <c r="AQ59" s="9">
        <v>115.49445919299376</v>
      </c>
      <c r="AR59" s="9">
        <v>116.95596622087085</v>
      </c>
      <c r="AS59" s="9">
        <v>124.20943072344063</v>
      </c>
      <c r="AT59" s="9">
        <v>129.98492921935693</v>
      </c>
      <c r="AU59" s="9">
        <v>134.40772137462042</v>
      </c>
      <c r="AV59" s="9">
        <v>135.20848608569943</v>
      </c>
      <c r="AW59" s="9">
        <v>135.96908161765862</v>
      </c>
      <c r="AX59" s="9">
        <v>136.64530771174583</v>
      </c>
      <c r="AY59" s="9">
        <v>136.8371365898588</v>
      </c>
      <c r="AZ59" s="9">
        <v>136.86984772118603</v>
      </c>
      <c r="BA59" s="9">
        <v>139.37472937999692</v>
      </c>
      <c r="BB59" s="9">
        <v>141.15387984501601</v>
      </c>
      <c r="BC59" s="9">
        <v>144.06633043870121</v>
      </c>
      <c r="BD59" s="9">
        <v>146.5919902376456</v>
      </c>
      <c r="BE59" s="9">
        <v>149.11468331282097</v>
      </c>
      <c r="BF59" s="9">
        <v>149.25763822338706</v>
      </c>
      <c r="BG59" s="9">
        <v>148.49761744056073</v>
      </c>
      <c r="BH59" s="9">
        <v>148.45340305797632</v>
      </c>
      <c r="BI59" s="9">
        <v>150.38141779168339</v>
      </c>
      <c r="BJ59" s="9">
        <v>152.67365299569502</v>
      </c>
      <c r="BK59" s="9">
        <v>152.4256860539729</v>
      </c>
      <c r="BL59" s="9">
        <v>153.23250834045669</v>
      </c>
      <c r="BM59" s="9">
        <v>155.24044783644339</v>
      </c>
      <c r="BN59" s="9">
        <v>160.86273703275765</v>
      </c>
      <c r="BO59" s="9">
        <v>163.64351110415208</v>
      </c>
      <c r="BP59" s="9">
        <v>164.9294968284085</v>
      </c>
      <c r="BQ59" s="21">
        <v>165.01909489501131</v>
      </c>
      <c r="BR59" s="21">
        <v>164.53889340596007</v>
      </c>
      <c r="BS59" s="21">
        <v>165.27917055619977</v>
      </c>
      <c r="BT59" s="21">
        <v>162.51978463097777</v>
      </c>
      <c r="BU59" s="21">
        <v>162.85785891341314</v>
      </c>
      <c r="BV59" s="21">
        <v>161.12203899131177</v>
      </c>
      <c r="BW59" s="21">
        <v>162.63925810819603</v>
      </c>
      <c r="BX59" s="21">
        <v>165.77965572512002</v>
      </c>
      <c r="BY59" s="21">
        <v>171.34355985914848</v>
      </c>
      <c r="BZ59" s="21">
        <v>177.86133647644667</v>
      </c>
      <c r="CA59" s="21">
        <v>181.77182769854213</v>
      </c>
      <c r="CB59" s="21">
        <v>183.02595494670251</v>
      </c>
      <c r="CC59" s="21">
        <v>183.84378813339109</v>
      </c>
      <c r="CD59" s="197">
        <v>184.72655139973412</v>
      </c>
      <c r="CE59" s="197">
        <v>187.32664414540611</v>
      </c>
      <c r="CF59" s="197">
        <v>191.68160819373051</v>
      </c>
      <c r="CG59" s="197">
        <v>194.2115918928728</v>
      </c>
      <c r="CH59" s="200">
        <v>193.98231255176839</v>
      </c>
      <c r="CJ59" s="5"/>
      <c r="CK59" s="5"/>
      <c r="CL59" s="5"/>
      <c r="CM59" s="5"/>
      <c r="CN59" s="5"/>
      <c r="CO59" s="21"/>
      <c r="CP59" s="21"/>
      <c r="CQ59" s="21"/>
    </row>
    <row r="60" spans="1:95" x14ac:dyDescent="0.2">
      <c r="A60" s="8" t="str">
        <f t="shared" si="0"/>
        <v>EFHm_gg_QU_7</v>
      </c>
      <c r="B60" s="7" t="s">
        <v>583</v>
      </c>
      <c r="C60" s="7" t="s">
        <v>654</v>
      </c>
      <c r="D60" s="7">
        <v>7</v>
      </c>
      <c r="E60" s="7">
        <v>100</v>
      </c>
      <c r="F60" s="9">
        <v>99.600214913583088</v>
      </c>
      <c r="G60" s="9">
        <v>99.045136906742755</v>
      </c>
      <c r="H60" s="9">
        <v>99.522348485556719</v>
      </c>
      <c r="I60" s="9">
        <v>99.295128560477735</v>
      </c>
      <c r="J60" s="9">
        <v>100.1242915175596</v>
      </c>
      <c r="K60" s="9">
        <v>100.72362360944089</v>
      </c>
      <c r="L60" s="9">
        <v>102.83442391636622</v>
      </c>
      <c r="M60" s="9">
        <v>103.96115722304022</v>
      </c>
      <c r="N60" s="9">
        <v>104.70478358387889</v>
      </c>
      <c r="O60" s="9">
        <v>103.81754396431178</v>
      </c>
      <c r="P60" s="9">
        <v>103.24635514048983</v>
      </c>
      <c r="Q60" s="9">
        <v>102.68502744356427</v>
      </c>
      <c r="R60" s="9">
        <v>102.82780437852109</v>
      </c>
      <c r="S60" s="9">
        <v>102.59056611658923</v>
      </c>
      <c r="T60" s="9">
        <v>101.9936267459787</v>
      </c>
      <c r="U60" s="9">
        <v>101.24590397175081</v>
      </c>
      <c r="V60" s="9">
        <v>101.35434711681113</v>
      </c>
      <c r="W60" s="9">
        <v>101.69149842835083</v>
      </c>
      <c r="X60" s="9">
        <v>101.93686665730753</v>
      </c>
      <c r="Y60" s="9">
        <v>102.10513384641763</v>
      </c>
      <c r="Z60" s="9">
        <v>102.81590473613055</v>
      </c>
      <c r="AA60" s="9">
        <v>103.70320589828066</v>
      </c>
      <c r="AB60" s="9">
        <v>105.9757417188117</v>
      </c>
      <c r="AC60" s="9">
        <v>107.79224720942024</v>
      </c>
      <c r="AD60" s="9">
        <v>110.13141436182258</v>
      </c>
      <c r="AE60" s="9">
        <v>112.06215012893436</v>
      </c>
      <c r="AF60" s="9">
        <v>116.75455549760706</v>
      </c>
      <c r="AG60" s="9">
        <v>119.8952931294959</v>
      </c>
      <c r="AH60" s="9">
        <v>122.16744022856589</v>
      </c>
      <c r="AI60" s="9">
        <v>121.54740821092737</v>
      </c>
      <c r="AJ60" s="9">
        <v>122.50564856157295</v>
      </c>
      <c r="AK60" s="9">
        <v>122.2904632337424</v>
      </c>
      <c r="AL60" s="9">
        <v>121.57804947588509</v>
      </c>
      <c r="AM60" s="9">
        <v>121.24173213649738</v>
      </c>
      <c r="AN60" s="9">
        <v>122.46820949471952</v>
      </c>
      <c r="AO60" s="9">
        <v>125.42701762994459</v>
      </c>
      <c r="AP60" s="9">
        <v>126.90454373183171</v>
      </c>
      <c r="AQ60" s="9">
        <v>128.59863944891185</v>
      </c>
      <c r="AR60" s="9">
        <v>130.57613164270887</v>
      </c>
      <c r="AS60" s="9">
        <v>134.60393733022326</v>
      </c>
      <c r="AT60" s="9">
        <v>139.69851935812395</v>
      </c>
      <c r="AU60" s="9">
        <v>142.22423812866066</v>
      </c>
      <c r="AV60" s="9">
        <v>145.35244574232698</v>
      </c>
      <c r="AW60" s="9">
        <v>144.92737625146938</v>
      </c>
      <c r="AX60" s="9">
        <v>145.16329765791957</v>
      </c>
      <c r="AY60" s="9">
        <v>145.24894373070924</v>
      </c>
      <c r="AZ60" s="9">
        <v>148.81776243835657</v>
      </c>
      <c r="BA60" s="9">
        <v>153.67843928183891</v>
      </c>
      <c r="BB60" s="9">
        <v>156.2243190256473</v>
      </c>
      <c r="BC60" s="9">
        <v>156.85179345717629</v>
      </c>
      <c r="BD60" s="9">
        <v>160.91888996428108</v>
      </c>
      <c r="BE60" s="9">
        <v>165.17319231826295</v>
      </c>
      <c r="BF60" s="9">
        <v>167.82131458301146</v>
      </c>
      <c r="BG60" s="9">
        <v>168.09604802075208</v>
      </c>
      <c r="BH60" s="9">
        <v>168.73382125879843</v>
      </c>
      <c r="BI60" s="9">
        <v>170.27383921974481</v>
      </c>
      <c r="BJ60" s="9">
        <v>168.90226790013517</v>
      </c>
      <c r="BK60" s="9">
        <v>166.73736583131142</v>
      </c>
      <c r="BL60" s="9">
        <v>167.06415143878257</v>
      </c>
      <c r="BM60" s="9">
        <v>170.27957242077841</v>
      </c>
      <c r="BN60" s="9">
        <v>174.32951403202946</v>
      </c>
      <c r="BO60" s="9">
        <v>173.69593934093646</v>
      </c>
      <c r="BP60" s="9">
        <v>172.09796713507285</v>
      </c>
      <c r="BQ60" s="21">
        <v>169.78587924035557</v>
      </c>
      <c r="BR60" s="21">
        <v>169.87630606917301</v>
      </c>
      <c r="BS60" s="21">
        <v>169.62517453343926</v>
      </c>
      <c r="BT60" s="21">
        <v>166.59324256446317</v>
      </c>
      <c r="BU60" s="21">
        <v>165.8836429634745</v>
      </c>
      <c r="BV60" s="21">
        <v>166.71898981830194</v>
      </c>
      <c r="BW60" s="21">
        <v>171.56600639086977</v>
      </c>
      <c r="BX60" s="21">
        <v>177.15527447967509</v>
      </c>
      <c r="BY60" s="21">
        <v>182.27240244727076</v>
      </c>
      <c r="BZ60" s="21">
        <v>187.18113022522553</v>
      </c>
      <c r="CA60" s="21">
        <v>190.93195652511486</v>
      </c>
      <c r="CB60" s="21">
        <v>194.55983695002396</v>
      </c>
      <c r="CC60" s="21">
        <v>198.14915804521638</v>
      </c>
      <c r="CD60" s="197">
        <v>197.33290971066131</v>
      </c>
      <c r="CE60" s="197">
        <v>197.22657544687397</v>
      </c>
      <c r="CF60" s="197">
        <v>198.62209552445566</v>
      </c>
      <c r="CG60" s="197">
        <v>205.2722931491428</v>
      </c>
      <c r="CH60" s="200">
        <v>212.05580699339325</v>
      </c>
      <c r="CJ60" s="5"/>
      <c r="CK60" s="5"/>
      <c r="CL60" s="5"/>
      <c r="CM60" s="5"/>
      <c r="CN60" s="5"/>
      <c r="CO60" s="21"/>
      <c r="CP60" s="21"/>
      <c r="CQ60" s="21"/>
    </row>
    <row r="61" spans="1:95" x14ac:dyDescent="0.2">
      <c r="A61" s="8" t="str">
        <f t="shared" si="0"/>
        <v>EFHm_gg_QU_8</v>
      </c>
      <c r="B61" s="7" t="s">
        <v>583</v>
      </c>
      <c r="C61" s="7" t="s">
        <v>654</v>
      </c>
      <c r="D61" s="7">
        <v>8</v>
      </c>
      <c r="E61" s="7">
        <v>100</v>
      </c>
      <c r="F61" s="9">
        <v>100.87902649116511</v>
      </c>
      <c r="G61" s="9">
        <v>101.27083929331691</v>
      </c>
      <c r="H61" s="9">
        <v>102.20035630232564</v>
      </c>
      <c r="I61" s="9">
        <v>101.74974576575346</v>
      </c>
      <c r="J61" s="9">
        <v>101.75476807583709</v>
      </c>
      <c r="K61" s="9">
        <v>101.12984831766511</v>
      </c>
      <c r="L61" s="9">
        <v>101.24044396575437</v>
      </c>
      <c r="M61" s="9">
        <v>100.49399550779101</v>
      </c>
      <c r="N61" s="9">
        <v>99.917176564541748</v>
      </c>
      <c r="O61" s="9">
        <v>99.326147288520701</v>
      </c>
      <c r="P61" s="9">
        <v>99.731904045715282</v>
      </c>
      <c r="Q61" s="9">
        <v>100.06069324676839</v>
      </c>
      <c r="R61" s="9">
        <v>100.4758488783413</v>
      </c>
      <c r="S61" s="9">
        <v>100.14276903901187</v>
      </c>
      <c r="T61" s="9">
        <v>99.104392683088633</v>
      </c>
      <c r="U61" s="9">
        <v>98.037609049686182</v>
      </c>
      <c r="V61" s="9">
        <v>97.507290318085438</v>
      </c>
      <c r="W61" s="9">
        <v>97.400740999628283</v>
      </c>
      <c r="X61" s="9">
        <v>97.208856795534984</v>
      </c>
      <c r="Y61" s="9">
        <v>97.127532734165698</v>
      </c>
      <c r="Z61" s="9">
        <v>97.737773025363424</v>
      </c>
      <c r="AA61" s="9">
        <v>98.63317344626762</v>
      </c>
      <c r="AB61" s="9">
        <v>100.03189073769873</v>
      </c>
      <c r="AC61" s="9">
        <v>100.90617160110359</v>
      </c>
      <c r="AD61" s="9">
        <v>102.09490974840678</v>
      </c>
      <c r="AE61" s="9">
        <v>103.55181762388787</v>
      </c>
      <c r="AF61" s="9">
        <v>104.90226658993906</v>
      </c>
      <c r="AG61" s="9">
        <v>104.83293831853518</v>
      </c>
      <c r="AH61" s="9">
        <v>103.727175584329</v>
      </c>
      <c r="AI61" s="9">
        <v>102.517848177612</v>
      </c>
      <c r="AJ61" s="9">
        <v>102.36741670269912</v>
      </c>
      <c r="AK61" s="9">
        <v>101.06402293996977</v>
      </c>
      <c r="AL61" s="9">
        <v>100.23032719265211</v>
      </c>
      <c r="AM61" s="9">
        <v>100.55993980035089</v>
      </c>
      <c r="AN61" s="9">
        <v>102.76723349698712</v>
      </c>
      <c r="AO61" s="9">
        <v>104.92343681080814</v>
      </c>
      <c r="AP61" s="9">
        <v>105.06984762807106</v>
      </c>
      <c r="AQ61" s="9">
        <v>105.10100448009973</v>
      </c>
      <c r="AR61" s="9">
        <v>106.53438161742275</v>
      </c>
      <c r="AS61" s="9">
        <v>109.72505159897393</v>
      </c>
      <c r="AT61" s="9">
        <v>113.05903735901195</v>
      </c>
      <c r="AU61" s="9">
        <v>114.11783391633965</v>
      </c>
      <c r="AV61" s="9">
        <v>115.35097729155734</v>
      </c>
      <c r="AW61" s="9">
        <v>115.07199476830478</v>
      </c>
      <c r="AX61" s="9">
        <v>114.66374944944305</v>
      </c>
      <c r="AY61" s="9">
        <v>114.32741029982037</v>
      </c>
      <c r="AZ61" s="9">
        <v>115.06968458074796</v>
      </c>
      <c r="BA61" s="9">
        <v>118.65151162407665</v>
      </c>
      <c r="BB61" s="9">
        <v>120.69270762785</v>
      </c>
      <c r="BC61" s="9">
        <v>122.1202620102482</v>
      </c>
      <c r="BD61" s="9">
        <v>124.01262743304839</v>
      </c>
      <c r="BE61" s="9">
        <v>125.5089704018793</v>
      </c>
      <c r="BF61" s="9">
        <v>126.18131781630063</v>
      </c>
      <c r="BG61" s="9">
        <v>124.91881091214638</v>
      </c>
      <c r="BH61" s="9">
        <v>124.37941544063197</v>
      </c>
      <c r="BI61" s="9">
        <v>126.35151553424885</v>
      </c>
      <c r="BJ61" s="9">
        <v>126.68095231287076</v>
      </c>
      <c r="BK61" s="9">
        <v>127.1951508555934</v>
      </c>
      <c r="BL61" s="9">
        <v>127.73774178137057</v>
      </c>
      <c r="BM61" s="9">
        <v>130.42001700236989</v>
      </c>
      <c r="BN61" s="9">
        <v>133.16869946312931</v>
      </c>
      <c r="BO61" s="9">
        <v>133.30608437664935</v>
      </c>
      <c r="BP61" s="9">
        <v>133.4830470700262</v>
      </c>
      <c r="BQ61" s="21">
        <v>133.61340686050843</v>
      </c>
      <c r="BR61" s="21">
        <v>133.68740095518498</v>
      </c>
      <c r="BS61" s="21">
        <v>132.5242626230503</v>
      </c>
      <c r="BT61" s="21">
        <v>128.87149936309501</v>
      </c>
      <c r="BU61" s="21">
        <v>127.71697522937858</v>
      </c>
      <c r="BV61" s="21">
        <v>127.76083832115545</v>
      </c>
      <c r="BW61" s="21">
        <v>129.08425765699189</v>
      </c>
      <c r="BX61" s="21">
        <v>129.80118629985819</v>
      </c>
      <c r="BY61" s="21">
        <v>131.09478236892116</v>
      </c>
      <c r="BZ61" s="21">
        <v>134.78258358589798</v>
      </c>
      <c r="CA61" s="21">
        <v>139.31064524585273</v>
      </c>
      <c r="CB61" s="21">
        <v>142.2074412349408</v>
      </c>
      <c r="CC61" s="21">
        <v>144.84512278752695</v>
      </c>
      <c r="CD61" s="197">
        <v>145.0563885433144</v>
      </c>
      <c r="CE61" s="197">
        <v>145.97598608263459</v>
      </c>
      <c r="CF61" s="197">
        <v>147.03432653369566</v>
      </c>
      <c r="CG61" s="197">
        <v>149.17464241217064</v>
      </c>
      <c r="CH61" s="200">
        <v>150.58491142989737</v>
      </c>
      <c r="CJ61" s="5"/>
      <c r="CK61" s="5"/>
      <c r="CL61" s="5"/>
      <c r="CM61" s="5"/>
      <c r="CN61" s="5"/>
      <c r="CO61" s="21"/>
      <c r="CP61" s="21"/>
      <c r="CQ61" s="21"/>
    </row>
    <row r="62" spans="1:95" x14ac:dyDescent="0.2">
      <c r="A62" s="8" t="str">
        <f t="shared" si="0"/>
        <v>EFHm_gg_QU_9</v>
      </c>
      <c r="B62" s="7" t="s">
        <v>583</v>
      </c>
      <c r="C62" s="7" t="s">
        <v>654</v>
      </c>
      <c r="D62" s="7">
        <v>9</v>
      </c>
      <c r="E62" s="7">
        <v>100</v>
      </c>
      <c r="F62" s="9">
        <v>100.94568115218884</v>
      </c>
      <c r="G62" s="9">
        <v>102.23146440285488</v>
      </c>
      <c r="H62" s="9">
        <v>105.22156136952806</v>
      </c>
      <c r="I62" s="9">
        <v>107.12355965062261</v>
      </c>
      <c r="J62" s="9">
        <v>109.01652436608158</v>
      </c>
      <c r="K62" s="9">
        <v>109.2294086868872</v>
      </c>
      <c r="L62" s="9">
        <v>110.11941835873891</v>
      </c>
      <c r="M62" s="9">
        <v>110.22727188344936</v>
      </c>
      <c r="N62" s="9">
        <v>110.58463368764971</v>
      </c>
      <c r="O62" s="9">
        <v>110.3579191200992</v>
      </c>
      <c r="P62" s="9">
        <v>111.75538925095402</v>
      </c>
      <c r="Q62" s="9">
        <v>113.06669085685739</v>
      </c>
      <c r="R62" s="9">
        <v>114.91158984649007</v>
      </c>
      <c r="S62" s="9">
        <v>114.94304207061005</v>
      </c>
      <c r="T62" s="9">
        <v>114.03144296376463</v>
      </c>
      <c r="U62" s="9">
        <v>113.03704562096732</v>
      </c>
      <c r="V62" s="9">
        <v>112.86130403817758</v>
      </c>
      <c r="W62" s="9">
        <v>113.07409738392785</v>
      </c>
      <c r="X62" s="9">
        <v>113.66628481896828</v>
      </c>
      <c r="Y62" s="9">
        <v>114.03593348344168</v>
      </c>
      <c r="Z62" s="9">
        <v>114.89045344988811</v>
      </c>
      <c r="AA62" s="9">
        <v>115.53592510765368</v>
      </c>
      <c r="AB62" s="9">
        <v>117.26995649505506</v>
      </c>
      <c r="AC62" s="9">
        <v>119.39660061456449</v>
      </c>
      <c r="AD62" s="9">
        <v>122.17903671467961</v>
      </c>
      <c r="AE62" s="9">
        <v>125.1965602013662</v>
      </c>
      <c r="AF62" s="9">
        <v>129.03509480723127</v>
      </c>
      <c r="AG62" s="9">
        <v>132.12131782305769</v>
      </c>
      <c r="AH62" s="9">
        <v>134.94877900996642</v>
      </c>
      <c r="AI62" s="9">
        <v>137.00988292207077</v>
      </c>
      <c r="AJ62" s="9">
        <v>140.24529204444144</v>
      </c>
      <c r="AK62" s="9">
        <v>142.57661191024854</v>
      </c>
      <c r="AL62" s="9">
        <v>144.97006666872997</v>
      </c>
      <c r="AM62" s="9">
        <v>148.05793776661611</v>
      </c>
      <c r="AN62" s="9">
        <v>152.24897932775863</v>
      </c>
      <c r="AO62" s="9">
        <v>155.27774125388891</v>
      </c>
      <c r="AP62" s="9">
        <v>155.44840396201764</v>
      </c>
      <c r="AQ62" s="9">
        <v>155.7128174660979</v>
      </c>
      <c r="AR62" s="9">
        <v>158.5212783121062</v>
      </c>
      <c r="AS62" s="9">
        <v>166.62852008319669</v>
      </c>
      <c r="AT62" s="9">
        <v>174.73482630965228</v>
      </c>
      <c r="AU62" s="9">
        <v>178.22794308785149</v>
      </c>
      <c r="AV62" s="9">
        <v>179.50315675803597</v>
      </c>
      <c r="AW62" s="9">
        <v>179.02172930642436</v>
      </c>
      <c r="AX62" s="9">
        <v>181.16723295431697</v>
      </c>
      <c r="AY62" s="9">
        <v>182.13872009682953</v>
      </c>
      <c r="AZ62" s="9">
        <v>184.61300278369745</v>
      </c>
      <c r="BA62" s="9">
        <v>189.46231308724589</v>
      </c>
      <c r="BB62" s="9">
        <v>191.42396051697233</v>
      </c>
      <c r="BC62" s="9">
        <v>193.65284703317425</v>
      </c>
      <c r="BD62" s="9">
        <v>198.76106223936753</v>
      </c>
      <c r="BE62" s="9">
        <v>205.59567020473597</v>
      </c>
      <c r="BF62" s="9">
        <v>209.84089526214129</v>
      </c>
      <c r="BG62" s="9">
        <v>208.67324086060862</v>
      </c>
      <c r="BH62" s="9">
        <v>208.70717878009279</v>
      </c>
      <c r="BI62" s="9">
        <v>209.37471267399556</v>
      </c>
      <c r="BJ62" s="9">
        <v>207.98920805058773</v>
      </c>
      <c r="BK62" s="9">
        <v>201.98361412753206</v>
      </c>
      <c r="BL62" s="9">
        <v>198.57921554574634</v>
      </c>
      <c r="BM62" s="9">
        <v>200.00799461283438</v>
      </c>
      <c r="BN62" s="9">
        <v>209.10711769170044</v>
      </c>
      <c r="BO62" s="9">
        <v>215.26502158752498</v>
      </c>
      <c r="BP62" s="9">
        <v>218.52031262230923</v>
      </c>
      <c r="BQ62" s="21">
        <v>218.10468016121385</v>
      </c>
      <c r="BR62" s="21">
        <v>216.00620890189631</v>
      </c>
      <c r="BS62" s="21">
        <v>218.14136657282199</v>
      </c>
      <c r="BT62" s="21">
        <v>215.14235399870788</v>
      </c>
      <c r="BU62" s="21">
        <v>216.40529230923116</v>
      </c>
      <c r="BV62" s="21">
        <v>213.23934714672325</v>
      </c>
      <c r="BW62" s="21">
        <v>213.81856300721915</v>
      </c>
      <c r="BX62" s="21">
        <v>215.10330784684399</v>
      </c>
      <c r="BY62" s="21">
        <v>217.54678663031004</v>
      </c>
      <c r="BZ62" s="21">
        <v>224.03327408072138</v>
      </c>
      <c r="CA62" s="21">
        <v>231.89384042823255</v>
      </c>
      <c r="CB62" s="21">
        <v>235.57344444663877</v>
      </c>
      <c r="CC62" s="21">
        <v>236.75230293394279</v>
      </c>
      <c r="CD62" s="197">
        <v>235.24498300001923</v>
      </c>
      <c r="CE62" s="197">
        <v>240.23970296808281</v>
      </c>
      <c r="CF62" s="197">
        <v>247.86241683022945</v>
      </c>
      <c r="CG62" s="197">
        <v>257.15792328126935</v>
      </c>
      <c r="CH62" s="200">
        <v>266.1024967547184</v>
      </c>
      <c r="CJ62" s="5"/>
      <c r="CK62" s="5"/>
      <c r="CL62" s="5"/>
      <c r="CM62" s="5"/>
      <c r="CN62" s="5"/>
      <c r="CO62" s="21"/>
      <c r="CP62" s="21"/>
      <c r="CQ62" s="21"/>
    </row>
    <row r="63" spans="1:95" x14ac:dyDescent="0.2">
      <c r="A63" s="8" t="str">
        <f t="shared" si="0"/>
        <v>EFHm_gg_QU_10</v>
      </c>
      <c r="B63" s="7" t="s">
        <v>583</v>
      </c>
      <c r="C63" s="7" t="s">
        <v>654</v>
      </c>
      <c r="D63" s="7">
        <v>10</v>
      </c>
      <c r="E63" s="7">
        <v>100</v>
      </c>
      <c r="F63" s="9">
        <v>101.04637315598598</v>
      </c>
      <c r="G63" s="9">
        <v>102.21055670727365</v>
      </c>
      <c r="H63" s="9">
        <v>104.08588224767902</v>
      </c>
      <c r="I63" s="9">
        <v>104.67898753933945</v>
      </c>
      <c r="J63" s="9">
        <v>105.29561774556532</v>
      </c>
      <c r="K63" s="9">
        <v>104.97688628235262</v>
      </c>
      <c r="L63" s="9">
        <v>104.82311009826758</v>
      </c>
      <c r="M63" s="9">
        <v>103.55526527320478</v>
      </c>
      <c r="N63" s="9">
        <v>102.63825365039652</v>
      </c>
      <c r="O63" s="9">
        <v>101.94454296064536</v>
      </c>
      <c r="P63" s="9">
        <v>102.59792011463425</v>
      </c>
      <c r="Q63" s="9">
        <v>103.21783224077289</v>
      </c>
      <c r="R63" s="9">
        <v>104.02368724600143</v>
      </c>
      <c r="S63" s="9">
        <v>103.86596079141248</v>
      </c>
      <c r="T63" s="9">
        <v>103.25806652054014</v>
      </c>
      <c r="U63" s="9">
        <v>102.7826307872491</v>
      </c>
      <c r="V63" s="9">
        <v>103.33934627982872</v>
      </c>
      <c r="W63" s="9">
        <v>104.44968133325968</v>
      </c>
      <c r="X63" s="9">
        <v>105.79533973589979</v>
      </c>
      <c r="Y63" s="9">
        <v>107.09919477313808</v>
      </c>
      <c r="Z63" s="9">
        <v>108.81392006776669</v>
      </c>
      <c r="AA63" s="9">
        <v>110.25414120733642</v>
      </c>
      <c r="AB63" s="9">
        <v>111.61815932354978</v>
      </c>
      <c r="AC63" s="9">
        <v>112.37120911296886</v>
      </c>
      <c r="AD63" s="9">
        <v>113.50874723403622</v>
      </c>
      <c r="AE63" s="9">
        <v>114.65362034463131</v>
      </c>
      <c r="AF63" s="9">
        <v>116.25415093780821</v>
      </c>
      <c r="AG63" s="9">
        <v>117.3789991085643</v>
      </c>
      <c r="AH63" s="9">
        <v>117.58552594452118</v>
      </c>
      <c r="AI63" s="9">
        <v>117.36587864566759</v>
      </c>
      <c r="AJ63" s="9">
        <v>117.68111555326347</v>
      </c>
      <c r="AK63" s="9">
        <v>118.87612393241106</v>
      </c>
      <c r="AL63" s="9">
        <v>120.73509467409845</v>
      </c>
      <c r="AM63" s="9">
        <v>122.83835374027728</v>
      </c>
      <c r="AN63" s="9">
        <v>125.59082123216706</v>
      </c>
      <c r="AO63" s="9">
        <v>127.71017767312969</v>
      </c>
      <c r="AP63" s="9">
        <v>128.58109665758431</v>
      </c>
      <c r="AQ63" s="9">
        <v>130.25889631601316</v>
      </c>
      <c r="AR63" s="9">
        <v>131.94439339744784</v>
      </c>
      <c r="AS63" s="9">
        <v>135.17992607026201</v>
      </c>
      <c r="AT63" s="9">
        <v>137.84652654520855</v>
      </c>
      <c r="AU63" s="9">
        <v>139.87819578358094</v>
      </c>
      <c r="AV63" s="9">
        <v>141.82225068005164</v>
      </c>
      <c r="AW63" s="9">
        <v>142.49340079618293</v>
      </c>
      <c r="AX63" s="9">
        <v>143.81853382854933</v>
      </c>
      <c r="AY63" s="9">
        <v>144.09258237442796</v>
      </c>
      <c r="AZ63" s="9">
        <v>145.67795705275711</v>
      </c>
      <c r="BA63" s="9">
        <v>148.06529520484315</v>
      </c>
      <c r="BB63" s="9">
        <v>150.38601656280116</v>
      </c>
      <c r="BC63" s="9">
        <v>152.36242260274989</v>
      </c>
      <c r="BD63" s="9">
        <v>156.30067839848246</v>
      </c>
      <c r="BE63" s="9">
        <v>160.82543455692576</v>
      </c>
      <c r="BF63" s="9">
        <v>164.03886038408911</v>
      </c>
      <c r="BG63" s="9">
        <v>166.08216369631711</v>
      </c>
      <c r="BH63" s="9">
        <v>167.42867395805638</v>
      </c>
      <c r="BI63" s="9">
        <v>170.38713831003153</v>
      </c>
      <c r="BJ63" s="9">
        <v>170.87411470929021</v>
      </c>
      <c r="BK63" s="9">
        <v>171.3425286599736</v>
      </c>
      <c r="BL63" s="9">
        <v>169.8519190997736</v>
      </c>
      <c r="BM63" s="9">
        <v>170.76243528294913</v>
      </c>
      <c r="BN63" s="9">
        <v>172.9017732599583</v>
      </c>
      <c r="BO63" s="9">
        <v>174.98646055639821</v>
      </c>
      <c r="BP63" s="9">
        <v>174.75489663672792</v>
      </c>
      <c r="BQ63" s="21">
        <v>174.02887630216719</v>
      </c>
      <c r="BR63" s="21">
        <v>172.98630671861702</v>
      </c>
      <c r="BS63" s="21">
        <v>173.31548029744474</v>
      </c>
      <c r="BT63" s="21">
        <v>170.06869801471169</v>
      </c>
      <c r="BU63" s="21">
        <v>168.70954680025918</v>
      </c>
      <c r="BV63" s="21">
        <v>167.72781743039744</v>
      </c>
      <c r="BW63" s="21">
        <v>168.43496158795563</v>
      </c>
      <c r="BX63" s="21">
        <v>170.62288179401753</v>
      </c>
      <c r="BY63" s="21">
        <v>171.66913263940796</v>
      </c>
      <c r="BZ63" s="21">
        <v>175.34961016280417</v>
      </c>
      <c r="CA63" s="21">
        <v>177.3244948226187</v>
      </c>
      <c r="CB63" s="21">
        <v>180.25831017373983</v>
      </c>
      <c r="CC63" s="21">
        <v>181.75231574066743</v>
      </c>
      <c r="CD63" s="197">
        <v>182.35661561108159</v>
      </c>
      <c r="CE63" s="197">
        <v>181.78707801041412</v>
      </c>
      <c r="CF63" s="197">
        <v>182.5185012731632</v>
      </c>
      <c r="CG63" s="197">
        <v>184.94656773136353</v>
      </c>
      <c r="CH63" s="200">
        <v>189.00650012536761</v>
      </c>
      <c r="CJ63" s="5"/>
      <c r="CK63" s="5"/>
      <c r="CL63" s="5"/>
      <c r="CM63" s="5"/>
      <c r="CN63" s="5"/>
      <c r="CO63" s="21"/>
      <c r="CP63" s="21"/>
      <c r="CQ63" s="21"/>
    </row>
    <row r="64" spans="1:95" x14ac:dyDescent="0.2">
      <c r="A64" s="8" t="str">
        <f t="shared" si="0"/>
        <v>EFHm_gg_QU_11</v>
      </c>
      <c r="B64" s="7" t="s">
        <v>583</v>
      </c>
      <c r="C64" s="7" t="s">
        <v>654</v>
      </c>
      <c r="D64" s="7">
        <v>11</v>
      </c>
      <c r="E64" s="7">
        <v>100</v>
      </c>
      <c r="F64" s="9">
        <v>100.4185587938146</v>
      </c>
      <c r="G64" s="9">
        <v>100.57129054844377</v>
      </c>
      <c r="H64" s="9">
        <v>101.30346958178228</v>
      </c>
      <c r="I64" s="9">
        <v>100.89132936088929</v>
      </c>
      <c r="J64" s="9">
        <v>101.03466614464448</v>
      </c>
      <c r="K64" s="9">
        <v>100.6991988660525</v>
      </c>
      <c r="L64" s="9">
        <v>101.04661281968218</v>
      </c>
      <c r="M64" s="9">
        <v>100.42905607272695</v>
      </c>
      <c r="N64" s="9">
        <v>99.856507022534586</v>
      </c>
      <c r="O64" s="9">
        <v>99.005836580420507</v>
      </c>
      <c r="P64" s="9">
        <v>99.528029561642825</v>
      </c>
      <c r="Q64" s="9">
        <v>100.00326316330673</v>
      </c>
      <c r="R64" s="9">
        <v>101.01916122899672</v>
      </c>
      <c r="S64" s="9">
        <v>100.76701140088562</v>
      </c>
      <c r="T64" s="9">
        <v>99.774525523212716</v>
      </c>
      <c r="U64" s="9">
        <v>98.568515860523121</v>
      </c>
      <c r="V64" s="9">
        <v>98.441918040235564</v>
      </c>
      <c r="W64" s="9">
        <v>98.604300340055417</v>
      </c>
      <c r="X64" s="9">
        <v>99.402376230894319</v>
      </c>
      <c r="Y64" s="9">
        <v>100.28967847861901</v>
      </c>
      <c r="Z64" s="9">
        <v>101.39151486873006</v>
      </c>
      <c r="AA64" s="9">
        <v>101.92214876454811</v>
      </c>
      <c r="AB64" s="9">
        <v>102.25075646547516</v>
      </c>
      <c r="AC64" s="9">
        <v>102.68670753731028</v>
      </c>
      <c r="AD64" s="9">
        <v>103.33120745841256</v>
      </c>
      <c r="AE64" s="9">
        <v>103.99137840396001</v>
      </c>
      <c r="AF64" s="9">
        <v>105.08330244602928</v>
      </c>
      <c r="AG64" s="9">
        <v>105.95005974312335</v>
      </c>
      <c r="AH64" s="9">
        <v>106.19146447652827</v>
      </c>
      <c r="AI64" s="9">
        <v>105.77366475627342</v>
      </c>
      <c r="AJ64" s="9">
        <v>105.63737477543259</v>
      </c>
      <c r="AK64" s="9">
        <v>105.63810745888719</v>
      </c>
      <c r="AL64" s="9">
        <v>106.28300738117086</v>
      </c>
      <c r="AM64" s="9">
        <v>107.86104260403147</v>
      </c>
      <c r="AN64" s="9">
        <v>109.97894922359995</v>
      </c>
      <c r="AO64" s="9">
        <v>112.09066310647211</v>
      </c>
      <c r="AP64" s="9">
        <v>112.45225530128305</v>
      </c>
      <c r="AQ64" s="9">
        <v>112.45388447260893</v>
      </c>
      <c r="AR64" s="9">
        <v>113.57204133539953</v>
      </c>
      <c r="AS64" s="9">
        <v>116.17125569108448</v>
      </c>
      <c r="AT64" s="9">
        <v>118.59917848418279</v>
      </c>
      <c r="AU64" s="9">
        <v>119.52248602828365</v>
      </c>
      <c r="AV64" s="9">
        <v>120.47946036604326</v>
      </c>
      <c r="AW64" s="9">
        <v>121.73185951682329</v>
      </c>
      <c r="AX64" s="9">
        <v>122.30287463458365</v>
      </c>
      <c r="AY64" s="9">
        <v>122.32542256261257</v>
      </c>
      <c r="AZ64" s="9">
        <v>122.79752039143035</v>
      </c>
      <c r="BA64" s="9">
        <v>123.88689290910789</v>
      </c>
      <c r="BB64" s="9">
        <v>125.14567798718728</v>
      </c>
      <c r="BC64" s="9">
        <v>125.89154976107477</v>
      </c>
      <c r="BD64" s="9">
        <v>129.83821016142045</v>
      </c>
      <c r="BE64" s="9">
        <v>132.66210941412498</v>
      </c>
      <c r="BF64" s="9">
        <v>135.28201250189258</v>
      </c>
      <c r="BG64" s="9">
        <v>136.33984052277449</v>
      </c>
      <c r="BH64" s="9">
        <v>136.77288520976603</v>
      </c>
      <c r="BI64" s="9">
        <v>138.4629363733336</v>
      </c>
      <c r="BJ64" s="9">
        <v>138.49071642197589</v>
      </c>
      <c r="BK64" s="9">
        <v>138.51605649140615</v>
      </c>
      <c r="BL64" s="9">
        <v>136.67727887147828</v>
      </c>
      <c r="BM64" s="9">
        <v>136.20338307381715</v>
      </c>
      <c r="BN64" s="9">
        <v>138.02495545385202</v>
      </c>
      <c r="BO64" s="9">
        <v>139.73500002830357</v>
      </c>
      <c r="BP64" s="9">
        <v>139.94732730290409</v>
      </c>
      <c r="BQ64" s="21">
        <v>140.48284171187206</v>
      </c>
      <c r="BR64" s="21">
        <v>141.14905573674409</v>
      </c>
      <c r="BS64" s="21">
        <v>142.55202563538535</v>
      </c>
      <c r="BT64" s="21">
        <v>139.45471539191692</v>
      </c>
      <c r="BU64" s="21">
        <v>137.72816617796238</v>
      </c>
      <c r="BV64" s="21">
        <v>135.61406740150306</v>
      </c>
      <c r="BW64" s="21">
        <v>136.29303734438608</v>
      </c>
      <c r="BX64" s="21">
        <v>137.22177143244267</v>
      </c>
      <c r="BY64" s="21">
        <v>138.79568415951326</v>
      </c>
      <c r="BZ64" s="21">
        <v>141.74926111957944</v>
      </c>
      <c r="CA64" s="21">
        <v>144.73893051391974</v>
      </c>
      <c r="CB64" s="21">
        <v>147.67882858772816</v>
      </c>
      <c r="CC64" s="21">
        <v>148.29800878028865</v>
      </c>
      <c r="CD64" s="197">
        <v>147.99553075840842</v>
      </c>
      <c r="CE64" s="197">
        <v>146.5138012519557</v>
      </c>
      <c r="CF64" s="197">
        <v>147.92033720889415</v>
      </c>
      <c r="CG64" s="197">
        <v>150.22048990087964</v>
      </c>
      <c r="CH64" s="200">
        <v>153.98490082620378</v>
      </c>
      <c r="CJ64" s="5"/>
      <c r="CK64" s="5"/>
      <c r="CL64" s="5"/>
      <c r="CM64" s="5"/>
      <c r="CN64" s="5"/>
      <c r="CO64" s="21"/>
      <c r="CP64" s="21"/>
      <c r="CQ64" s="21"/>
    </row>
    <row r="65" spans="1:95" x14ac:dyDescent="0.2">
      <c r="A65" s="8" t="str">
        <f t="shared" si="0"/>
        <v>EFHm_gg_QU_12</v>
      </c>
      <c r="B65" s="7" t="s">
        <v>583</v>
      </c>
      <c r="C65" s="7" t="s">
        <v>654</v>
      </c>
      <c r="D65" s="7">
        <v>12</v>
      </c>
      <c r="E65" s="7">
        <v>100</v>
      </c>
      <c r="F65" s="9">
        <v>99.70089360042742</v>
      </c>
      <c r="G65" s="9">
        <v>99.501939336656662</v>
      </c>
      <c r="H65" s="9">
        <v>100.90816956725837</v>
      </c>
      <c r="I65" s="9">
        <v>101.27584278880865</v>
      </c>
      <c r="J65" s="9">
        <v>102.25791796820472</v>
      </c>
      <c r="K65" s="9">
        <v>102.04805639743468</v>
      </c>
      <c r="L65" s="9">
        <v>102.8714323537893</v>
      </c>
      <c r="M65" s="9">
        <v>102.82496238389042</v>
      </c>
      <c r="N65" s="9">
        <v>103.18750797634277</v>
      </c>
      <c r="O65" s="9">
        <v>103.22170754901236</v>
      </c>
      <c r="P65" s="9">
        <v>105.11273138104168</v>
      </c>
      <c r="Q65" s="9">
        <v>106.63860403584818</v>
      </c>
      <c r="R65" s="9">
        <v>108.45470464403472</v>
      </c>
      <c r="S65" s="9">
        <v>108.17632157941087</v>
      </c>
      <c r="T65" s="9">
        <v>108.34195935055079</v>
      </c>
      <c r="U65" s="9">
        <v>108.60241501931159</v>
      </c>
      <c r="V65" s="9">
        <v>109.86314659176917</v>
      </c>
      <c r="W65" s="9">
        <v>110.33463899931125</v>
      </c>
      <c r="X65" s="9">
        <v>111.18759092154609</v>
      </c>
      <c r="Y65" s="9">
        <v>112.08576517556038</v>
      </c>
      <c r="Z65" s="9">
        <v>113.71684217325863</v>
      </c>
      <c r="AA65" s="9">
        <v>114.95318425470003</v>
      </c>
      <c r="AB65" s="9">
        <v>118.07240511940044</v>
      </c>
      <c r="AC65" s="9">
        <v>120.79102770727985</v>
      </c>
      <c r="AD65" s="9">
        <v>123.72337968259802</v>
      </c>
      <c r="AE65" s="9">
        <v>123.47768134779149</v>
      </c>
      <c r="AF65" s="9">
        <v>124.20624877771616</v>
      </c>
      <c r="AG65" s="9">
        <v>125.32407846063823</v>
      </c>
      <c r="AH65" s="9">
        <v>127.64932684500575</v>
      </c>
      <c r="AI65" s="9">
        <v>128.64279095935976</v>
      </c>
      <c r="AJ65" s="9">
        <v>129.74703009729413</v>
      </c>
      <c r="AK65" s="9">
        <v>131.16689405300266</v>
      </c>
      <c r="AL65" s="9">
        <v>133.26388706571814</v>
      </c>
      <c r="AM65" s="9">
        <v>135.87480416395593</v>
      </c>
      <c r="AN65" s="9">
        <v>138.13715696493441</v>
      </c>
      <c r="AO65" s="9">
        <v>139.53924141609633</v>
      </c>
      <c r="AP65" s="9">
        <v>139.57453623235128</v>
      </c>
      <c r="AQ65" s="9">
        <v>140.58440366184939</v>
      </c>
      <c r="AR65" s="9">
        <v>145.83375099442074</v>
      </c>
      <c r="AS65" s="9">
        <v>151.25466592707673</v>
      </c>
      <c r="AT65" s="9">
        <v>157.29474902205996</v>
      </c>
      <c r="AU65" s="9">
        <v>157.88247446649328</v>
      </c>
      <c r="AV65" s="9">
        <v>159.30651308523559</v>
      </c>
      <c r="AW65" s="9">
        <v>157.66650736490729</v>
      </c>
      <c r="AX65" s="9">
        <v>157.31967870924791</v>
      </c>
      <c r="AY65" s="9">
        <v>158.17012563590649</v>
      </c>
      <c r="AZ65" s="9">
        <v>159.75228940699083</v>
      </c>
      <c r="BA65" s="9">
        <v>163.41186299449998</v>
      </c>
      <c r="BB65" s="9">
        <v>164.11884630803459</v>
      </c>
      <c r="BC65" s="9">
        <v>166.2862035278383</v>
      </c>
      <c r="BD65" s="9">
        <v>165.98063916627197</v>
      </c>
      <c r="BE65" s="9">
        <v>164.53658491950412</v>
      </c>
      <c r="BF65" s="9">
        <v>162.85678492174054</v>
      </c>
      <c r="BG65" s="9">
        <v>164.72223043668711</v>
      </c>
      <c r="BH65" s="9">
        <v>170.73721659818361</v>
      </c>
      <c r="BI65" s="9">
        <v>177.31012833426919</v>
      </c>
      <c r="BJ65" s="9">
        <v>180.22085035971327</v>
      </c>
      <c r="BK65" s="9">
        <v>182.86899226683184</v>
      </c>
      <c r="BL65" s="9">
        <v>185.72939631720601</v>
      </c>
      <c r="BM65" s="9">
        <v>191.41042749411426</v>
      </c>
      <c r="BN65" s="9">
        <v>197.38737588966708</v>
      </c>
      <c r="BO65" s="9">
        <v>198.54553366927698</v>
      </c>
      <c r="BP65" s="9">
        <v>193.83746202730069</v>
      </c>
      <c r="BQ65" s="21">
        <v>187.83562280241722</v>
      </c>
      <c r="BR65" s="21">
        <v>181.97909125900512</v>
      </c>
      <c r="BS65" s="21">
        <v>180.9584211636344</v>
      </c>
      <c r="BT65" s="21">
        <v>175.18949187415387</v>
      </c>
      <c r="BU65" s="21">
        <v>174.22261270297312</v>
      </c>
      <c r="BV65" s="21">
        <v>172.50978219213542</v>
      </c>
      <c r="BW65" s="21">
        <v>174.91973191651061</v>
      </c>
      <c r="BX65" s="21">
        <v>178.34301923060244</v>
      </c>
      <c r="BY65" s="21">
        <v>181.00642598039045</v>
      </c>
      <c r="BZ65" s="21">
        <v>185.88174631786615</v>
      </c>
      <c r="CA65" s="21">
        <v>190.40795878893891</v>
      </c>
      <c r="CB65" s="21">
        <v>193.79631818362927</v>
      </c>
      <c r="CC65" s="21">
        <v>197.40146740051659</v>
      </c>
      <c r="CD65" s="197">
        <v>202.10735087514789</v>
      </c>
      <c r="CE65" s="197">
        <v>211.97508229980818</v>
      </c>
      <c r="CF65" s="197">
        <v>215.18952048282975</v>
      </c>
      <c r="CG65" s="197">
        <v>217.5242314261875</v>
      </c>
      <c r="CH65" s="200">
        <v>218.88102418738035</v>
      </c>
      <c r="CJ65" s="5"/>
      <c r="CK65" s="5"/>
      <c r="CL65" s="5"/>
      <c r="CM65" s="5"/>
      <c r="CN65" s="5"/>
      <c r="CO65" s="21"/>
      <c r="CP65" s="21"/>
      <c r="CQ65" s="21"/>
    </row>
    <row r="66" spans="1:95" x14ac:dyDescent="0.2">
      <c r="A66" s="8" t="str">
        <f t="shared" ref="A66:A129" si="1">CONCATENATE(B66,"_",C66,"_",D66)</f>
        <v>EFHm_gg_QU_13</v>
      </c>
      <c r="B66" s="7" t="s">
        <v>583</v>
      </c>
      <c r="C66" s="7" t="s">
        <v>654</v>
      </c>
      <c r="D66" s="7">
        <v>13</v>
      </c>
      <c r="E66" s="7">
        <v>100</v>
      </c>
      <c r="F66" s="9">
        <v>100.0216879209314</v>
      </c>
      <c r="G66" s="9">
        <v>99.848034774580469</v>
      </c>
      <c r="H66" s="9">
        <v>100.30584017637371</v>
      </c>
      <c r="I66" s="9">
        <v>100.28723442449423</v>
      </c>
      <c r="J66" s="9">
        <v>101.20039132341343</v>
      </c>
      <c r="K66" s="9">
        <v>101.99296092690315</v>
      </c>
      <c r="L66" s="9">
        <v>102.16983658651704</v>
      </c>
      <c r="M66" s="9">
        <v>101.18826805359062</v>
      </c>
      <c r="N66" s="9">
        <v>100.22715893509566</v>
      </c>
      <c r="O66" s="9">
        <v>99.61127996314957</v>
      </c>
      <c r="P66" s="9">
        <v>99.869054317147985</v>
      </c>
      <c r="Q66" s="9">
        <v>100.68402160906716</v>
      </c>
      <c r="R66" s="9">
        <v>102.13035574263608</v>
      </c>
      <c r="S66" s="9">
        <v>102.93146308659182</v>
      </c>
      <c r="T66" s="9">
        <v>103.3072205796438</v>
      </c>
      <c r="U66" s="9">
        <v>102.33964314350924</v>
      </c>
      <c r="V66" s="9">
        <v>102.42683488385512</v>
      </c>
      <c r="W66" s="9">
        <v>101.94142397234778</v>
      </c>
      <c r="X66" s="9">
        <v>102.57200912733565</v>
      </c>
      <c r="Y66" s="9">
        <v>102.85882388589123</v>
      </c>
      <c r="Z66" s="9">
        <v>104.39179756050645</v>
      </c>
      <c r="AA66" s="9">
        <v>106.05329125793673</v>
      </c>
      <c r="AB66" s="9">
        <v>107.92878993532345</v>
      </c>
      <c r="AC66" s="9">
        <v>107.72468010059917</v>
      </c>
      <c r="AD66" s="9">
        <v>108.0876319418735</v>
      </c>
      <c r="AE66" s="9">
        <v>108.22298373766421</v>
      </c>
      <c r="AF66" s="9">
        <v>111.21217495129982</v>
      </c>
      <c r="AG66" s="9">
        <v>113.88439560356005</v>
      </c>
      <c r="AH66" s="9">
        <v>115.76847075900535</v>
      </c>
      <c r="AI66" s="9">
        <v>116.29541110828421</v>
      </c>
      <c r="AJ66" s="9">
        <v>117.518250307784</v>
      </c>
      <c r="AK66" s="9">
        <v>117.43429147095492</v>
      </c>
      <c r="AL66" s="9">
        <v>117.41130529135528</v>
      </c>
      <c r="AM66" s="9">
        <v>116.63189361627188</v>
      </c>
      <c r="AN66" s="9">
        <v>117.67216140569563</v>
      </c>
      <c r="AO66" s="9">
        <v>119.62231400955454</v>
      </c>
      <c r="AP66" s="9">
        <v>120.05632099173751</v>
      </c>
      <c r="AQ66" s="9">
        <v>121.69526418666358</v>
      </c>
      <c r="AR66" s="9">
        <v>122.64420121236039</v>
      </c>
      <c r="AS66" s="9">
        <v>126.82265753989098</v>
      </c>
      <c r="AT66" s="9">
        <v>128.99012107170134</v>
      </c>
      <c r="AU66" s="9">
        <v>129.87809102871566</v>
      </c>
      <c r="AV66" s="9">
        <v>130.52874016987741</v>
      </c>
      <c r="AW66" s="9">
        <v>131.86946755482646</v>
      </c>
      <c r="AX66" s="9">
        <v>133.48680058340349</v>
      </c>
      <c r="AY66" s="9">
        <v>132.54971796472222</v>
      </c>
      <c r="AZ66" s="9">
        <v>132.3134046546254</v>
      </c>
      <c r="BA66" s="9">
        <v>134.15291379400426</v>
      </c>
      <c r="BB66" s="9">
        <v>136.40961087501958</v>
      </c>
      <c r="BC66" s="9">
        <v>137.97943604318868</v>
      </c>
      <c r="BD66" s="9">
        <v>139.52081976259856</v>
      </c>
      <c r="BE66" s="9">
        <v>140.68625553411169</v>
      </c>
      <c r="BF66" s="9">
        <v>142.82773459999919</v>
      </c>
      <c r="BG66" s="9">
        <v>142.84598115303544</v>
      </c>
      <c r="BH66" s="9">
        <v>144.6794464621257</v>
      </c>
      <c r="BI66" s="9">
        <v>146.01431242744093</v>
      </c>
      <c r="BJ66" s="9">
        <v>148.23121041954747</v>
      </c>
      <c r="BK66" s="9">
        <v>149.3612009269491</v>
      </c>
      <c r="BL66" s="9">
        <v>149.86316928909443</v>
      </c>
      <c r="BM66" s="9">
        <v>150.57205577830544</v>
      </c>
      <c r="BN66" s="9">
        <v>152.14203068284343</v>
      </c>
      <c r="BO66" s="9">
        <v>151.88467736728637</v>
      </c>
      <c r="BP66" s="9">
        <v>150.97234080530532</v>
      </c>
      <c r="BQ66" s="21">
        <v>150.74676361864783</v>
      </c>
      <c r="BR66" s="21">
        <v>151.47228134384056</v>
      </c>
      <c r="BS66" s="21">
        <v>153.8985572323547</v>
      </c>
      <c r="BT66" s="21">
        <v>151.41790514015256</v>
      </c>
      <c r="BU66" s="21">
        <v>150.37660292172916</v>
      </c>
      <c r="BV66" s="21">
        <v>147.78315740427692</v>
      </c>
      <c r="BW66" s="21">
        <v>148.32532558878691</v>
      </c>
      <c r="BX66" s="21">
        <v>150.66782862208842</v>
      </c>
      <c r="BY66" s="21">
        <v>154.4564624971558</v>
      </c>
      <c r="BZ66" s="21">
        <v>159.17743261197984</v>
      </c>
      <c r="CA66" s="21">
        <v>162.22414814106131</v>
      </c>
      <c r="CB66" s="21">
        <v>163.78762260481324</v>
      </c>
      <c r="CC66" s="21">
        <v>164.93175301274093</v>
      </c>
      <c r="CD66" s="197">
        <v>164.99559358440436</v>
      </c>
      <c r="CE66" s="197">
        <v>164.87591387069122</v>
      </c>
      <c r="CF66" s="197">
        <v>165.03270741515064</v>
      </c>
      <c r="CG66" s="197">
        <v>167.20975625286701</v>
      </c>
      <c r="CH66" s="200">
        <v>170.67396257138753</v>
      </c>
      <c r="CJ66" s="5"/>
      <c r="CK66" s="5"/>
      <c r="CL66" s="5"/>
      <c r="CM66" s="5"/>
      <c r="CN66" s="5"/>
      <c r="CO66" s="21"/>
      <c r="CP66" s="21"/>
      <c r="CQ66" s="21"/>
    </row>
    <row r="67" spans="1:95" x14ac:dyDescent="0.2">
      <c r="A67" s="8" t="str">
        <f t="shared" si="1"/>
        <v>EFHm_gg_QU_14</v>
      </c>
      <c r="B67" s="7" t="s">
        <v>583</v>
      </c>
      <c r="C67" s="7" t="s">
        <v>654</v>
      </c>
      <c r="D67" s="7">
        <v>14</v>
      </c>
      <c r="E67" s="7">
        <v>100</v>
      </c>
      <c r="F67" s="9">
        <v>100.74095845616479</v>
      </c>
      <c r="G67" s="9">
        <v>101.12124105550481</v>
      </c>
      <c r="H67" s="9">
        <v>101.70340630276178</v>
      </c>
      <c r="I67" s="9">
        <v>101.06217898956855</v>
      </c>
      <c r="J67" s="9">
        <v>100.5398121221121</v>
      </c>
      <c r="K67" s="9">
        <v>100.19518333852098</v>
      </c>
      <c r="L67" s="9">
        <v>100.14401517367457</v>
      </c>
      <c r="M67" s="9">
        <v>99.534574150709702</v>
      </c>
      <c r="N67" s="9">
        <v>98.5943323712752</v>
      </c>
      <c r="O67" s="9">
        <v>97.907196834555421</v>
      </c>
      <c r="P67" s="9">
        <v>98.434501555772201</v>
      </c>
      <c r="Q67" s="9">
        <v>99.083310854984589</v>
      </c>
      <c r="R67" s="9">
        <v>100.14165233058965</v>
      </c>
      <c r="S67" s="9">
        <v>100.31352879752846</v>
      </c>
      <c r="T67" s="9">
        <v>100.03483401008248</v>
      </c>
      <c r="U67" s="9">
        <v>99.56563907342472</v>
      </c>
      <c r="V67" s="9">
        <v>100.57824468219742</v>
      </c>
      <c r="W67" s="9">
        <v>100.81420661296745</v>
      </c>
      <c r="X67" s="9">
        <v>101.66741953876401</v>
      </c>
      <c r="Y67" s="9">
        <v>100.79589947914199</v>
      </c>
      <c r="Z67" s="9">
        <v>101.2949017130391</v>
      </c>
      <c r="AA67" s="9">
        <v>101.13409039543386</v>
      </c>
      <c r="AB67" s="9">
        <v>102.04517146540526</v>
      </c>
      <c r="AC67" s="9">
        <v>102.65137462340145</v>
      </c>
      <c r="AD67" s="9">
        <v>103.83050035340352</v>
      </c>
      <c r="AE67" s="9">
        <v>104.60370224374181</v>
      </c>
      <c r="AF67" s="9">
        <v>106.24642252557219</v>
      </c>
      <c r="AG67" s="9">
        <v>108.28881418922894</v>
      </c>
      <c r="AH67" s="9">
        <v>109.77182715314909</v>
      </c>
      <c r="AI67" s="9">
        <v>110.01849619209956</v>
      </c>
      <c r="AJ67" s="9">
        <v>109.21354987214016</v>
      </c>
      <c r="AK67" s="9">
        <v>108.95905320377949</v>
      </c>
      <c r="AL67" s="9">
        <v>108.73932041639114</v>
      </c>
      <c r="AM67" s="9">
        <v>110.04926987359129</v>
      </c>
      <c r="AN67" s="9">
        <v>111.87166130343765</v>
      </c>
      <c r="AO67" s="9">
        <v>114.05548439550337</v>
      </c>
      <c r="AP67" s="9">
        <v>115.59219847436258</v>
      </c>
      <c r="AQ67" s="9">
        <v>116.05883835042216</v>
      </c>
      <c r="AR67" s="9">
        <v>117.60320713362877</v>
      </c>
      <c r="AS67" s="9">
        <v>121.94160650219784</v>
      </c>
      <c r="AT67" s="9">
        <v>124.63310865591093</v>
      </c>
      <c r="AU67" s="9">
        <v>125.70859050400266</v>
      </c>
      <c r="AV67" s="9">
        <v>122.89789861555198</v>
      </c>
      <c r="AW67" s="9">
        <v>122.25934283155287</v>
      </c>
      <c r="AX67" s="9">
        <v>121.67502122036268</v>
      </c>
      <c r="AY67" s="9">
        <v>121.84313403201686</v>
      </c>
      <c r="AZ67" s="9">
        <v>122.64347100096212</v>
      </c>
      <c r="BA67" s="9">
        <v>126.11003245682282</v>
      </c>
      <c r="BB67" s="9">
        <v>128.9349909902522</v>
      </c>
      <c r="BC67" s="9">
        <v>131.41872221764575</v>
      </c>
      <c r="BD67" s="9">
        <v>134.79214651693908</v>
      </c>
      <c r="BE67" s="9">
        <v>137.24589192471805</v>
      </c>
      <c r="BF67" s="9">
        <v>139.8684803454434</v>
      </c>
      <c r="BG67" s="9">
        <v>138.62687962745972</v>
      </c>
      <c r="BH67" s="9">
        <v>140.44039586065847</v>
      </c>
      <c r="BI67" s="9">
        <v>144.82095419705675</v>
      </c>
      <c r="BJ67" s="9">
        <v>146.28439031898185</v>
      </c>
      <c r="BK67" s="9">
        <v>145.87821029202158</v>
      </c>
      <c r="BL67" s="9">
        <v>144.23228294531731</v>
      </c>
      <c r="BM67" s="9">
        <v>146.02282165542385</v>
      </c>
      <c r="BN67" s="9">
        <v>148.74501822780118</v>
      </c>
      <c r="BO67" s="9">
        <v>149.71962523531926</v>
      </c>
      <c r="BP67" s="9">
        <v>151.9683457736763</v>
      </c>
      <c r="BQ67" s="21">
        <v>154.88394699106544</v>
      </c>
      <c r="BR67" s="21">
        <v>155.31129438797728</v>
      </c>
      <c r="BS67" s="21">
        <v>155.73103069395384</v>
      </c>
      <c r="BT67" s="21">
        <v>151.23137744501329</v>
      </c>
      <c r="BU67" s="21">
        <v>150.49955205234639</v>
      </c>
      <c r="BV67" s="21">
        <v>149.59013365602777</v>
      </c>
      <c r="BW67" s="21">
        <v>151.4221356813087</v>
      </c>
      <c r="BX67" s="21">
        <v>154.00188417709523</v>
      </c>
      <c r="BY67" s="21">
        <v>155.19329955295657</v>
      </c>
      <c r="BZ67" s="21">
        <v>156.55395868675797</v>
      </c>
      <c r="CA67" s="21">
        <v>156.6481683361626</v>
      </c>
      <c r="CB67" s="21">
        <v>157.61456960921362</v>
      </c>
      <c r="CC67" s="21">
        <v>160.59514607381288</v>
      </c>
      <c r="CD67" s="197">
        <v>163.18549235855608</v>
      </c>
      <c r="CE67" s="197">
        <v>165.04652184320022</v>
      </c>
      <c r="CF67" s="197">
        <v>164.9260678658388</v>
      </c>
      <c r="CG67" s="197">
        <v>165.40971910870698</v>
      </c>
      <c r="CH67" s="200">
        <v>167.20867200711359</v>
      </c>
      <c r="CJ67" s="5"/>
      <c r="CK67" s="5"/>
      <c r="CL67" s="5"/>
      <c r="CM67" s="5"/>
      <c r="CN67" s="5"/>
      <c r="CO67" s="21"/>
      <c r="CP67" s="21"/>
      <c r="CQ67" s="21"/>
    </row>
    <row r="68" spans="1:95" x14ac:dyDescent="0.2">
      <c r="A68" s="8" t="str">
        <f t="shared" si="1"/>
        <v>EFHm_gg_QU_15</v>
      </c>
      <c r="B68" s="7" t="s">
        <v>583</v>
      </c>
      <c r="C68" s="7" t="s">
        <v>654</v>
      </c>
      <c r="D68" s="7">
        <v>15</v>
      </c>
      <c r="E68" s="7">
        <v>100</v>
      </c>
      <c r="F68" s="9">
        <v>100.87690226734537</v>
      </c>
      <c r="G68" s="9">
        <v>101.32360566969483</v>
      </c>
      <c r="H68" s="9">
        <v>101.85977280942076</v>
      </c>
      <c r="I68" s="9">
        <v>101.08214896679704</v>
      </c>
      <c r="J68" s="9">
        <v>100.74901836845807</v>
      </c>
      <c r="K68" s="9">
        <v>100.20412626412441</v>
      </c>
      <c r="L68" s="9">
        <v>99.372218955299203</v>
      </c>
      <c r="M68" s="9">
        <v>97.609456536362856</v>
      </c>
      <c r="N68" s="9">
        <v>96.006994219536622</v>
      </c>
      <c r="O68" s="9">
        <v>95.304388993808416</v>
      </c>
      <c r="P68" s="9">
        <v>95.974336232978928</v>
      </c>
      <c r="Q68" s="9">
        <v>96.593670511745813</v>
      </c>
      <c r="R68" s="9">
        <v>97.40003630986223</v>
      </c>
      <c r="S68" s="9">
        <v>97.168794843621299</v>
      </c>
      <c r="T68" s="9">
        <v>96.145597701206057</v>
      </c>
      <c r="U68" s="9">
        <v>95.092108460876219</v>
      </c>
      <c r="V68" s="9">
        <v>94.591020823089025</v>
      </c>
      <c r="W68" s="9">
        <v>94.506463310440679</v>
      </c>
      <c r="X68" s="9">
        <v>94.623231898701746</v>
      </c>
      <c r="Y68" s="9">
        <v>94.687642960304174</v>
      </c>
      <c r="Z68" s="9">
        <v>95.663347922745359</v>
      </c>
      <c r="AA68" s="9">
        <v>97.722789855404571</v>
      </c>
      <c r="AB68" s="9">
        <v>98.321694778232697</v>
      </c>
      <c r="AC68" s="9">
        <v>97.929692137494953</v>
      </c>
      <c r="AD68" s="9">
        <v>98.228346946557437</v>
      </c>
      <c r="AE68" s="9">
        <v>99.833022136237858</v>
      </c>
      <c r="AF68" s="9">
        <v>103.35125271561112</v>
      </c>
      <c r="AG68" s="9">
        <v>103.85190315303065</v>
      </c>
      <c r="AH68" s="9">
        <v>105.35010837007081</v>
      </c>
      <c r="AI68" s="9">
        <v>103.69715227253641</v>
      </c>
      <c r="AJ68" s="9">
        <v>103.5975239437275</v>
      </c>
      <c r="AK68" s="9">
        <v>102.54183043097096</v>
      </c>
      <c r="AL68" s="9">
        <v>103.63026512632514</v>
      </c>
      <c r="AM68" s="9">
        <v>104.58410739648826</v>
      </c>
      <c r="AN68" s="9">
        <v>106.49412923700847</v>
      </c>
      <c r="AO68" s="9">
        <v>108.63571429354381</v>
      </c>
      <c r="AP68" s="9">
        <v>110.20186075848581</v>
      </c>
      <c r="AQ68" s="9">
        <v>112.10262783724045</v>
      </c>
      <c r="AR68" s="9">
        <v>115.04613892170717</v>
      </c>
      <c r="AS68" s="9">
        <v>119.41437900947058</v>
      </c>
      <c r="AT68" s="9">
        <v>121.0273433561584</v>
      </c>
      <c r="AU68" s="9">
        <v>121.05293061143895</v>
      </c>
      <c r="AV68" s="9">
        <v>121.9412020799338</v>
      </c>
      <c r="AW68" s="9">
        <v>126.5970973512383</v>
      </c>
      <c r="AX68" s="9">
        <v>127.97303981190611</v>
      </c>
      <c r="AY68" s="9">
        <v>127.51600799869023</v>
      </c>
      <c r="AZ68" s="9">
        <v>127.57108262790159</v>
      </c>
      <c r="BA68" s="9">
        <v>129.31183646627201</v>
      </c>
      <c r="BB68" s="9">
        <v>130.89051484826834</v>
      </c>
      <c r="BC68" s="9">
        <v>131.11852889186912</v>
      </c>
      <c r="BD68" s="9">
        <v>132.63552564247567</v>
      </c>
      <c r="BE68" s="9">
        <v>135.38519389020783</v>
      </c>
      <c r="BF68" s="9">
        <v>135.1048334626168</v>
      </c>
      <c r="BG68" s="9">
        <v>137.3401467173621</v>
      </c>
      <c r="BH68" s="9">
        <v>140.38551640644641</v>
      </c>
      <c r="BI68" s="9">
        <v>144.86574031312216</v>
      </c>
      <c r="BJ68" s="9">
        <v>146.37254890551739</v>
      </c>
      <c r="BK68" s="9">
        <v>147.06971851531475</v>
      </c>
      <c r="BL68" s="9">
        <v>149.41661967600689</v>
      </c>
      <c r="BM68" s="9">
        <v>152.43902976050046</v>
      </c>
      <c r="BN68" s="9">
        <v>154.45055510404706</v>
      </c>
      <c r="BO68" s="9">
        <v>154.13129957947663</v>
      </c>
      <c r="BP68" s="9">
        <v>154.09318712136852</v>
      </c>
      <c r="BQ68" s="21">
        <v>154.8232327038269</v>
      </c>
      <c r="BR68" s="21">
        <v>155.00940388219249</v>
      </c>
      <c r="BS68" s="21">
        <v>155.7933448805725</v>
      </c>
      <c r="BT68" s="21">
        <v>152.28900808268864</v>
      </c>
      <c r="BU68" s="21">
        <v>151.57668972224795</v>
      </c>
      <c r="BV68" s="21">
        <v>150.13259139675554</v>
      </c>
      <c r="BW68" s="21">
        <v>152.39516152713523</v>
      </c>
      <c r="BX68" s="21">
        <v>153.92668007056582</v>
      </c>
      <c r="BY68" s="21">
        <v>155.15314672710355</v>
      </c>
      <c r="BZ68" s="21">
        <v>155.65903518029231</v>
      </c>
      <c r="CA68" s="21">
        <v>156.31136305006689</v>
      </c>
      <c r="CB68" s="21">
        <v>158.15784529000001</v>
      </c>
      <c r="CC68" s="21">
        <v>161.06642884916889</v>
      </c>
      <c r="CD68" s="197">
        <v>162.18224612409998</v>
      </c>
      <c r="CE68" s="197">
        <v>163.01153603817787</v>
      </c>
      <c r="CF68" s="197">
        <v>163.47920427798127</v>
      </c>
      <c r="CG68" s="197">
        <v>166.32093642830992</v>
      </c>
      <c r="CH68" s="200">
        <v>169.61327914085982</v>
      </c>
      <c r="CJ68" s="5"/>
      <c r="CK68" s="5"/>
      <c r="CL68" s="5"/>
      <c r="CM68" s="5"/>
      <c r="CN68" s="5"/>
      <c r="CO68" s="21"/>
      <c r="CP68" s="21"/>
      <c r="CQ68" s="21"/>
    </row>
    <row r="69" spans="1:95" x14ac:dyDescent="0.2">
      <c r="A69" s="8" t="str">
        <f t="shared" si="1"/>
        <v>EFHm_gg_QU_16</v>
      </c>
      <c r="B69" s="7" t="s">
        <v>583</v>
      </c>
      <c r="C69" s="7" t="s">
        <v>654</v>
      </c>
      <c r="D69" s="7">
        <v>16</v>
      </c>
      <c r="E69" s="7">
        <v>100</v>
      </c>
      <c r="F69" s="9">
        <v>100.91924748838824</v>
      </c>
      <c r="G69" s="9">
        <v>101.34854175012855</v>
      </c>
      <c r="H69" s="9">
        <v>101.95521176329208</v>
      </c>
      <c r="I69" s="9">
        <v>101.16771752245931</v>
      </c>
      <c r="J69" s="9">
        <v>100.8051010825763</v>
      </c>
      <c r="K69" s="9">
        <v>100.14611632073935</v>
      </c>
      <c r="L69" s="9">
        <v>99.881688487809512</v>
      </c>
      <c r="M69" s="9">
        <v>98.784028622428949</v>
      </c>
      <c r="N69" s="9">
        <v>97.881287490402244</v>
      </c>
      <c r="O69" s="9">
        <v>97.338526608778395</v>
      </c>
      <c r="P69" s="9">
        <v>99.516053586278204</v>
      </c>
      <c r="Q69" s="9">
        <v>101.61617613607577</v>
      </c>
      <c r="R69" s="9">
        <v>103.75984952987086</v>
      </c>
      <c r="S69" s="9">
        <v>103.40870274413516</v>
      </c>
      <c r="T69" s="9">
        <v>102.99729370449502</v>
      </c>
      <c r="U69" s="9">
        <v>102.58652707813656</v>
      </c>
      <c r="V69" s="9">
        <v>102.74642096774672</v>
      </c>
      <c r="W69" s="9">
        <v>102.65515533614807</v>
      </c>
      <c r="X69" s="9">
        <v>102.88856038029196</v>
      </c>
      <c r="Y69" s="9">
        <v>103.23585726887967</v>
      </c>
      <c r="Z69" s="9">
        <v>104.38295664508577</v>
      </c>
      <c r="AA69" s="9">
        <v>105.83651348585317</v>
      </c>
      <c r="AB69" s="9">
        <v>106.51084390177535</v>
      </c>
      <c r="AC69" s="9">
        <v>106.42265363099391</v>
      </c>
      <c r="AD69" s="9">
        <v>106.79489368024916</v>
      </c>
      <c r="AE69" s="9">
        <v>108.30175115910157</v>
      </c>
      <c r="AF69" s="9">
        <v>110.3579703623915</v>
      </c>
      <c r="AG69" s="9">
        <v>111.48234043057289</v>
      </c>
      <c r="AH69" s="9">
        <v>112.58170983309026</v>
      </c>
      <c r="AI69" s="9">
        <v>113.15120400792334</v>
      </c>
      <c r="AJ69" s="9">
        <v>114.03577825278448</v>
      </c>
      <c r="AK69" s="9">
        <v>113.38987802517703</v>
      </c>
      <c r="AL69" s="9">
        <v>113.31079896291185</v>
      </c>
      <c r="AM69" s="9">
        <v>112.67901385385738</v>
      </c>
      <c r="AN69" s="9">
        <v>113.61425739700081</v>
      </c>
      <c r="AO69" s="9">
        <v>114.18472830665847</v>
      </c>
      <c r="AP69" s="9">
        <v>113.99140373863946</v>
      </c>
      <c r="AQ69" s="9">
        <v>114.70325878602546</v>
      </c>
      <c r="AR69" s="9">
        <v>117.11639185890742</v>
      </c>
      <c r="AS69" s="9">
        <v>121.72618164122828</v>
      </c>
      <c r="AT69" s="9">
        <v>125.35160621786868</v>
      </c>
      <c r="AU69" s="9">
        <v>126.75641769410726</v>
      </c>
      <c r="AV69" s="9">
        <v>128.19503959014204</v>
      </c>
      <c r="AW69" s="9">
        <v>129.87357655255758</v>
      </c>
      <c r="AX69" s="9">
        <v>130.41061157441166</v>
      </c>
      <c r="AY69" s="9">
        <v>130.02353843170044</v>
      </c>
      <c r="AZ69" s="9">
        <v>130.02592089753841</v>
      </c>
      <c r="BA69" s="9">
        <v>131.70430264574838</v>
      </c>
      <c r="BB69" s="9">
        <v>133.5441410064424</v>
      </c>
      <c r="BC69" s="9">
        <v>136.10041000216648</v>
      </c>
      <c r="BD69" s="9">
        <v>139.92057885667455</v>
      </c>
      <c r="BE69" s="9">
        <v>142.86649939875701</v>
      </c>
      <c r="BF69" s="9">
        <v>143.09504557258606</v>
      </c>
      <c r="BG69" s="9">
        <v>145.16687026229087</v>
      </c>
      <c r="BH69" s="9">
        <v>149.83439010386363</v>
      </c>
      <c r="BI69" s="9">
        <v>156.56867706096756</v>
      </c>
      <c r="BJ69" s="9">
        <v>159.03958593957637</v>
      </c>
      <c r="BK69" s="9">
        <v>159.93400072971738</v>
      </c>
      <c r="BL69" s="9">
        <v>161.9771163776503</v>
      </c>
      <c r="BM69" s="9">
        <v>166.53230036290407</v>
      </c>
      <c r="BN69" s="9">
        <v>171.31559488084682</v>
      </c>
      <c r="BO69" s="9">
        <v>172.73106061034613</v>
      </c>
      <c r="BP69" s="9">
        <v>173.09337329911145</v>
      </c>
      <c r="BQ69" s="21">
        <v>173.199562123747</v>
      </c>
      <c r="BR69" s="21">
        <v>173.06941363613137</v>
      </c>
      <c r="BS69" s="21">
        <v>173.92895507766329</v>
      </c>
      <c r="BT69" s="21">
        <v>171.20961307302363</v>
      </c>
      <c r="BU69" s="21">
        <v>171.31349476253317</v>
      </c>
      <c r="BV69" s="21">
        <v>170.28830888454561</v>
      </c>
      <c r="BW69" s="21">
        <v>169.66805131552417</v>
      </c>
      <c r="BX69" s="21">
        <v>167.84495236976215</v>
      </c>
      <c r="BY69" s="21">
        <v>165.13098295302521</v>
      </c>
      <c r="BZ69" s="21">
        <v>165.51721225955941</v>
      </c>
      <c r="CA69" s="21">
        <v>166.44497659594276</v>
      </c>
      <c r="CB69" s="21">
        <v>167.23283901301772</v>
      </c>
      <c r="CC69" s="21">
        <v>169.15223358478465</v>
      </c>
      <c r="CD69" s="197">
        <v>170.62072644095551</v>
      </c>
      <c r="CE69" s="197">
        <v>173.81438338216563</v>
      </c>
      <c r="CF69" s="197">
        <v>177.12989245829635</v>
      </c>
      <c r="CG69" s="197">
        <v>181.70057406764667</v>
      </c>
      <c r="CH69" s="200">
        <v>186.9578354610168</v>
      </c>
      <c r="CJ69" s="5"/>
      <c r="CK69" s="5"/>
      <c r="CL69" s="5"/>
      <c r="CM69" s="5"/>
      <c r="CN69" s="5"/>
      <c r="CO69" s="21"/>
      <c r="CP69" s="21"/>
      <c r="CQ69" s="21"/>
    </row>
    <row r="70" spans="1:95" x14ac:dyDescent="0.2">
      <c r="A70" s="8" t="str">
        <f t="shared" si="1"/>
        <v>EFHm_gg_QU_17</v>
      </c>
      <c r="B70" s="7" t="s">
        <v>583</v>
      </c>
      <c r="C70" s="7" t="s">
        <v>654</v>
      </c>
      <c r="D70" s="7">
        <v>17</v>
      </c>
      <c r="E70" s="7">
        <v>100</v>
      </c>
      <c r="F70" s="9">
        <v>100.58714923293019</v>
      </c>
      <c r="G70" s="9">
        <v>100.86576869395792</v>
      </c>
      <c r="H70" s="9">
        <v>101.86492235653309</v>
      </c>
      <c r="I70" s="9">
        <v>101.71784903257026</v>
      </c>
      <c r="J70" s="9">
        <v>102.07736820640925</v>
      </c>
      <c r="K70" s="9">
        <v>101.77578761855797</v>
      </c>
      <c r="L70" s="9">
        <v>101.95958119601674</v>
      </c>
      <c r="M70" s="9">
        <v>101.15256018516412</v>
      </c>
      <c r="N70" s="9">
        <v>100.40373141381512</v>
      </c>
      <c r="O70" s="9">
        <v>99.629652316181435</v>
      </c>
      <c r="P70" s="9">
        <v>100.11111705912556</v>
      </c>
      <c r="Q70" s="9">
        <v>100.6087970725569</v>
      </c>
      <c r="R70" s="9">
        <v>101.40191947123373</v>
      </c>
      <c r="S70" s="9">
        <v>101.19722325695189</v>
      </c>
      <c r="T70" s="9">
        <v>100.45628385014952</v>
      </c>
      <c r="U70" s="9">
        <v>99.653706186105339</v>
      </c>
      <c r="V70" s="9">
        <v>99.484309145440804</v>
      </c>
      <c r="W70" s="9">
        <v>99.740253844158417</v>
      </c>
      <c r="X70" s="9">
        <v>99.762212600261932</v>
      </c>
      <c r="Y70" s="9">
        <v>100.08659195376815</v>
      </c>
      <c r="Z70" s="9">
        <v>100.60466100240053</v>
      </c>
      <c r="AA70" s="9">
        <v>101.96311008777087</v>
      </c>
      <c r="AB70" s="9">
        <v>102.3866189076923</v>
      </c>
      <c r="AC70" s="9">
        <v>102.64205862598828</v>
      </c>
      <c r="AD70" s="9">
        <v>103.37527417100807</v>
      </c>
      <c r="AE70" s="9">
        <v>105.1041987825695</v>
      </c>
      <c r="AF70" s="9">
        <v>107.67448742674378</v>
      </c>
      <c r="AG70" s="9">
        <v>108.92010582920643</v>
      </c>
      <c r="AH70" s="9">
        <v>110.07034681365336</v>
      </c>
      <c r="AI70" s="9">
        <v>110.13860264502541</v>
      </c>
      <c r="AJ70" s="9">
        <v>110.45959354109618</v>
      </c>
      <c r="AK70" s="9">
        <v>110.36672399694839</v>
      </c>
      <c r="AL70" s="9">
        <v>110.34536364219939</v>
      </c>
      <c r="AM70" s="9">
        <v>110.93052948299788</v>
      </c>
      <c r="AN70" s="9">
        <v>111.6037100451159</v>
      </c>
      <c r="AO70" s="9">
        <v>113.39846507256873</v>
      </c>
      <c r="AP70" s="9">
        <v>115.03533949757735</v>
      </c>
      <c r="AQ70" s="9">
        <v>116.58656727403445</v>
      </c>
      <c r="AR70" s="9">
        <v>117.70547557100076</v>
      </c>
      <c r="AS70" s="9">
        <v>119.81664973369523</v>
      </c>
      <c r="AT70" s="9">
        <v>122.43026925071565</v>
      </c>
      <c r="AU70" s="9">
        <v>124.70560652918408</v>
      </c>
      <c r="AV70" s="9">
        <v>126.11657819751957</v>
      </c>
      <c r="AW70" s="9">
        <v>127.54832467271542</v>
      </c>
      <c r="AX70" s="9">
        <v>127.90641030060355</v>
      </c>
      <c r="AY70" s="9">
        <v>128.17306140869053</v>
      </c>
      <c r="AZ70" s="9">
        <v>129.42283852751942</v>
      </c>
      <c r="BA70" s="9">
        <v>131.75622952787498</v>
      </c>
      <c r="BB70" s="9">
        <v>133.94369756500251</v>
      </c>
      <c r="BC70" s="9">
        <v>134.863384909286</v>
      </c>
      <c r="BD70" s="9">
        <v>137.52322443301776</v>
      </c>
      <c r="BE70" s="9">
        <v>140.15618524040883</v>
      </c>
      <c r="BF70" s="9">
        <v>142.70028869151443</v>
      </c>
      <c r="BG70" s="9">
        <v>144.22318229103249</v>
      </c>
      <c r="BH70" s="9">
        <v>145.98388784584657</v>
      </c>
      <c r="BI70" s="9">
        <v>149.26958502770628</v>
      </c>
      <c r="BJ70" s="9">
        <v>151.58455058111505</v>
      </c>
      <c r="BK70" s="9">
        <v>154.04452847398196</v>
      </c>
      <c r="BL70" s="9">
        <v>155.14584857222908</v>
      </c>
      <c r="BM70" s="9">
        <v>157.30866815996583</v>
      </c>
      <c r="BN70" s="9">
        <v>159.18527864550131</v>
      </c>
      <c r="BO70" s="9">
        <v>159.45986651114481</v>
      </c>
      <c r="BP70" s="9">
        <v>159.11475897563798</v>
      </c>
      <c r="BQ70" s="21">
        <v>159.31298969064756</v>
      </c>
      <c r="BR70" s="21">
        <v>159.96287006466252</v>
      </c>
      <c r="BS70" s="21">
        <v>161.11376258892213</v>
      </c>
      <c r="BT70" s="21">
        <v>158.97276357733276</v>
      </c>
      <c r="BU70" s="21">
        <v>158.98916143809865</v>
      </c>
      <c r="BV70" s="21">
        <v>159.75067193506658</v>
      </c>
      <c r="BW70" s="21">
        <v>161.69072866367966</v>
      </c>
      <c r="BX70" s="21">
        <v>164.05918329862536</v>
      </c>
      <c r="BY70" s="21">
        <v>164.90883831436599</v>
      </c>
      <c r="BZ70" s="21">
        <v>167.37634983104633</v>
      </c>
      <c r="CA70" s="21">
        <v>168.98496100340961</v>
      </c>
      <c r="CB70" s="21">
        <v>170.0336669711688</v>
      </c>
      <c r="CC70" s="21">
        <v>170.99246012193223</v>
      </c>
      <c r="CD70" s="197">
        <v>171.40079883436701</v>
      </c>
      <c r="CE70" s="197">
        <v>172.59676678362928</v>
      </c>
      <c r="CF70" s="197">
        <v>174.82008706085992</v>
      </c>
      <c r="CG70" s="197">
        <v>178.10227562855212</v>
      </c>
      <c r="CH70" s="200">
        <v>182.35447615082958</v>
      </c>
      <c r="CJ70" s="5"/>
      <c r="CK70" s="5"/>
      <c r="CL70" s="5"/>
      <c r="CM70" s="5"/>
      <c r="CN70" s="5"/>
      <c r="CO70" s="21"/>
      <c r="CP70" s="21"/>
      <c r="CQ70" s="21"/>
    </row>
    <row r="71" spans="1:95" x14ac:dyDescent="0.2">
      <c r="A71" s="8" t="str">
        <f t="shared" si="1"/>
        <v>EFHm_gg_QU_18</v>
      </c>
      <c r="B71" s="7" t="s">
        <v>583</v>
      </c>
      <c r="C71" s="7" t="s">
        <v>654</v>
      </c>
      <c r="D71" s="7">
        <v>18</v>
      </c>
      <c r="E71" s="7">
        <v>100</v>
      </c>
      <c r="F71" s="9">
        <v>98.470263339199889</v>
      </c>
      <c r="G71" s="9">
        <v>96.034159163435163</v>
      </c>
      <c r="H71" s="9">
        <v>94.980690063497946</v>
      </c>
      <c r="I71" s="9">
        <v>93.31263890548378</v>
      </c>
      <c r="J71" s="9">
        <v>93.620309763209036</v>
      </c>
      <c r="K71" s="9">
        <v>93.76153906040571</v>
      </c>
      <c r="L71" s="9">
        <v>95.765636173687469</v>
      </c>
      <c r="M71" s="9">
        <v>96.934646385650851</v>
      </c>
      <c r="N71" s="9">
        <v>97.358146978912828</v>
      </c>
      <c r="O71" s="9">
        <v>96.264227691471959</v>
      </c>
      <c r="P71" s="9">
        <v>97.73029458772622</v>
      </c>
      <c r="Q71" s="9">
        <v>99.795704135196956</v>
      </c>
      <c r="R71" s="9">
        <v>102.67110103108477</v>
      </c>
      <c r="S71" s="9">
        <v>103.22446688916239</v>
      </c>
      <c r="T71" s="9">
        <v>102.69969987991415</v>
      </c>
      <c r="U71" s="9">
        <v>102.06724345779806</v>
      </c>
      <c r="V71" s="9">
        <v>101.73377379130319</v>
      </c>
      <c r="W71" s="9">
        <v>101.78959618382483</v>
      </c>
      <c r="X71" s="9">
        <v>102.19073579390204</v>
      </c>
      <c r="Y71" s="9">
        <v>102.79189433876689</v>
      </c>
      <c r="Z71" s="9">
        <v>104.40470323596266</v>
      </c>
      <c r="AA71" s="9">
        <v>106.04672829097797</v>
      </c>
      <c r="AB71" s="9">
        <v>108.67985463126765</v>
      </c>
      <c r="AC71" s="9">
        <v>110.88030038712157</v>
      </c>
      <c r="AD71" s="9">
        <v>112.82940484495707</v>
      </c>
      <c r="AE71" s="9">
        <v>114.8501161059351</v>
      </c>
      <c r="AF71" s="9">
        <v>117.25232365574045</v>
      </c>
      <c r="AG71" s="9">
        <v>119.61813143245708</v>
      </c>
      <c r="AH71" s="9">
        <v>120.54321657652609</v>
      </c>
      <c r="AI71" s="9">
        <v>120.9954882978064</v>
      </c>
      <c r="AJ71" s="9">
        <v>122.12636330506082</v>
      </c>
      <c r="AK71" s="9">
        <v>122.52613953163029</v>
      </c>
      <c r="AL71" s="9">
        <v>122.42150177903174</v>
      </c>
      <c r="AM71" s="9">
        <v>119.59420734886997</v>
      </c>
      <c r="AN71" s="9">
        <v>118.25822801870578</v>
      </c>
      <c r="AO71" s="9">
        <v>117.89002050389298</v>
      </c>
      <c r="AP71" s="9">
        <v>118.78566264544787</v>
      </c>
      <c r="AQ71" s="9">
        <v>119.74098400812001</v>
      </c>
      <c r="AR71" s="9">
        <v>120.92995792509862</v>
      </c>
      <c r="AS71" s="9">
        <v>125.27963433118431</v>
      </c>
      <c r="AT71" s="9">
        <v>129.63697071691755</v>
      </c>
      <c r="AU71" s="9">
        <v>132.40309084870231</v>
      </c>
      <c r="AV71" s="9">
        <v>133.17222308948092</v>
      </c>
      <c r="AW71" s="9">
        <v>133.20235712438549</v>
      </c>
      <c r="AX71" s="9">
        <v>133.23476983039282</v>
      </c>
      <c r="AY71" s="9">
        <v>132.39543525056826</v>
      </c>
      <c r="AZ71" s="9">
        <v>131.8211308024359</v>
      </c>
      <c r="BA71" s="9">
        <v>132.22141142741185</v>
      </c>
      <c r="BB71" s="9">
        <v>132.54024741770999</v>
      </c>
      <c r="BC71" s="9">
        <v>132.18422864312848</v>
      </c>
      <c r="BD71" s="9">
        <v>133.51382988161924</v>
      </c>
      <c r="BE71" s="9">
        <v>135.82577094488366</v>
      </c>
      <c r="BF71" s="9">
        <v>139.28692533289828</v>
      </c>
      <c r="BG71" s="9">
        <v>143.18217710443597</v>
      </c>
      <c r="BH71" s="9">
        <v>147.30956608565791</v>
      </c>
      <c r="BI71" s="9">
        <v>153.12550137301653</v>
      </c>
      <c r="BJ71" s="9">
        <v>155.65583120736025</v>
      </c>
      <c r="BK71" s="9">
        <v>157.61714222897737</v>
      </c>
      <c r="BL71" s="9">
        <v>156.25233058741546</v>
      </c>
      <c r="BM71" s="9">
        <v>156.97433450521271</v>
      </c>
      <c r="BN71" s="9">
        <v>158.21139036016453</v>
      </c>
      <c r="BO71" s="9">
        <v>159.66458338453029</v>
      </c>
      <c r="BP71" s="9">
        <v>161.96537733456623</v>
      </c>
      <c r="BQ71" s="21">
        <v>162.01190039028759</v>
      </c>
      <c r="BR71" s="21">
        <v>160.63079129902636</v>
      </c>
      <c r="BS71" s="21">
        <v>156.30948872961403</v>
      </c>
      <c r="BT71" s="21">
        <v>150.65287002387345</v>
      </c>
      <c r="BU71" s="21">
        <v>146.436814425443</v>
      </c>
      <c r="BV71" s="21">
        <v>142.94038561022683</v>
      </c>
      <c r="BW71" s="21">
        <v>142.66252284433924</v>
      </c>
      <c r="BX71" s="21">
        <v>145.08222227818234</v>
      </c>
      <c r="BY71" s="21">
        <v>148.46631065960926</v>
      </c>
      <c r="BZ71" s="21">
        <v>150.65316183669322</v>
      </c>
      <c r="CA71" s="21">
        <v>152.08052217560916</v>
      </c>
      <c r="CB71" s="21">
        <v>152.47717179918766</v>
      </c>
      <c r="CC71" s="21">
        <v>153.95554484398804</v>
      </c>
      <c r="CD71" s="197">
        <v>154.27800987619946</v>
      </c>
      <c r="CE71" s="197">
        <v>154.67858213740894</v>
      </c>
      <c r="CF71" s="197">
        <v>156.22144540098392</v>
      </c>
      <c r="CG71" s="197">
        <v>156.98439458425929</v>
      </c>
      <c r="CH71" s="200">
        <v>157.25100125708576</v>
      </c>
      <c r="CJ71" s="5"/>
      <c r="CK71" s="5"/>
      <c r="CL71" s="5"/>
      <c r="CM71" s="5"/>
      <c r="CN71" s="5"/>
      <c r="CO71" s="21"/>
      <c r="CP71" s="21"/>
      <c r="CQ71" s="21"/>
    </row>
    <row r="72" spans="1:95" x14ac:dyDescent="0.2">
      <c r="A72" s="8" t="str">
        <f t="shared" si="1"/>
        <v>EFHm_gg_QU_19</v>
      </c>
      <c r="B72" s="7" t="s">
        <v>583</v>
      </c>
      <c r="C72" s="7" t="s">
        <v>654</v>
      </c>
      <c r="D72" s="7">
        <v>19</v>
      </c>
      <c r="E72" s="7">
        <v>100</v>
      </c>
      <c r="F72" s="9">
        <v>100.18130253728198</v>
      </c>
      <c r="G72" s="9">
        <v>100.16403979350639</v>
      </c>
      <c r="H72" s="9">
        <v>101.06777047990981</v>
      </c>
      <c r="I72" s="9">
        <v>100.84507663599555</v>
      </c>
      <c r="J72" s="9">
        <v>101.08613042712574</v>
      </c>
      <c r="K72" s="9">
        <v>100.60968409970398</v>
      </c>
      <c r="L72" s="9">
        <v>100.90453703090498</v>
      </c>
      <c r="M72" s="9">
        <v>100.51612824749247</v>
      </c>
      <c r="N72" s="9">
        <v>100.38559822642679</v>
      </c>
      <c r="O72" s="9">
        <v>100.18167868702737</v>
      </c>
      <c r="P72" s="9">
        <v>100.40241827231233</v>
      </c>
      <c r="Q72" s="9">
        <v>100.85224059820054</v>
      </c>
      <c r="R72" s="9">
        <v>101.10464465917853</v>
      </c>
      <c r="S72" s="9">
        <v>101.4612120518775</v>
      </c>
      <c r="T72" s="9">
        <v>100.65873957165159</v>
      </c>
      <c r="U72" s="9">
        <v>100.25904406462314</v>
      </c>
      <c r="V72" s="9">
        <v>99.617545032790531</v>
      </c>
      <c r="W72" s="9">
        <v>99.907511226381573</v>
      </c>
      <c r="X72" s="9">
        <v>100.420806894797</v>
      </c>
      <c r="Y72" s="9">
        <v>101.11634753616032</v>
      </c>
      <c r="Z72" s="9">
        <v>102.02298187250699</v>
      </c>
      <c r="AA72" s="9">
        <v>102.50589802658897</v>
      </c>
      <c r="AB72" s="9">
        <v>103.30421646059301</v>
      </c>
      <c r="AC72" s="9">
        <v>103.58688061261489</v>
      </c>
      <c r="AD72" s="9">
        <v>104.05808384573369</v>
      </c>
      <c r="AE72" s="9">
        <v>104.3418769780526</v>
      </c>
      <c r="AF72" s="9">
        <v>105.88873859214122</v>
      </c>
      <c r="AG72" s="9">
        <v>107.78516570642709</v>
      </c>
      <c r="AH72" s="9">
        <v>109.68514053498977</v>
      </c>
      <c r="AI72" s="9">
        <v>110.62911573980885</v>
      </c>
      <c r="AJ72" s="9">
        <v>111.00231292905869</v>
      </c>
      <c r="AK72" s="9">
        <v>110.87757515244085</v>
      </c>
      <c r="AL72" s="9">
        <v>110.17064060370217</v>
      </c>
      <c r="AM72" s="9">
        <v>109.88793261125574</v>
      </c>
      <c r="AN72" s="9">
        <v>111.01251116532445</v>
      </c>
      <c r="AO72" s="9">
        <v>112.40003532235994</v>
      </c>
      <c r="AP72" s="9">
        <v>113.93092051922936</v>
      </c>
      <c r="AQ72" s="9">
        <v>114.5626271763378</v>
      </c>
      <c r="AR72" s="9">
        <v>116.4733132899587</v>
      </c>
      <c r="AS72" s="9">
        <v>119.41136657690099</v>
      </c>
      <c r="AT72" s="9">
        <v>122.94451576309137</v>
      </c>
      <c r="AU72" s="9">
        <v>124.46438444515074</v>
      </c>
      <c r="AV72" s="9">
        <v>125.18810979593168</v>
      </c>
      <c r="AW72" s="9">
        <v>125.4128305291698</v>
      </c>
      <c r="AX72" s="9">
        <v>126.00342883489043</v>
      </c>
      <c r="AY72" s="9">
        <v>126.14833380432799</v>
      </c>
      <c r="AZ72" s="9">
        <v>126.1688060081466</v>
      </c>
      <c r="BA72" s="9">
        <v>127.412105236735</v>
      </c>
      <c r="BB72" s="9">
        <v>128.74506573142119</v>
      </c>
      <c r="BC72" s="9">
        <v>130.85967964462961</v>
      </c>
      <c r="BD72" s="9">
        <v>134.74100666650023</v>
      </c>
      <c r="BE72" s="9">
        <v>137.92031550763036</v>
      </c>
      <c r="BF72" s="9">
        <v>139.4835405206066</v>
      </c>
      <c r="BG72" s="9">
        <v>139.55286465245445</v>
      </c>
      <c r="BH72" s="9">
        <v>140.63006537352453</v>
      </c>
      <c r="BI72" s="9">
        <v>142.91726653492361</v>
      </c>
      <c r="BJ72" s="9">
        <v>143.50202752189614</v>
      </c>
      <c r="BK72" s="9">
        <v>144.52673472277101</v>
      </c>
      <c r="BL72" s="9">
        <v>145.03689045452924</v>
      </c>
      <c r="BM72" s="9">
        <v>147.42002532811611</v>
      </c>
      <c r="BN72" s="9">
        <v>149.58339586482057</v>
      </c>
      <c r="BO72" s="9">
        <v>151.39505551161469</v>
      </c>
      <c r="BP72" s="9">
        <v>151.15729125334943</v>
      </c>
      <c r="BQ72" s="21">
        <v>151.20122053119385</v>
      </c>
      <c r="BR72" s="21">
        <v>149.98692043450299</v>
      </c>
      <c r="BS72" s="21">
        <v>149.93708031175444</v>
      </c>
      <c r="BT72" s="21">
        <v>145.64710409619832</v>
      </c>
      <c r="BU72" s="21">
        <v>144.20108749118253</v>
      </c>
      <c r="BV72" s="21">
        <v>143.95126854395264</v>
      </c>
      <c r="BW72" s="21">
        <v>145.75599871390918</v>
      </c>
      <c r="BX72" s="21">
        <v>148.34336103011935</v>
      </c>
      <c r="BY72" s="21">
        <v>149.67681580105184</v>
      </c>
      <c r="BZ72" s="21">
        <v>152.4802889921616</v>
      </c>
      <c r="CA72" s="21">
        <v>153.17492000513829</v>
      </c>
      <c r="CB72" s="21">
        <v>153.33318918422384</v>
      </c>
      <c r="CC72" s="21">
        <v>154.0559908187752</v>
      </c>
      <c r="CD72" s="197">
        <v>154.3916617001635</v>
      </c>
      <c r="CE72" s="197">
        <v>156.39727673330495</v>
      </c>
      <c r="CF72" s="197">
        <v>158.97943564864715</v>
      </c>
      <c r="CG72" s="197">
        <v>164.28330424834465</v>
      </c>
      <c r="CH72" s="200">
        <v>170.22033513655273</v>
      </c>
      <c r="CJ72" s="5"/>
      <c r="CK72" s="5"/>
      <c r="CL72" s="5"/>
      <c r="CM72" s="5"/>
      <c r="CN72" s="5"/>
      <c r="CO72" s="21"/>
      <c r="CP72" s="21"/>
      <c r="CQ72" s="21"/>
    </row>
    <row r="73" spans="1:95" x14ac:dyDescent="0.2">
      <c r="A73" s="8" t="str">
        <f t="shared" si="1"/>
        <v>EFHm_gg_QU_20</v>
      </c>
      <c r="B73" s="7" t="s">
        <v>583</v>
      </c>
      <c r="C73" s="7" t="s">
        <v>654</v>
      </c>
      <c r="D73" s="7">
        <v>20</v>
      </c>
      <c r="E73" s="7">
        <v>100</v>
      </c>
      <c r="F73" s="9">
        <v>100.7683561606262</v>
      </c>
      <c r="G73" s="9">
        <v>101.15054154826014</v>
      </c>
      <c r="H73" s="9">
        <v>101.8644220535013</v>
      </c>
      <c r="I73" s="9">
        <v>101.31053253392299</v>
      </c>
      <c r="J73" s="9">
        <v>101.18797620523655</v>
      </c>
      <c r="K73" s="9">
        <v>100.70998495133739</v>
      </c>
      <c r="L73" s="9">
        <v>100.51155372884152</v>
      </c>
      <c r="M73" s="9">
        <v>99.428503040369904</v>
      </c>
      <c r="N73" s="9">
        <v>98.483885304356704</v>
      </c>
      <c r="O73" s="9">
        <v>97.910689974277105</v>
      </c>
      <c r="P73" s="9">
        <v>98.60856611588558</v>
      </c>
      <c r="Q73" s="9">
        <v>99.007371267454872</v>
      </c>
      <c r="R73" s="9">
        <v>100.25814561908918</v>
      </c>
      <c r="S73" s="9">
        <v>100.14153413819315</v>
      </c>
      <c r="T73" s="9">
        <v>99.758803849664289</v>
      </c>
      <c r="U73" s="9">
        <v>98.564476250113799</v>
      </c>
      <c r="V73" s="9">
        <v>97.897024601223521</v>
      </c>
      <c r="W73" s="9">
        <v>97.893137534861296</v>
      </c>
      <c r="X73" s="9">
        <v>98.221300982964195</v>
      </c>
      <c r="Y73" s="9">
        <v>99.460729496218775</v>
      </c>
      <c r="Z73" s="9">
        <v>100.28941090671729</v>
      </c>
      <c r="AA73" s="9">
        <v>101.05428541828432</v>
      </c>
      <c r="AB73" s="9">
        <v>102.2253480295043</v>
      </c>
      <c r="AC73" s="9">
        <v>103.53552910396355</v>
      </c>
      <c r="AD73" s="9">
        <v>105.40077346174951</v>
      </c>
      <c r="AE73" s="9">
        <v>105.91442207809958</v>
      </c>
      <c r="AF73" s="9">
        <v>107.74142482105053</v>
      </c>
      <c r="AG73" s="9">
        <v>108.60889446211242</v>
      </c>
      <c r="AH73" s="9">
        <v>110.31069225278627</v>
      </c>
      <c r="AI73" s="9">
        <v>110.61078551775734</v>
      </c>
      <c r="AJ73" s="9">
        <v>111.34078078975539</v>
      </c>
      <c r="AK73" s="9">
        <v>111.22390260951481</v>
      </c>
      <c r="AL73" s="9">
        <v>110.97042711062964</v>
      </c>
      <c r="AM73" s="9">
        <v>110.63962754316105</v>
      </c>
      <c r="AN73" s="9">
        <v>111.71704354292076</v>
      </c>
      <c r="AO73" s="9">
        <v>113.15611017331487</v>
      </c>
      <c r="AP73" s="9">
        <v>112.96146966503882</v>
      </c>
      <c r="AQ73" s="9">
        <v>112.96456393555719</v>
      </c>
      <c r="AR73" s="9">
        <v>113.71147904197841</v>
      </c>
      <c r="AS73" s="9">
        <v>117.80899290622874</v>
      </c>
      <c r="AT73" s="9">
        <v>120.50449443731235</v>
      </c>
      <c r="AU73" s="9">
        <v>122.2335336811757</v>
      </c>
      <c r="AV73" s="9">
        <v>122.39020848295036</v>
      </c>
      <c r="AW73" s="9">
        <v>123.01445855453125</v>
      </c>
      <c r="AX73" s="9">
        <v>123.29928456684316</v>
      </c>
      <c r="AY73" s="9">
        <v>123.32870728271568</v>
      </c>
      <c r="AZ73" s="9">
        <v>123.73526834535721</v>
      </c>
      <c r="BA73" s="9">
        <v>126.01379625661802</v>
      </c>
      <c r="BB73" s="9">
        <v>128.08455667042867</v>
      </c>
      <c r="BC73" s="9">
        <v>129.83440143804827</v>
      </c>
      <c r="BD73" s="9">
        <v>133.17168934889341</v>
      </c>
      <c r="BE73" s="9">
        <v>135.86670100713468</v>
      </c>
      <c r="BF73" s="9">
        <v>139.00990892408376</v>
      </c>
      <c r="BG73" s="9">
        <v>140.48687166236508</v>
      </c>
      <c r="BH73" s="9">
        <v>143.72466517606077</v>
      </c>
      <c r="BI73" s="9">
        <v>147.68352066812187</v>
      </c>
      <c r="BJ73" s="9">
        <v>149.25854223409488</v>
      </c>
      <c r="BK73" s="9">
        <v>149.7133625443482</v>
      </c>
      <c r="BL73" s="9">
        <v>149.54819136184406</v>
      </c>
      <c r="BM73" s="9">
        <v>151.56049484698062</v>
      </c>
      <c r="BN73" s="9">
        <v>153.6696329573119</v>
      </c>
      <c r="BO73" s="9">
        <v>154.37175233224153</v>
      </c>
      <c r="BP73" s="9">
        <v>153.88473784597608</v>
      </c>
      <c r="BQ73" s="21">
        <v>155.12111722194291</v>
      </c>
      <c r="BR73" s="21">
        <v>155.88243562716764</v>
      </c>
      <c r="BS73" s="21">
        <v>156.95552079826209</v>
      </c>
      <c r="BT73" s="21">
        <v>153.54985259045597</v>
      </c>
      <c r="BU73" s="21">
        <v>152.39382611120138</v>
      </c>
      <c r="BV73" s="21">
        <v>152.29141254988917</v>
      </c>
      <c r="BW73" s="21">
        <v>155.11130462173918</v>
      </c>
      <c r="BX73" s="21">
        <v>157.74593366925572</v>
      </c>
      <c r="BY73" s="21">
        <v>159.01158153100258</v>
      </c>
      <c r="BZ73" s="21">
        <v>161.43699021695747</v>
      </c>
      <c r="CA73" s="21">
        <v>164.41464913210984</v>
      </c>
      <c r="CB73" s="21">
        <v>167.57675531500419</v>
      </c>
      <c r="CC73" s="21">
        <v>170.39781036156936</v>
      </c>
      <c r="CD73" s="197">
        <v>169.94324623901494</v>
      </c>
      <c r="CE73" s="197">
        <v>169.59146657697133</v>
      </c>
      <c r="CF73" s="197">
        <v>169.35413167271045</v>
      </c>
      <c r="CG73" s="197">
        <v>171.41475068371292</v>
      </c>
      <c r="CH73" s="200">
        <v>173.85629444584717</v>
      </c>
      <c r="CJ73" s="5"/>
      <c r="CK73" s="5"/>
      <c r="CL73" s="5"/>
      <c r="CM73" s="5"/>
      <c r="CN73" s="5"/>
      <c r="CO73" s="21"/>
      <c r="CP73" s="21"/>
      <c r="CQ73" s="21"/>
    </row>
    <row r="74" spans="1:95" x14ac:dyDescent="0.2">
      <c r="A74" s="8" t="str">
        <f t="shared" si="1"/>
        <v>EFHm_gg_QU_21</v>
      </c>
      <c r="B74" s="7" t="s">
        <v>583</v>
      </c>
      <c r="C74" s="7" t="s">
        <v>654</v>
      </c>
      <c r="D74" s="7">
        <v>21</v>
      </c>
      <c r="E74" s="7">
        <v>100</v>
      </c>
      <c r="F74" s="9">
        <v>98.040965621981627</v>
      </c>
      <c r="G74" s="9">
        <v>95.792399118409449</v>
      </c>
      <c r="H74" s="9">
        <v>94.692881274397607</v>
      </c>
      <c r="I74" s="9">
        <v>93.542756503754234</v>
      </c>
      <c r="J74" s="9">
        <v>94.003467404939059</v>
      </c>
      <c r="K74" s="9">
        <v>94.513030441724482</v>
      </c>
      <c r="L74" s="9">
        <v>95.765588365878671</v>
      </c>
      <c r="M74" s="9">
        <v>95.969742441982916</v>
      </c>
      <c r="N74" s="9">
        <v>95.280204164682104</v>
      </c>
      <c r="O74" s="9">
        <v>94.730190584843953</v>
      </c>
      <c r="P74" s="9">
        <v>95.615356039008518</v>
      </c>
      <c r="Q74" s="9">
        <v>97.000016439481101</v>
      </c>
      <c r="R74" s="9">
        <v>99.593632337516382</v>
      </c>
      <c r="S74" s="9">
        <v>98.854091409824605</v>
      </c>
      <c r="T74" s="9">
        <v>99.026482853062205</v>
      </c>
      <c r="U74" s="9">
        <v>97.448718407678527</v>
      </c>
      <c r="V74" s="9">
        <v>98.819725108575724</v>
      </c>
      <c r="W74" s="9">
        <v>99.372194158722536</v>
      </c>
      <c r="X74" s="9">
        <v>99.718209050687889</v>
      </c>
      <c r="Y74" s="9">
        <v>100.12120431588333</v>
      </c>
      <c r="Z74" s="9">
        <v>100.66427357947214</v>
      </c>
      <c r="AA74" s="9">
        <v>101.97553559207029</v>
      </c>
      <c r="AB74" s="9">
        <v>102.78401212634371</v>
      </c>
      <c r="AC74" s="9">
        <v>103.95664202768187</v>
      </c>
      <c r="AD74" s="9">
        <v>105.05708089897307</v>
      </c>
      <c r="AE74" s="9">
        <v>106.75223002048669</v>
      </c>
      <c r="AF74" s="9">
        <v>107.97424995757568</v>
      </c>
      <c r="AG74" s="9">
        <v>109.78906814087715</v>
      </c>
      <c r="AH74" s="9">
        <v>111.12186633938718</v>
      </c>
      <c r="AI74" s="9">
        <v>112.28972473852279</v>
      </c>
      <c r="AJ74" s="9">
        <v>113.38581040926755</v>
      </c>
      <c r="AK74" s="9">
        <v>114.08916833976953</v>
      </c>
      <c r="AL74" s="9">
        <v>114.99627110603122</v>
      </c>
      <c r="AM74" s="9">
        <v>115.70738215359695</v>
      </c>
      <c r="AN74" s="9">
        <v>117.20330395706488</v>
      </c>
      <c r="AO74" s="9">
        <v>118.58917187576729</v>
      </c>
      <c r="AP74" s="9">
        <v>119.36132232829056</v>
      </c>
      <c r="AQ74" s="9">
        <v>120.66979986345912</v>
      </c>
      <c r="AR74" s="9">
        <v>122.14297776960075</v>
      </c>
      <c r="AS74" s="9">
        <v>126.03024012887086</v>
      </c>
      <c r="AT74" s="9">
        <v>129.79653728139166</v>
      </c>
      <c r="AU74" s="9">
        <v>134.06654295469784</v>
      </c>
      <c r="AV74" s="9">
        <v>136.70649947250195</v>
      </c>
      <c r="AW74" s="9">
        <v>138.10332630529868</v>
      </c>
      <c r="AX74" s="9">
        <v>137.28142872018711</v>
      </c>
      <c r="AY74" s="9">
        <v>135.52553400862891</v>
      </c>
      <c r="AZ74" s="9">
        <v>134.38720834501385</v>
      </c>
      <c r="BA74" s="9">
        <v>135.69920362363368</v>
      </c>
      <c r="BB74" s="9">
        <v>138.32509985363296</v>
      </c>
      <c r="BC74" s="9">
        <v>140.51777238304658</v>
      </c>
      <c r="BD74" s="9">
        <v>146.53234288222552</v>
      </c>
      <c r="BE74" s="9">
        <v>151.22977139151533</v>
      </c>
      <c r="BF74" s="9">
        <v>155.01671657688752</v>
      </c>
      <c r="BG74" s="9">
        <v>154.37402783558088</v>
      </c>
      <c r="BH74" s="9">
        <v>153.10467882963954</v>
      </c>
      <c r="BI74" s="9">
        <v>154.58792999274496</v>
      </c>
      <c r="BJ74" s="9">
        <v>155.16185161210339</v>
      </c>
      <c r="BK74" s="9">
        <v>155.93350741653992</v>
      </c>
      <c r="BL74" s="9">
        <v>156.42914534649745</v>
      </c>
      <c r="BM74" s="9">
        <v>158.77770865512181</v>
      </c>
      <c r="BN74" s="9">
        <v>161.38330961959753</v>
      </c>
      <c r="BO74" s="9">
        <v>161.4480373628727</v>
      </c>
      <c r="BP74" s="9">
        <v>160.28605400153083</v>
      </c>
      <c r="BQ74" s="21">
        <v>159.41874462955357</v>
      </c>
      <c r="BR74" s="21">
        <v>157.5429177638533</v>
      </c>
      <c r="BS74" s="21">
        <v>156.81869636840972</v>
      </c>
      <c r="BT74" s="21">
        <v>152.58099839019005</v>
      </c>
      <c r="BU74" s="21">
        <v>151.64026610563511</v>
      </c>
      <c r="BV74" s="21">
        <v>151.43734003751788</v>
      </c>
      <c r="BW74" s="21">
        <v>153.72363567308821</v>
      </c>
      <c r="BX74" s="21">
        <v>157.18058459847586</v>
      </c>
      <c r="BY74" s="21">
        <v>157.23628880253082</v>
      </c>
      <c r="BZ74" s="21">
        <v>160.11664648618918</v>
      </c>
      <c r="CA74" s="21">
        <v>161.21425994815553</v>
      </c>
      <c r="CB74" s="21">
        <v>164.2873427909758</v>
      </c>
      <c r="CC74" s="21">
        <v>164.60409265443187</v>
      </c>
      <c r="CD74" s="197">
        <v>162.92579696883422</v>
      </c>
      <c r="CE74" s="197">
        <v>160.34173593698873</v>
      </c>
      <c r="CF74" s="197">
        <v>158.50524589991917</v>
      </c>
      <c r="CG74" s="197">
        <v>158.53729621433649</v>
      </c>
      <c r="CH74" s="200">
        <v>159.45969048538805</v>
      </c>
      <c r="CJ74" s="5"/>
      <c r="CK74" s="5"/>
      <c r="CL74" s="5"/>
      <c r="CM74" s="5"/>
      <c r="CN74" s="5"/>
      <c r="CO74" s="21"/>
      <c r="CP74" s="21"/>
      <c r="CQ74" s="21"/>
    </row>
    <row r="75" spans="1:95" x14ac:dyDescent="0.2">
      <c r="A75" s="8" t="str">
        <f t="shared" si="1"/>
        <v>EFHm_gg_QU_22</v>
      </c>
      <c r="B75" s="7" t="s">
        <v>583</v>
      </c>
      <c r="C75" s="7" t="s">
        <v>654</v>
      </c>
      <c r="D75" s="7">
        <v>22</v>
      </c>
      <c r="E75" s="7">
        <v>100</v>
      </c>
      <c r="F75" s="9">
        <v>102.73308141002286</v>
      </c>
      <c r="G75" s="9">
        <v>104.99654230338</v>
      </c>
      <c r="H75" s="9">
        <v>106.72919604826201</v>
      </c>
      <c r="I75" s="9">
        <v>107.78918423039126</v>
      </c>
      <c r="J75" s="9">
        <v>108.63622139241197</v>
      </c>
      <c r="K75" s="9">
        <v>110.1002771769473</v>
      </c>
      <c r="L75" s="9">
        <v>109.91058516504528</v>
      </c>
      <c r="M75" s="9">
        <v>109.81468544286128</v>
      </c>
      <c r="N75" s="9">
        <v>109.44078186085066</v>
      </c>
      <c r="O75" s="9">
        <v>110.01614279163557</v>
      </c>
      <c r="P75" s="9">
        <v>112.09551874782808</v>
      </c>
      <c r="Q75" s="9">
        <v>112.09330263138203</v>
      </c>
      <c r="R75" s="9">
        <v>112.08066069497268</v>
      </c>
      <c r="S75" s="9">
        <v>110.88933845278488</v>
      </c>
      <c r="T75" s="9">
        <v>110.86582888697505</v>
      </c>
      <c r="U75" s="9">
        <v>110.85148791715908</v>
      </c>
      <c r="V75" s="9">
        <v>112.340684670583</v>
      </c>
      <c r="W75" s="9">
        <v>114.48223763041112</v>
      </c>
      <c r="X75" s="9">
        <v>118.01962546738442</v>
      </c>
      <c r="Y75" s="9">
        <v>120.20514824047457</v>
      </c>
      <c r="Z75" s="9">
        <v>123.80021013329478</v>
      </c>
      <c r="AA75" s="9">
        <v>126.22802856207765</v>
      </c>
      <c r="AB75" s="9">
        <v>128.39277970730259</v>
      </c>
      <c r="AC75" s="9">
        <v>129.35374579236739</v>
      </c>
      <c r="AD75" s="9">
        <v>132.21306477564517</v>
      </c>
      <c r="AE75" s="9">
        <v>135.10516207509264</v>
      </c>
      <c r="AF75" s="9">
        <v>138.09965675343676</v>
      </c>
      <c r="AG75" s="9">
        <v>140.05712291107162</v>
      </c>
      <c r="AH75" s="9">
        <v>143.04017209664835</v>
      </c>
      <c r="AI75" s="9">
        <v>145.68403225178176</v>
      </c>
      <c r="AJ75" s="9">
        <v>148.72330496662732</v>
      </c>
      <c r="AK75" s="9">
        <v>151.32027888602542</v>
      </c>
      <c r="AL75" s="9">
        <v>155.54767045131183</v>
      </c>
      <c r="AM75" s="9">
        <v>159.33014719017376</v>
      </c>
      <c r="AN75" s="9">
        <v>162.90007331776584</v>
      </c>
      <c r="AO75" s="9">
        <v>164.84469428688615</v>
      </c>
      <c r="AP75" s="9">
        <v>165.4021298955447</v>
      </c>
      <c r="AQ75" s="9">
        <v>166.2750251474057</v>
      </c>
      <c r="AR75" s="9">
        <v>169.06989827881398</v>
      </c>
      <c r="AS75" s="9">
        <v>174.26645565067915</v>
      </c>
      <c r="AT75" s="9">
        <v>179.90773861530428</v>
      </c>
      <c r="AU75" s="9">
        <v>183.80965391358237</v>
      </c>
      <c r="AV75" s="9">
        <v>187.61223002451663</v>
      </c>
      <c r="AW75" s="9">
        <v>190.46505281644886</v>
      </c>
      <c r="AX75" s="9">
        <v>193.66262902903418</v>
      </c>
      <c r="AY75" s="9">
        <v>195.95980581632702</v>
      </c>
      <c r="AZ75" s="9">
        <v>198.59747025854259</v>
      </c>
      <c r="BA75" s="9">
        <v>201.21708656462093</v>
      </c>
      <c r="BB75" s="9">
        <v>203.88822823668588</v>
      </c>
      <c r="BC75" s="9">
        <v>205.35584813039296</v>
      </c>
      <c r="BD75" s="9">
        <v>209.28387987074419</v>
      </c>
      <c r="BE75" s="9">
        <v>213.27442679948248</v>
      </c>
      <c r="BF75" s="9">
        <v>216.53747241581905</v>
      </c>
      <c r="BG75" s="9">
        <v>217.64268657162663</v>
      </c>
      <c r="BH75" s="9">
        <v>218.95290529605214</v>
      </c>
      <c r="BI75" s="9">
        <v>219.38621258651801</v>
      </c>
      <c r="BJ75" s="9">
        <v>218.78744497369442</v>
      </c>
      <c r="BK75" s="9">
        <v>215.70087452633587</v>
      </c>
      <c r="BL75" s="9">
        <v>214.2949348870678</v>
      </c>
      <c r="BM75" s="9">
        <v>214.94561477628756</v>
      </c>
      <c r="BN75" s="9">
        <v>218.33981634499358</v>
      </c>
      <c r="BO75" s="9">
        <v>220.13755987394106</v>
      </c>
      <c r="BP75" s="9">
        <v>218.51771165367731</v>
      </c>
      <c r="BQ75" s="21">
        <v>215.87405317668058</v>
      </c>
      <c r="BR75" s="21">
        <v>211.48235972173998</v>
      </c>
      <c r="BS75" s="21">
        <v>209.00179585566761</v>
      </c>
      <c r="BT75" s="21">
        <v>202.62751537160412</v>
      </c>
      <c r="BU75" s="21">
        <v>200.68325497094955</v>
      </c>
      <c r="BV75" s="21">
        <v>199.89757506477056</v>
      </c>
      <c r="BW75" s="21">
        <v>202.17694207049294</v>
      </c>
      <c r="BX75" s="21">
        <v>205.47231602532733</v>
      </c>
      <c r="BY75" s="21">
        <v>207.06237476581006</v>
      </c>
      <c r="BZ75" s="21">
        <v>209.80634411295466</v>
      </c>
      <c r="CA75" s="21">
        <v>211.48332497664509</v>
      </c>
      <c r="CB75" s="21">
        <v>213.64169357784786</v>
      </c>
      <c r="CC75" s="21">
        <v>215.75887855666551</v>
      </c>
      <c r="CD75" s="197">
        <v>216.04558271373435</v>
      </c>
      <c r="CE75" s="197">
        <v>216.96795276212342</v>
      </c>
      <c r="CF75" s="197">
        <v>218.82789529230516</v>
      </c>
      <c r="CG75" s="197">
        <v>222.64150867386209</v>
      </c>
      <c r="CH75" s="200">
        <v>226.24398967999122</v>
      </c>
      <c r="CJ75" s="5"/>
      <c r="CK75" s="5"/>
      <c r="CL75" s="5"/>
      <c r="CM75" s="5"/>
      <c r="CN75" s="5"/>
      <c r="CO75" s="21"/>
      <c r="CP75" s="21"/>
      <c r="CQ75" s="21"/>
    </row>
    <row r="76" spans="1:95" x14ac:dyDescent="0.2">
      <c r="A76" s="8" t="str">
        <f t="shared" si="1"/>
        <v>EFHm_gg_QU_23</v>
      </c>
      <c r="B76" s="7" t="s">
        <v>583</v>
      </c>
      <c r="C76" s="7" t="s">
        <v>654</v>
      </c>
      <c r="D76" s="7">
        <v>23</v>
      </c>
      <c r="E76" s="7">
        <v>100</v>
      </c>
      <c r="F76" s="9">
        <v>99.341145601638686</v>
      </c>
      <c r="G76" s="9">
        <v>98.989396200156804</v>
      </c>
      <c r="H76" s="9">
        <v>100.20950979366144</v>
      </c>
      <c r="I76" s="9">
        <v>100.37542863014941</v>
      </c>
      <c r="J76" s="9">
        <v>100.97899547398485</v>
      </c>
      <c r="K76" s="9">
        <v>100.56622042441813</v>
      </c>
      <c r="L76" s="9">
        <v>101.13924968904384</v>
      </c>
      <c r="M76" s="9">
        <v>100.79466839701679</v>
      </c>
      <c r="N76" s="9">
        <v>100.57264930180106</v>
      </c>
      <c r="O76" s="9">
        <v>99.821599452682904</v>
      </c>
      <c r="P76" s="9">
        <v>100.1531319667309</v>
      </c>
      <c r="Q76" s="9">
        <v>100.59324377074005</v>
      </c>
      <c r="R76" s="9">
        <v>101.63735017357256</v>
      </c>
      <c r="S76" s="9">
        <v>102.09005717411645</v>
      </c>
      <c r="T76" s="9">
        <v>102.1873836240235</v>
      </c>
      <c r="U76" s="9">
        <v>102.19655051377168</v>
      </c>
      <c r="V76" s="9">
        <v>102.75165749963087</v>
      </c>
      <c r="W76" s="9">
        <v>103.44430833985547</v>
      </c>
      <c r="X76" s="9">
        <v>104.29745919836328</v>
      </c>
      <c r="Y76" s="9">
        <v>105.07750675247405</v>
      </c>
      <c r="Z76" s="9">
        <v>106.31388882895578</v>
      </c>
      <c r="AA76" s="9">
        <v>107.57759710225774</v>
      </c>
      <c r="AB76" s="9">
        <v>109.721892555021</v>
      </c>
      <c r="AC76" s="9">
        <v>111.94745628376297</v>
      </c>
      <c r="AD76" s="9">
        <v>114.80743769135681</v>
      </c>
      <c r="AE76" s="9">
        <v>116.18925279420546</v>
      </c>
      <c r="AF76" s="9">
        <v>118.09846796988818</v>
      </c>
      <c r="AG76" s="9">
        <v>119.84864947074998</v>
      </c>
      <c r="AH76" s="9">
        <v>122.29378965221547</v>
      </c>
      <c r="AI76" s="9">
        <v>124.08918669253961</v>
      </c>
      <c r="AJ76" s="9">
        <v>126.19564130110932</v>
      </c>
      <c r="AK76" s="9">
        <v>128.02628094052767</v>
      </c>
      <c r="AL76" s="9">
        <v>129.82501405148005</v>
      </c>
      <c r="AM76" s="9">
        <v>131.40958806146622</v>
      </c>
      <c r="AN76" s="9">
        <v>133.40265780786638</v>
      </c>
      <c r="AO76" s="9">
        <v>134.8200793386028</v>
      </c>
      <c r="AP76" s="9">
        <v>134.7983972594275</v>
      </c>
      <c r="AQ76" s="9">
        <v>135.4266844480585</v>
      </c>
      <c r="AR76" s="9">
        <v>138.2411455387271</v>
      </c>
      <c r="AS76" s="9">
        <v>143.44521304344352</v>
      </c>
      <c r="AT76" s="9">
        <v>148.55521157328567</v>
      </c>
      <c r="AU76" s="9">
        <v>152.35189189475577</v>
      </c>
      <c r="AV76" s="9">
        <v>156.43732754714588</v>
      </c>
      <c r="AW76" s="9">
        <v>159.9029324327154</v>
      </c>
      <c r="AX76" s="9">
        <v>161.26221312308192</v>
      </c>
      <c r="AY76" s="9">
        <v>161.92905098556142</v>
      </c>
      <c r="AZ76" s="9">
        <v>163.46479800743802</v>
      </c>
      <c r="BA76" s="9">
        <v>166.27447012939339</v>
      </c>
      <c r="BB76" s="9">
        <v>167.55087692897578</v>
      </c>
      <c r="BC76" s="9">
        <v>167.22643753804252</v>
      </c>
      <c r="BD76" s="9">
        <v>171.38431736139009</v>
      </c>
      <c r="BE76" s="9">
        <v>175.75712818928852</v>
      </c>
      <c r="BF76" s="9">
        <v>179.46548203108475</v>
      </c>
      <c r="BG76" s="9">
        <v>179.96102017756962</v>
      </c>
      <c r="BH76" s="9">
        <v>180.31681417954292</v>
      </c>
      <c r="BI76" s="9">
        <v>183.26942742259158</v>
      </c>
      <c r="BJ76" s="9">
        <v>182.94915296256622</v>
      </c>
      <c r="BK76" s="9">
        <v>183.14246969264636</v>
      </c>
      <c r="BL76" s="9">
        <v>182.01049750234188</v>
      </c>
      <c r="BM76" s="9">
        <v>183.09876261381399</v>
      </c>
      <c r="BN76" s="9">
        <v>184.10812888857004</v>
      </c>
      <c r="BO76" s="9">
        <v>183.51223328861406</v>
      </c>
      <c r="BP76" s="9">
        <v>183.55602080512276</v>
      </c>
      <c r="BQ76" s="21">
        <v>184.62240187247016</v>
      </c>
      <c r="BR76" s="21">
        <v>183.92589474905492</v>
      </c>
      <c r="BS76" s="21">
        <v>182.92658305399354</v>
      </c>
      <c r="BT76" s="21">
        <v>177.80790756342174</v>
      </c>
      <c r="BU76" s="21">
        <v>176.30318900749106</v>
      </c>
      <c r="BV76" s="21">
        <v>175.49145279511094</v>
      </c>
      <c r="BW76" s="21">
        <v>175.85056010346705</v>
      </c>
      <c r="BX76" s="21">
        <v>175.97852606487416</v>
      </c>
      <c r="BY76" s="21">
        <v>174.46421664077889</v>
      </c>
      <c r="BZ76" s="21">
        <v>173.27984699506428</v>
      </c>
      <c r="CA76" s="21">
        <v>173.64682564518549</v>
      </c>
      <c r="CB76" s="21">
        <v>174.62904876184302</v>
      </c>
      <c r="CC76" s="21">
        <v>177.06105207949233</v>
      </c>
      <c r="CD76" s="197">
        <v>177.63779746278001</v>
      </c>
      <c r="CE76" s="197">
        <v>178.7877063371171</v>
      </c>
      <c r="CF76" s="197">
        <v>182.36181751571232</v>
      </c>
      <c r="CG76" s="197">
        <v>188.48186199452357</v>
      </c>
      <c r="CH76" s="200">
        <v>196.48118995490819</v>
      </c>
      <c r="CJ76" s="5"/>
      <c r="CK76" s="5"/>
      <c r="CL76" s="5"/>
      <c r="CM76" s="5"/>
      <c r="CN76" s="5"/>
      <c r="CO76" s="21"/>
      <c r="CP76" s="21"/>
      <c r="CQ76" s="21"/>
    </row>
    <row r="77" spans="1:95" x14ac:dyDescent="0.2">
      <c r="A77" s="8" t="str">
        <f t="shared" si="1"/>
        <v>EFHm_gg_QU_24</v>
      </c>
      <c r="B77" s="7" t="s">
        <v>583</v>
      </c>
      <c r="C77" s="7" t="s">
        <v>654</v>
      </c>
      <c r="D77" s="7">
        <v>24</v>
      </c>
      <c r="E77" s="7">
        <v>100</v>
      </c>
      <c r="F77" s="9">
        <v>100.84056955992408</v>
      </c>
      <c r="G77" s="9">
        <v>101.8359100888981</v>
      </c>
      <c r="H77" s="9">
        <v>103.95848030342017</v>
      </c>
      <c r="I77" s="9">
        <v>104.81065579019605</v>
      </c>
      <c r="J77" s="9">
        <v>106.10097694704022</v>
      </c>
      <c r="K77" s="9">
        <v>105.89589728257492</v>
      </c>
      <c r="L77" s="9">
        <v>105.8940297261674</v>
      </c>
      <c r="M77" s="9">
        <v>104.52425572199724</v>
      </c>
      <c r="N77" s="9">
        <v>103.80694175284491</v>
      </c>
      <c r="O77" s="9">
        <v>103.22229694765331</v>
      </c>
      <c r="P77" s="9">
        <v>104.13221587540137</v>
      </c>
      <c r="Q77" s="9">
        <v>104.95268142466507</v>
      </c>
      <c r="R77" s="9">
        <v>106.22273674072001</v>
      </c>
      <c r="S77" s="9">
        <v>106.0794718426943</v>
      </c>
      <c r="T77" s="9">
        <v>106.25482568550144</v>
      </c>
      <c r="U77" s="9">
        <v>106.50659181855393</v>
      </c>
      <c r="V77" s="9">
        <v>108.04803911906201</v>
      </c>
      <c r="W77" s="9">
        <v>110.34428909556641</v>
      </c>
      <c r="X77" s="9">
        <v>112.23803771745692</v>
      </c>
      <c r="Y77" s="9">
        <v>114.18330999548328</v>
      </c>
      <c r="Z77" s="9">
        <v>115.52843143813958</v>
      </c>
      <c r="AA77" s="9">
        <v>117.13049702661228</v>
      </c>
      <c r="AB77" s="9">
        <v>118.0135889926709</v>
      </c>
      <c r="AC77" s="9">
        <v>118.3035119369557</v>
      </c>
      <c r="AD77" s="9">
        <v>118.97132165850321</v>
      </c>
      <c r="AE77" s="9">
        <v>119.00025847186943</v>
      </c>
      <c r="AF77" s="9">
        <v>120.07888100489083</v>
      </c>
      <c r="AG77" s="9">
        <v>121.03910705343826</v>
      </c>
      <c r="AH77" s="9">
        <v>122.55766499425577</v>
      </c>
      <c r="AI77" s="9">
        <v>122.86947664019804</v>
      </c>
      <c r="AJ77" s="9">
        <v>123.94149341124383</v>
      </c>
      <c r="AK77" s="9">
        <v>124.86198182039867</v>
      </c>
      <c r="AL77" s="9">
        <v>125.86775757212688</v>
      </c>
      <c r="AM77" s="9">
        <v>126.77321371247183</v>
      </c>
      <c r="AN77" s="9">
        <v>128.76001076917029</v>
      </c>
      <c r="AO77" s="9">
        <v>130.68486795694844</v>
      </c>
      <c r="AP77" s="9">
        <v>130.57380308542017</v>
      </c>
      <c r="AQ77" s="9">
        <v>129.91950754499825</v>
      </c>
      <c r="AR77" s="9">
        <v>130.71263410364537</v>
      </c>
      <c r="AS77" s="9">
        <v>135.36946366422822</v>
      </c>
      <c r="AT77" s="9">
        <v>141.12246809515236</v>
      </c>
      <c r="AU77" s="9">
        <v>145.48426348236057</v>
      </c>
      <c r="AV77" s="9">
        <v>147.58864052320439</v>
      </c>
      <c r="AW77" s="9">
        <v>148.89526497210218</v>
      </c>
      <c r="AX77" s="9">
        <v>149.82996033991896</v>
      </c>
      <c r="AY77" s="9">
        <v>150.68164909514863</v>
      </c>
      <c r="AZ77" s="9">
        <v>152.58703404667355</v>
      </c>
      <c r="BA77" s="9">
        <v>154.71196744480721</v>
      </c>
      <c r="BB77" s="9">
        <v>156.36437833316151</v>
      </c>
      <c r="BC77" s="9">
        <v>156.3686145348311</v>
      </c>
      <c r="BD77" s="9">
        <v>158.76532942539401</v>
      </c>
      <c r="BE77" s="9">
        <v>161.95762670358693</v>
      </c>
      <c r="BF77" s="9">
        <v>163.93955614722572</v>
      </c>
      <c r="BG77" s="9">
        <v>166.41921969723151</v>
      </c>
      <c r="BH77" s="9">
        <v>168.51111480446335</v>
      </c>
      <c r="BI77" s="9">
        <v>171.68287762663752</v>
      </c>
      <c r="BJ77" s="9">
        <v>171.4072536509353</v>
      </c>
      <c r="BK77" s="9">
        <v>170.76034456568081</v>
      </c>
      <c r="BL77" s="9">
        <v>172.426026441831</v>
      </c>
      <c r="BM77" s="9">
        <v>175.84929823030018</v>
      </c>
      <c r="BN77" s="9">
        <v>180.90412103863457</v>
      </c>
      <c r="BO77" s="9">
        <v>181.8656320591798</v>
      </c>
      <c r="BP77" s="9">
        <v>181.55893838011704</v>
      </c>
      <c r="BQ77" s="21">
        <v>178.59125262822025</v>
      </c>
      <c r="BR77" s="21">
        <v>175.89035393242239</v>
      </c>
      <c r="BS77" s="21">
        <v>174.98764839185276</v>
      </c>
      <c r="BT77" s="21">
        <v>172.25917119395547</v>
      </c>
      <c r="BU77" s="21">
        <v>172.78296952645269</v>
      </c>
      <c r="BV77" s="21">
        <v>172.90467866447338</v>
      </c>
      <c r="BW77" s="21">
        <v>174.87890165257798</v>
      </c>
      <c r="BX77" s="21">
        <v>177.27516704267669</v>
      </c>
      <c r="BY77" s="21">
        <v>177.10665644035353</v>
      </c>
      <c r="BZ77" s="21">
        <v>178.78133653241366</v>
      </c>
      <c r="CA77" s="21">
        <v>179.85227839044197</v>
      </c>
      <c r="CB77" s="21">
        <v>184.0685225944579</v>
      </c>
      <c r="CC77" s="21">
        <v>187.71671407737153</v>
      </c>
      <c r="CD77" s="197">
        <v>189.10026154019704</v>
      </c>
      <c r="CE77" s="197">
        <v>187.91642418879383</v>
      </c>
      <c r="CF77" s="197">
        <v>187.77956742978643</v>
      </c>
      <c r="CG77" s="197">
        <v>188.49613216682096</v>
      </c>
      <c r="CH77" s="200">
        <v>189.9795766473693</v>
      </c>
      <c r="CJ77" s="5"/>
      <c r="CK77" s="5"/>
      <c r="CL77" s="5"/>
      <c r="CM77" s="5"/>
      <c r="CN77" s="5"/>
      <c r="CO77" s="21"/>
      <c r="CP77" s="21"/>
      <c r="CQ77" s="21"/>
    </row>
    <row r="78" spans="1:95" x14ac:dyDescent="0.2">
      <c r="A78" s="8" t="str">
        <f t="shared" si="1"/>
        <v>EFHm_gg_QU_25</v>
      </c>
      <c r="B78" s="7" t="s">
        <v>583</v>
      </c>
      <c r="C78" s="7" t="s">
        <v>654</v>
      </c>
      <c r="D78" s="7">
        <v>25</v>
      </c>
      <c r="E78" s="7">
        <v>100</v>
      </c>
      <c r="F78" s="9">
        <v>101.68657956613582</v>
      </c>
      <c r="G78" s="9">
        <v>102.49382662878639</v>
      </c>
      <c r="H78" s="9">
        <v>103.62360928334802</v>
      </c>
      <c r="I78" s="9">
        <v>104.60509494350117</v>
      </c>
      <c r="J78" s="9">
        <v>107.00213905238995</v>
      </c>
      <c r="K78" s="9">
        <v>109.45961631833497</v>
      </c>
      <c r="L78" s="9">
        <v>110.94279848182548</v>
      </c>
      <c r="M78" s="9">
        <v>113.3015951991266</v>
      </c>
      <c r="N78" s="9">
        <v>113.8036014354762</v>
      </c>
      <c r="O78" s="9">
        <v>115.23775183676052</v>
      </c>
      <c r="P78" s="9">
        <v>115.26069993912449</v>
      </c>
      <c r="Q78" s="9">
        <v>118.69566603093051</v>
      </c>
      <c r="R78" s="9">
        <v>122.14506994851108</v>
      </c>
      <c r="S78" s="9">
        <v>125.64964934648343</v>
      </c>
      <c r="T78" s="9">
        <v>126.95494027186777</v>
      </c>
      <c r="U78" s="9">
        <v>126.33710106970172</v>
      </c>
      <c r="V78" s="9">
        <v>126.77738432615496</v>
      </c>
      <c r="W78" s="9">
        <v>128.30208710740325</v>
      </c>
      <c r="X78" s="9">
        <v>131.31461831550791</v>
      </c>
      <c r="Y78" s="9">
        <v>134.09440131014154</v>
      </c>
      <c r="Z78" s="9">
        <v>138.18282899208677</v>
      </c>
      <c r="AA78" s="9">
        <v>142.51205989695518</v>
      </c>
      <c r="AB78" s="9">
        <v>146.86754658731499</v>
      </c>
      <c r="AC78" s="9">
        <v>150.49425179613604</v>
      </c>
      <c r="AD78" s="9">
        <v>155.40793783733125</v>
      </c>
      <c r="AE78" s="9">
        <v>157.23753077404737</v>
      </c>
      <c r="AF78" s="9">
        <v>165.11370056191825</v>
      </c>
      <c r="AG78" s="9">
        <v>171.04510505088786</v>
      </c>
      <c r="AH78" s="9">
        <v>178.09097030260463</v>
      </c>
      <c r="AI78" s="9">
        <v>179.57828143836798</v>
      </c>
      <c r="AJ78" s="9">
        <v>181.7211690652712</v>
      </c>
      <c r="AK78" s="9">
        <v>188.25607222673023</v>
      </c>
      <c r="AL78" s="9">
        <v>194.42063337509879</v>
      </c>
      <c r="AM78" s="9">
        <v>202.71722397195558</v>
      </c>
      <c r="AN78" s="9">
        <v>203.54077606603229</v>
      </c>
      <c r="AO78" s="9">
        <v>204.11121639415555</v>
      </c>
      <c r="AP78" s="9">
        <v>198.43568915123191</v>
      </c>
      <c r="AQ78" s="9">
        <v>199.04258528311888</v>
      </c>
      <c r="AR78" s="9">
        <v>203.93432910311515</v>
      </c>
      <c r="AS78" s="9">
        <v>216.83978463518596</v>
      </c>
      <c r="AT78" s="9">
        <v>226.68454228317535</v>
      </c>
      <c r="AU78" s="9">
        <v>234.25178218826113</v>
      </c>
      <c r="AV78" s="9">
        <v>236.33007709260528</v>
      </c>
      <c r="AW78" s="9">
        <v>245.56479937545029</v>
      </c>
      <c r="AX78" s="9">
        <v>251.09807276414082</v>
      </c>
      <c r="AY78" s="9">
        <v>253.6573653725726</v>
      </c>
      <c r="AZ78" s="9">
        <v>250.19736535466288</v>
      </c>
      <c r="BA78" s="9">
        <v>248.86414177492398</v>
      </c>
      <c r="BB78" s="9">
        <v>251.77850019116673</v>
      </c>
      <c r="BC78" s="9">
        <v>250.3029091907058</v>
      </c>
      <c r="BD78" s="9">
        <v>254.98413998272835</v>
      </c>
      <c r="BE78" s="9">
        <v>259.14249854357354</v>
      </c>
      <c r="BF78" s="9">
        <v>263.64058475061012</v>
      </c>
      <c r="BG78" s="9">
        <v>256.62056328934881</v>
      </c>
      <c r="BH78" s="9">
        <v>254.35712002864534</v>
      </c>
      <c r="BI78" s="9">
        <v>251.96652658629125</v>
      </c>
      <c r="BJ78" s="9">
        <v>248.85822261522517</v>
      </c>
      <c r="BK78" s="9">
        <v>242.568185266163</v>
      </c>
      <c r="BL78" s="9">
        <v>243.07643479279773</v>
      </c>
      <c r="BM78" s="9">
        <v>245.50850645386819</v>
      </c>
      <c r="BN78" s="9">
        <v>249.41402598786831</v>
      </c>
      <c r="BO78" s="9">
        <v>244.00877643399733</v>
      </c>
      <c r="BP78" s="9">
        <v>243.19499445936597</v>
      </c>
      <c r="BQ78" s="21">
        <v>237.05460905173587</v>
      </c>
      <c r="BR78" s="21">
        <v>235.60588764750756</v>
      </c>
      <c r="BS78" s="21">
        <v>231.2306694463642</v>
      </c>
      <c r="BT78" s="21">
        <v>224.38538053451427</v>
      </c>
      <c r="BU78" s="21">
        <v>221.90091414473969</v>
      </c>
      <c r="BV78" s="21">
        <v>220.30326096087114</v>
      </c>
      <c r="BW78" s="21">
        <v>223.81451755453</v>
      </c>
      <c r="BX78" s="21">
        <v>225.70284179722134</v>
      </c>
      <c r="BY78" s="21">
        <v>226.50076436736961</v>
      </c>
      <c r="BZ78" s="21">
        <v>230.62719000087941</v>
      </c>
      <c r="CA78" s="21">
        <v>235.41094215060767</v>
      </c>
      <c r="CB78" s="21">
        <v>239.22971614837778</v>
      </c>
      <c r="CC78" s="21">
        <v>241.71178828907136</v>
      </c>
      <c r="CD78" s="197">
        <v>239.81635120354687</v>
      </c>
      <c r="CE78" s="197">
        <v>243.62102375345751</v>
      </c>
      <c r="CF78" s="197">
        <v>247.47932090293804</v>
      </c>
      <c r="CG78" s="197">
        <v>255.40210449397637</v>
      </c>
      <c r="CH78" s="200">
        <v>260.88278398095821</v>
      </c>
      <c r="CJ78" s="5"/>
      <c r="CK78" s="5"/>
      <c r="CL78" s="5"/>
      <c r="CM78" s="5"/>
      <c r="CN78" s="5"/>
      <c r="CO78" s="21"/>
      <c r="CP78" s="21"/>
      <c r="CQ78" s="21"/>
    </row>
    <row r="79" spans="1:95" x14ac:dyDescent="0.2">
      <c r="A79" s="8" t="str">
        <f t="shared" si="1"/>
        <v>EFHm_gg_QU_26</v>
      </c>
      <c r="B79" s="7" t="s">
        <v>583</v>
      </c>
      <c r="C79" s="7" t="s">
        <v>654</v>
      </c>
      <c r="D79" s="7">
        <v>26</v>
      </c>
      <c r="E79" s="7">
        <v>100</v>
      </c>
      <c r="F79" s="9">
        <v>101.58498261103504</v>
      </c>
      <c r="G79" s="9">
        <v>103.42539066980233</v>
      </c>
      <c r="H79" s="9">
        <v>104.94402783522717</v>
      </c>
      <c r="I79" s="9">
        <v>104.88448343211326</v>
      </c>
      <c r="J79" s="9">
        <v>104.40971673705481</v>
      </c>
      <c r="K79" s="9">
        <v>103.74943116494012</v>
      </c>
      <c r="L79" s="9">
        <v>102.95759543676456</v>
      </c>
      <c r="M79" s="9">
        <v>101.2466845587212</v>
      </c>
      <c r="N79" s="9">
        <v>100.2905872285075</v>
      </c>
      <c r="O79" s="9">
        <v>100.03715560210308</v>
      </c>
      <c r="P79" s="9">
        <v>100.83494547983985</v>
      </c>
      <c r="Q79" s="9">
        <v>101.34502120717589</v>
      </c>
      <c r="R79" s="9">
        <v>102.20091878640092</v>
      </c>
      <c r="S79" s="9">
        <v>102.14408120530936</v>
      </c>
      <c r="T79" s="9">
        <v>101.54814706594728</v>
      </c>
      <c r="U79" s="9">
        <v>100.72990616189931</v>
      </c>
      <c r="V79" s="9">
        <v>101.25325691298627</v>
      </c>
      <c r="W79" s="9">
        <v>102.2489472462545</v>
      </c>
      <c r="X79" s="9">
        <v>102.58791229578763</v>
      </c>
      <c r="Y79" s="9">
        <v>102.92387382476217</v>
      </c>
      <c r="Z79" s="9">
        <v>104.05019292363208</v>
      </c>
      <c r="AA79" s="9">
        <v>106.15016247121405</v>
      </c>
      <c r="AB79" s="9">
        <v>108.25021374004815</v>
      </c>
      <c r="AC79" s="9">
        <v>109.51912730846074</v>
      </c>
      <c r="AD79" s="9">
        <v>110.94838028647261</v>
      </c>
      <c r="AE79" s="9">
        <v>114.25619625132659</v>
      </c>
      <c r="AF79" s="9">
        <v>116.50133022425382</v>
      </c>
      <c r="AG79" s="9">
        <v>117.26808738786714</v>
      </c>
      <c r="AH79" s="9">
        <v>114.87810476187649</v>
      </c>
      <c r="AI79" s="9">
        <v>112.79772691584958</v>
      </c>
      <c r="AJ79" s="9">
        <v>112.3710757982099</v>
      </c>
      <c r="AK79" s="9">
        <v>112.94492333900989</v>
      </c>
      <c r="AL79" s="9">
        <v>113.98980216718446</v>
      </c>
      <c r="AM79" s="9">
        <v>114.18729184869755</v>
      </c>
      <c r="AN79" s="9">
        <v>114.59335984613496</v>
      </c>
      <c r="AO79" s="9">
        <v>114.97348740726773</v>
      </c>
      <c r="AP79" s="9">
        <v>114.63240110480744</v>
      </c>
      <c r="AQ79" s="9">
        <v>112.9802775246951</v>
      </c>
      <c r="AR79" s="9">
        <v>113.54798217458044</v>
      </c>
      <c r="AS79" s="9">
        <v>115.64373271955066</v>
      </c>
      <c r="AT79" s="9">
        <v>118.75959675608209</v>
      </c>
      <c r="AU79" s="9">
        <v>116.95559055281409</v>
      </c>
      <c r="AV79" s="9">
        <v>119.37267278993066</v>
      </c>
      <c r="AW79" s="9">
        <v>121.24043960264778</v>
      </c>
      <c r="AX79" s="9">
        <v>126.3314961082462</v>
      </c>
      <c r="AY79" s="9">
        <v>126.49908439646487</v>
      </c>
      <c r="AZ79" s="9">
        <v>127.89474655149702</v>
      </c>
      <c r="BA79" s="9">
        <v>130.08064199000094</v>
      </c>
      <c r="BB79" s="9">
        <v>131.48104508504568</v>
      </c>
      <c r="BC79" s="9">
        <v>131.8000853340653</v>
      </c>
      <c r="BD79" s="9">
        <v>132.05234738188298</v>
      </c>
      <c r="BE79" s="9">
        <v>133.40371858234096</v>
      </c>
      <c r="BF79" s="9">
        <v>134.94582254462961</v>
      </c>
      <c r="BG79" s="9">
        <v>137.0053136531742</v>
      </c>
      <c r="BH79" s="9">
        <v>139.36412523876018</v>
      </c>
      <c r="BI79" s="9">
        <v>143.34084646190868</v>
      </c>
      <c r="BJ79" s="9">
        <v>143.97766741528645</v>
      </c>
      <c r="BK79" s="9">
        <v>143.65342361050628</v>
      </c>
      <c r="BL79" s="9">
        <v>142.45966496224776</v>
      </c>
      <c r="BM79" s="9">
        <v>142.67159751323339</v>
      </c>
      <c r="BN79" s="9">
        <v>142.64899325714737</v>
      </c>
      <c r="BO79" s="9">
        <v>142.17207928661819</v>
      </c>
      <c r="BP79" s="9">
        <v>141.75022121049685</v>
      </c>
      <c r="BQ79" s="21">
        <v>141.7616611922804</v>
      </c>
      <c r="BR79" s="21">
        <v>140.56076078010699</v>
      </c>
      <c r="BS79" s="21">
        <v>139.57730404935148</v>
      </c>
      <c r="BT79" s="21">
        <v>136.81633849700495</v>
      </c>
      <c r="BU79" s="21">
        <v>136.69738978094381</v>
      </c>
      <c r="BV79" s="21">
        <v>135.45358184484871</v>
      </c>
      <c r="BW79" s="21">
        <v>134.17706380002221</v>
      </c>
      <c r="BX79" s="21">
        <v>130.37549788500394</v>
      </c>
      <c r="BY79" s="21">
        <v>128.35038228632908</v>
      </c>
      <c r="BZ79" s="21">
        <v>128.94124226348688</v>
      </c>
      <c r="CA79" s="21">
        <v>131.64724934908236</v>
      </c>
      <c r="CB79" s="21">
        <v>135.10545167195573</v>
      </c>
      <c r="CC79" s="21">
        <v>137.19408424755036</v>
      </c>
      <c r="CD79" s="197">
        <v>137.0908906149572</v>
      </c>
      <c r="CE79" s="197">
        <v>135.17656291557145</v>
      </c>
      <c r="CF79" s="197">
        <v>135.28253324444987</v>
      </c>
      <c r="CG79" s="197">
        <v>138.03917693856988</v>
      </c>
      <c r="CH79" s="200">
        <v>143.15559865604197</v>
      </c>
      <c r="CJ79" s="5"/>
      <c r="CK79" s="5"/>
      <c r="CL79" s="5"/>
      <c r="CM79" s="5"/>
      <c r="CN79" s="5"/>
      <c r="CO79" s="21"/>
      <c r="CP79" s="21"/>
      <c r="CQ79" s="21"/>
    </row>
    <row r="80" spans="1:95" x14ac:dyDescent="0.2">
      <c r="A80" s="8" t="str">
        <f t="shared" si="1"/>
        <v>EFHu_gg_QU_1</v>
      </c>
      <c r="B80" s="7" t="s">
        <v>582</v>
      </c>
      <c r="C80" s="7" t="s">
        <v>654</v>
      </c>
      <c r="D80" s="7">
        <v>1</v>
      </c>
      <c r="E80" s="7">
        <v>100</v>
      </c>
      <c r="F80" s="9">
        <v>96.250260259249401</v>
      </c>
      <c r="G80" s="9">
        <v>93.640001042103634</v>
      </c>
      <c r="H80" s="9">
        <v>93.67218159328435</v>
      </c>
      <c r="I80" s="9">
        <v>94.259690826190081</v>
      </c>
      <c r="J80" s="9">
        <v>95.987037742256121</v>
      </c>
      <c r="K80" s="9">
        <v>96.771792306025688</v>
      </c>
      <c r="L80" s="9">
        <v>97.68645317491405</v>
      </c>
      <c r="M80" s="9">
        <v>97.05653420720428</v>
      </c>
      <c r="N80" s="9">
        <v>97.043260096533416</v>
      </c>
      <c r="O80" s="9">
        <v>96.713149396669223</v>
      </c>
      <c r="P80" s="9">
        <v>98.764158510709521</v>
      </c>
      <c r="Q80" s="9">
        <v>101.03121355606548</v>
      </c>
      <c r="R80" s="9">
        <v>104.54342866067994</v>
      </c>
      <c r="S80" s="9">
        <v>106.44175330247799</v>
      </c>
      <c r="T80" s="9">
        <v>107.64159665946487</v>
      </c>
      <c r="U80" s="9">
        <v>107.17176043172263</v>
      </c>
      <c r="V80" s="9">
        <v>107.95834672505238</v>
      </c>
      <c r="W80" s="9">
        <v>108.56882016083949</v>
      </c>
      <c r="X80" s="9">
        <v>109.79480995050902</v>
      </c>
      <c r="Y80" s="9">
        <v>110.81632680111545</v>
      </c>
      <c r="Z80" s="9">
        <v>112.01671672171796</v>
      </c>
      <c r="AA80" s="9">
        <v>113.41882002060147</v>
      </c>
      <c r="AB80" s="9">
        <v>114.8203355960007</v>
      </c>
      <c r="AC80" s="9">
        <v>116.13310420567535</v>
      </c>
      <c r="AD80" s="9">
        <v>117.28069565464405</v>
      </c>
      <c r="AE80" s="9">
        <v>117.87167409496608</v>
      </c>
      <c r="AF80" s="9">
        <v>119.87015737405561</v>
      </c>
      <c r="AG80" s="9">
        <v>122.70559466491012</v>
      </c>
      <c r="AH80" s="9">
        <v>125.24704564034339</v>
      </c>
      <c r="AI80" s="9">
        <v>127.02580376586907</v>
      </c>
      <c r="AJ80" s="9">
        <v>129.012911870876</v>
      </c>
      <c r="AK80" s="9">
        <v>131.26169340779026</v>
      </c>
      <c r="AL80" s="9">
        <v>133.57041279023144</v>
      </c>
      <c r="AM80" s="9">
        <v>135.04771292322667</v>
      </c>
      <c r="AN80" s="9">
        <v>136.45121612840776</v>
      </c>
      <c r="AO80" s="9">
        <v>137.15151443132356</v>
      </c>
      <c r="AP80" s="9">
        <v>136.94595533781919</v>
      </c>
      <c r="AQ80" s="9">
        <v>137.51386376744369</v>
      </c>
      <c r="AR80" s="9">
        <v>139.209727735342</v>
      </c>
      <c r="AS80" s="9">
        <v>143.22015759566085</v>
      </c>
      <c r="AT80" s="9">
        <v>152.11619984983267</v>
      </c>
      <c r="AU80" s="9">
        <v>158.22771644949026</v>
      </c>
      <c r="AV80" s="9">
        <v>164.51041248733657</v>
      </c>
      <c r="AW80" s="9">
        <v>163.59711912538535</v>
      </c>
      <c r="AX80" s="9">
        <v>163.0891246693528</v>
      </c>
      <c r="AY80" s="9">
        <v>160.35996600680696</v>
      </c>
      <c r="AZ80" s="9">
        <v>159.92498704432373</v>
      </c>
      <c r="BA80" s="9">
        <v>161.54572760518315</v>
      </c>
      <c r="BB80" s="9">
        <v>163.88297849852134</v>
      </c>
      <c r="BC80" s="9">
        <v>164.83976887886294</v>
      </c>
      <c r="BD80" s="9">
        <v>169.38171302144249</v>
      </c>
      <c r="BE80" s="9">
        <v>172.59912494834307</v>
      </c>
      <c r="BF80" s="9">
        <v>175.34993444224668</v>
      </c>
      <c r="BG80" s="9">
        <v>175.43856107754456</v>
      </c>
      <c r="BH80" s="9">
        <v>178.61845212957215</v>
      </c>
      <c r="BI80" s="9">
        <v>184.7229440000406</v>
      </c>
      <c r="BJ80" s="9">
        <v>189.06468831473444</v>
      </c>
      <c r="BK80" s="9">
        <v>190.58012533510623</v>
      </c>
      <c r="BL80" s="9">
        <v>188.76946976917642</v>
      </c>
      <c r="BM80" s="9">
        <v>188.43126060056395</v>
      </c>
      <c r="BN80" s="9">
        <v>189.61723682299566</v>
      </c>
      <c r="BO80" s="9">
        <v>190.49443859318546</v>
      </c>
      <c r="BP80" s="9">
        <v>191.31152994144654</v>
      </c>
      <c r="BQ80" s="21">
        <v>192.31042834278242</v>
      </c>
      <c r="BR80" s="21">
        <v>193.39923279272577</v>
      </c>
      <c r="BS80" s="21">
        <v>195.84165678214768</v>
      </c>
      <c r="BT80" s="21">
        <v>195.06752914571135</v>
      </c>
      <c r="BU80" s="21">
        <v>195.65815431489</v>
      </c>
      <c r="BV80" s="21">
        <v>194.05423318603462</v>
      </c>
      <c r="BW80" s="21">
        <v>194.4467904173265</v>
      </c>
      <c r="BX80" s="21">
        <v>197.33062015882879</v>
      </c>
      <c r="BY80" s="21">
        <v>200.32211508402193</v>
      </c>
      <c r="BZ80" s="21">
        <v>206.97367895687378</v>
      </c>
      <c r="CA80" s="21">
        <v>211.90805487632133</v>
      </c>
      <c r="CB80" s="21">
        <v>216.92632473987069</v>
      </c>
      <c r="CC80" s="21">
        <v>219.50000206994534</v>
      </c>
      <c r="CD80" s="197">
        <v>220.65465316915211</v>
      </c>
      <c r="CE80" s="197">
        <v>220.9507036856576</v>
      </c>
      <c r="CF80" s="197">
        <v>221.80819342243078</v>
      </c>
      <c r="CG80" s="197">
        <v>225.96742319538521</v>
      </c>
      <c r="CH80" s="200">
        <v>232.71000347441043</v>
      </c>
      <c r="CJ80" s="5"/>
      <c r="CK80" s="5"/>
      <c r="CL80" s="5"/>
      <c r="CM80" s="5"/>
      <c r="CN80" s="5"/>
      <c r="CO80" s="21"/>
      <c r="CP80" s="21"/>
      <c r="CQ80" s="21"/>
    </row>
    <row r="81" spans="1:95" x14ac:dyDescent="0.2">
      <c r="A81" s="8" t="str">
        <f t="shared" si="1"/>
        <v>EFHu_gg_QU_2</v>
      </c>
      <c r="B81" s="7" t="s">
        <v>582</v>
      </c>
      <c r="C81" s="7" t="s">
        <v>654</v>
      </c>
      <c r="D81" s="7">
        <v>2</v>
      </c>
      <c r="E81" s="7">
        <v>100</v>
      </c>
      <c r="F81" s="9">
        <v>96.927072536697153</v>
      </c>
      <c r="G81" s="9">
        <v>94.439591900838209</v>
      </c>
      <c r="H81" s="9">
        <v>94.329688192295393</v>
      </c>
      <c r="I81" s="9">
        <v>94.2893290268496</v>
      </c>
      <c r="J81" s="9">
        <v>95.645768653291384</v>
      </c>
      <c r="K81" s="9">
        <v>96.057746147032177</v>
      </c>
      <c r="L81" s="9">
        <v>96.421356879566829</v>
      </c>
      <c r="M81" s="9">
        <v>95.449584982175395</v>
      </c>
      <c r="N81" s="9">
        <v>95.200037914977131</v>
      </c>
      <c r="O81" s="9">
        <v>95.062759931128127</v>
      </c>
      <c r="P81" s="9">
        <v>96.830299839419681</v>
      </c>
      <c r="Q81" s="9">
        <v>98.552888473940925</v>
      </c>
      <c r="R81" s="9">
        <v>101.21546153028383</v>
      </c>
      <c r="S81" s="9">
        <v>102.99496876390329</v>
      </c>
      <c r="T81" s="9">
        <v>103.65664416508066</v>
      </c>
      <c r="U81" s="9">
        <v>103.94373669296836</v>
      </c>
      <c r="V81" s="9">
        <v>104.53553154246737</v>
      </c>
      <c r="W81" s="9">
        <v>105.56979239279418</v>
      </c>
      <c r="X81" s="9">
        <v>106.23531872122044</v>
      </c>
      <c r="Y81" s="9">
        <v>106.44528690525199</v>
      </c>
      <c r="Z81" s="9">
        <v>106.92400957437606</v>
      </c>
      <c r="AA81" s="9">
        <v>107.2246913450482</v>
      </c>
      <c r="AB81" s="9">
        <v>107.90224085557095</v>
      </c>
      <c r="AC81" s="9">
        <v>108.0884151831998</v>
      </c>
      <c r="AD81" s="9">
        <v>109.18666117065845</v>
      </c>
      <c r="AE81" s="9">
        <v>109.56826323725154</v>
      </c>
      <c r="AF81" s="9">
        <v>111.23785861880998</v>
      </c>
      <c r="AG81" s="9">
        <v>112.57330024874152</v>
      </c>
      <c r="AH81" s="9">
        <v>113.86672936939586</v>
      </c>
      <c r="AI81" s="9">
        <v>113.81525536855226</v>
      </c>
      <c r="AJ81" s="9">
        <v>114.00431943759774</v>
      </c>
      <c r="AK81" s="9">
        <v>114.36591054927221</v>
      </c>
      <c r="AL81" s="9">
        <v>115.18846187451594</v>
      </c>
      <c r="AM81" s="9">
        <v>116.41738683093911</v>
      </c>
      <c r="AN81" s="9">
        <v>118.56511008995771</v>
      </c>
      <c r="AO81" s="9">
        <v>120.7285348201023</v>
      </c>
      <c r="AP81" s="9">
        <v>121.19039156543505</v>
      </c>
      <c r="AQ81" s="9">
        <v>121.11467910119062</v>
      </c>
      <c r="AR81" s="9">
        <v>121.73915749534474</v>
      </c>
      <c r="AS81" s="9">
        <v>124.16713249969852</v>
      </c>
      <c r="AT81" s="9">
        <v>130.76958039438981</v>
      </c>
      <c r="AU81" s="9">
        <v>135.27897904911882</v>
      </c>
      <c r="AV81" s="9">
        <v>140.211604012745</v>
      </c>
      <c r="AW81" s="9">
        <v>139.38897278532465</v>
      </c>
      <c r="AX81" s="9">
        <v>137.95661331554959</v>
      </c>
      <c r="AY81" s="9">
        <v>135.05520150083851</v>
      </c>
      <c r="AZ81" s="9">
        <v>133.7190432983177</v>
      </c>
      <c r="BA81" s="9">
        <v>134.86076679195989</v>
      </c>
      <c r="BB81" s="9">
        <v>136.26678447082949</v>
      </c>
      <c r="BC81" s="9">
        <v>136.60239963096012</v>
      </c>
      <c r="BD81" s="9">
        <v>139.57795484422033</v>
      </c>
      <c r="BE81" s="9">
        <v>141.85998677157022</v>
      </c>
      <c r="BF81" s="9">
        <v>145.11524046170481</v>
      </c>
      <c r="BG81" s="9">
        <v>146.54112360649984</v>
      </c>
      <c r="BH81" s="9">
        <v>149.36441604312074</v>
      </c>
      <c r="BI81" s="9">
        <v>153.89841047857331</v>
      </c>
      <c r="BJ81" s="9">
        <v>156.8209116344606</v>
      </c>
      <c r="BK81" s="9">
        <v>158.8535115415842</v>
      </c>
      <c r="BL81" s="9">
        <v>158.02254474184892</v>
      </c>
      <c r="BM81" s="9">
        <v>158.3915983630408</v>
      </c>
      <c r="BN81" s="9">
        <v>159.32244996069292</v>
      </c>
      <c r="BO81" s="9">
        <v>160.66184879393577</v>
      </c>
      <c r="BP81" s="9">
        <v>162.36610246446347</v>
      </c>
      <c r="BQ81" s="21">
        <v>164.35495337488285</v>
      </c>
      <c r="BR81" s="21">
        <v>165.9732632858306</v>
      </c>
      <c r="BS81" s="21">
        <v>166.78401489193465</v>
      </c>
      <c r="BT81" s="21">
        <v>164.77649215855442</v>
      </c>
      <c r="BU81" s="21">
        <v>163.85023954036842</v>
      </c>
      <c r="BV81" s="21">
        <v>162.71513610227612</v>
      </c>
      <c r="BW81" s="21">
        <v>163.3460403428287</v>
      </c>
      <c r="BX81" s="21">
        <v>165.55075670972806</v>
      </c>
      <c r="BY81" s="21">
        <v>168.09741864770419</v>
      </c>
      <c r="BZ81" s="21">
        <v>172.68376616279113</v>
      </c>
      <c r="CA81" s="21">
        <v>176.65896028103916</v>
      </c>
      <c r="CB81" s="21">
        <v>181.23910492140621</v>
      </c>
      <c r="CC81" s="21">
        <v>184.29049774293625</v>
      </c>
      <c r="CD81" s="197">
        <v>184.82303441594436</v>
      </c>
      <c r="CE81" s="197">
        <v>183.48175651630822</v>
      </c>
      <c r="CF81" s="197">
        <v>182.50082245170347</v>
      </c>
      <c r="CG81" s="197">
        <v>184.9839740716784</v>
      </c>
      <c r="CH81" s="200">
        <v>189.99036918315818</v>
      </c>
      <c r="CJ81" s="5"/>
      <c r="CK81" s="5"/>
      <c r="CL81" s="5"/>
      <c r="CM81" s="5"/>
      <c r="CN81" s="5"/>
      <c r="CO81" s="21"/>
      <c r="CP81" s="21"/>
      <c r="CQ81" s="21"/>
    </row>
    <row r="82" spans="1:95" x14ac:dyDescent="0.2">
      <c r="A82" s="8" t="str">
        <f t="shared" si="1"/>
        <v>EFHu_gg_QU_3</v>
      </c>
      <c r="B82" s="7" t="s">
        <v>582</v>
      </c>
      <c r="C82" s="7" t="s">
        <v>654</v>
      </c>
      <c r="D82" s="7">
        <v>3</v>
      </c>
      <c r="E82" s="7">
        <v>100</v>
      </c>
      <c r="F82" s="9">
        <v>96.40659180580495</v>
      </c>
      <c r="G82" s="9">
        <v>93.701301976040426</v>
      </c>
      <c r="H82" s="9">
        <v>93.088830808472565</v>
      </c>
      <c r="I82" s="9">
        <v>92.33670943170695</v>
      </c>
      <c r="J82" s="9">
        <v>92.619759331403984</v>
      </c>
      <c r="K82" s="9">
        <v>92.718912524336133</v>
      </c>
      <c r="L82" s="9">
        <v>93.399191375344571</v>
      </c>
      <c r="M82" s="9">
        <v>93.197380220819994</v>
      </c>
      <c r="N82" s="9">
        <v>93.328979169232852</v>
      </c>
      <c r="O82" s="9">
        <v>93.443320972628783</v>
      </c>
      <c r="P82" s="9">
        <v>94.645804949018043</v>
      </c>
      <c r="Q82" s="9">
        <v>96.114030196739165</v>
      </c>
      <c r="R82" s="9">
        <v>98.694842731995479</v>
      </c>
      <c r="S82" s="9">
        <v>100.87713824449584</v>
      </c>
      <c r="T82" s="9">
        <v>101.85554597774446</v>
      </c>
      <c r="U82" s="9">
        <v>102.10293939571203</v>
      </c>
      <c r="V82" s="9">
        <v>101.77932194785369</v>
      </c>
      <c r="W82" s="9">
        <v>102.0502450628605</v>
      </c>
      <c r="X82" s="9">
        <v>101.87406662370152</v>
      </c>
      <c r="Y82" s="9">
        <v>102.4451569588565</v>
      </c>
      <c r="Z82" s="9">
        <v>103.42187438573852</v>
      </c>
      <c r="AA82" s="9">
        <v>104.47263132241984</v>
      </c>
      <c r="AB82" s="9">
        <v>105.1340010290628</v>
      </c>
      <c r="AC82" s="9">
        <v>104.98980336431096</v>
      </c>
      <c r="AD82" s="9">
        <v>105.17416505443289</v>
      </c>
      <c r="AE82" s="9">
        <v>105.2665944871394</v>
      </c>
      <c r="AF82" s="9">
        <v>106.52642881238096</v>
      </c>
      <c r="AG82" s="9">
        <v>107.55326756104249</v>
      </c>
      <c r="AH82" s="9">
        <v>109.75237791239481</v>
      </c>
      <c r="AI82" s="9">
        <v>110.77973158854313</v>
      </c>
      <c r="AJ82" s="9">
        <v>112.01227569896086</v>
      </c>
      <c r="AK82" s="9">
        <v>111.82456960836082</v>
      </c>
      <c r="AL82" s="9">
        <v>111.62109697332461</v>
      </c>
      <c r="AM82" s="9">
        <v>111.79577226427536</v>
      </c>
      <c r="AN82" s="9">
        <v>113.24709215916353</v>
      </c>
      <c r="AO82" s="9">
        <v>114.78456533017504</v>
      </c>
      <c r="AP82" s="9">
        <v>114.99525213169511</v>
      </c>
      <c r="AQ82" s="9">
        <v>114.77860464887878</v>
      </c>
      <c r="AR82" s="9">
        <v>115.4956848649154</v>
      </c>
      <c r="AS82" s="9">
        <v>119.83206446116431</v>
      </c>
      <c r="AT82" s="9">
        <v>127.26254250785257</v>
      </c>
      <c r="AU82" s="9">
        <v>133.37484243311258</v>
      </c>
      <c r="AV82" s="9">
        <v>138.08310618603755</v>
      </c>
      <c r="AW82" s="9">
        <v>137.95081004678198</v>
      </c>
      <c r="AX82" s="9">
        <v>137.11181116211287</v>
      </c>
      <c r="AY82" s="9">
        <v>134.66214214980377</v>
      </c>
      <c r="AZ82" s="9">
        <v>133.99833541587523</v>
      </c>
      <c r="BA82" s="9">
        <v>136.62645149218585</v>
      </c>
      <c r="BB82" s="9">
        <v>139.58396587517908</v>
      </c>
      <c r="BC82" s="9">
        <v>141.47149716037504</v>
      </c>
      <c r="BD82" s="9">
        <v>145.1748830075546</v>
      </c>
      <c r="BE82" s="9">
        <v>148.78700779284208</v>
      </c>
      <c r="BF82" s="9">
        <v>152.57123150825271</v>
      </c>
      <c r="BG82" s="9">
        <v>154.28511829148781</v>
      </c>
      <c r="BH82" s="9">
        <v>158.2991413268509</v>
      </c>
      <c r="BI82" s="9">
        <v>165.12185170904723</v>
      </c>
      <c r="BJ82" s="9">
        <v>168.81782959852612</v>
      </c>
      <c r="BK82" s="9">
        <v>169.6503030104532</v>
      </c>
      <c r="BL82" s="9">
        <v>167.52100188747565</v>
      </c>
      <c r="BM82" s="9">
        <v>167.65192139138011</v>
      </c>
      <c r="BN82" s="9">
        <v>169.46167287007432</v>
      </c>
      <c r="BO82" s="9">
        <v>171.27767416519643</v>
      </c>
      <c r="BP82" s="9">
        <v>172.83445964198941</v>
      </c>
      <c r="BQ82" s="21">
        <v>174.38061480138461</v>
      </c>
      <c r="BR82" s="21">
        <v>174.01384823937431</v>
      </c>
      <c r="BS82" s="21">
        <v>172.35497210056624</v>
      </c>
      <c r="BT82" s="21">
        <v>169.42243669580341</v>
      </c>
      <c r="BU82" s="21">
        <v>170.1477246253921</v>
      </c>
      <c r="BV82" s="21">
        <v>172.64511016786147</v>
      </c>
      <c r="BW82" s="21">
        <v>173.89760003356309</v>
      </c>
      <c r="BX82" s="21">
        <v>176.3771950261449</v>
      </c>
      <c r="BY82" s="21">
        <v>178.53537388623917</v>
      </c>
      <c r="BZ82" s="21">
        <v>184.54184374017348</v>
      </c>
      <c r="CA82" s="21">
        <v>187.54972756723396</v>
      </c>
      <c r="CB82" s="21">
        <v>188.94252757776098</v>
      </c>
      <c r="CC82" s="21">
        <v>188.64750736174472</v>
      </c>
      <c r="CD82" s="197">
        <v>188.3880769140311</v>
      </c>
      <c r="CE82" s="197">
        <v>190.03044092016171</v>
      </c>
      <c r="CF82" s="197">
        <v>193.18828723344106</v>
      </c>
      <c r="CG82" s="197">
        <v>198.07753851166922</v>
      </c>
      <c r="CH82" s="200">
        <v>202.89831654986389</v>
      </c>
      <c r="CJ82" s="5"/>
      <c r="CK82" s="5"/>
      <c r="CL82" s="5"/>
      <c r="CM82" s="5"/>
      <c r="CN82" s="5"/>
      <c r="CO82" s="21"/>
      <c r="CP82" s="21"/>
      <c r="CQ82" s="21"/>
    </row>
    <row r="83" spans="1:95" x14ac:dyDescent="0.2">
      <c r="A83" s="8" t="str">
        <f t="shared" si="1"/>
        <v>EFHu_gg_QU_4</v>
      </c>
      <c r="B83" s="7" t="s">
        <v>582</v>
      </c>
      <c r="C83" s="7" t="s">
        <v>654</v>
      </c>
      <c r="D83" s="7">
        <v>4</v>
      </c>
      <c r="E83" s="7">
        <v>100</v>
      </c>
      <c r="F83" s="9">
        <v>94.968734275797104</v>
      </c>
      <c r="G83" s="9">
        <v>91.085930701566909</v>
      </c>
      <c r="H83" s="9">
        <v>90.035503496071669</v>
      </c>
      <c r="I83" s="9">
        <v>89.141487466552007</v>
      </c>
      <c r="J83" s="9">
        <v>89.734496821072256</v>
      </c>
      <c r="K83" s="9">
        <v>90.162839787193192</v>
      </c>
      <c r="L83" s="9">
        <v>91.698135165939107</v>
      </c>
      <c r="M83" s="9">
        <v>92.236124321544665</v>
      </c>
      <c r="N83" s="9">
        <v>92.72394082252201</v>
      </c>
      <c r="O83" s="9">
        <v>92.439066058165096</v>
      </c>
      <c r="P83" s="9">
        <v>93.918440657310327</v>
      </c>
      <c r="Q83" s="9">
        <v>95.925639723236216</v>
      </c>
      <c r="R83" s="9">
        <v>99.203154583959019</v>
      </c>
      <c r="S83" s="9">
        <v>101.41227702288563</v>
      </c>
      <c r="T83" s="9">
        <v>102.87534387668153</v>
      </c>
      <c r="U83" s="9">
        <v>103.49918722256358</v>
      </c>
      <c r="V83" s="9">
        <v>104.29893990806436</v>
      </c>
      <c r="W83" s="9">
        <v>104.83127563960387</v>
      </c>
      <c r="X83" s="9">
        <v>104.90607803461171</v>
      </c>
      <c r="Y83" s="9">
        <v>104.81092649613031</v>
      </c>
      <c r="Z83" s="9">
        <v>105.30032711145566</v>
      </c>
      <c r="AA83" s="9">
        <v>106.25020000622969</v>
      </c>
      <c r="AB83" s="9">
        <v>105.34710202070293</v>
      </c>
      <c r="AC83" s="9">
        <v>104.0901176071787</v>
      </c>
      <c r="AD83" s="9">
        <v>103.12562507206718</v>
      </c>
      <c r="AE83" s="9">
        <v>101.7493791667697</v>
      </c>
      <c r="AF83" s="9">
        <v>102.00696371076754</v>
      </c>
      <c r="AG83" s="9">
        <v>102.69938343642991</v>
      </c>
      <c r="AH83" s="9">
        <v>105.67962333548178</v>
      </c>
      <c r="AI83" s="9">
        <v>107.14405840116035</v>
      </c>
      <c r="AJ83" s="9">
        <v>108.2884752122834</v>
      </c>
      <c r="AK83" s="9">
        <v>107.83671389814405</v>
      </c>
      <c r="AL83" s="9">
        <v>107.29276060703437</v>
      </c>
      <c r="AM83" s="9">
        <v>107.56371276217679</v>
      </c>
      <c r="AN83" s="9">
        <v>109.60782960507525</v>
      </c>
      <c r="AO83" s="9">
        <v>111.19503173876375</v>
      </c>
      <c r="AP83" s="9">
        <v>110.38625369699645</v>
      </c>
      <c r="AQ83" s="9">
        <v>109.50776421050348</v>
      </c>
      <c r="AR83" s="9">
        <v>109.44178618003339</v>
      </c>
      <c r="AS83" s="9">
        <v>112.42547843737479</v>
      </c>
      <c r="AT83" s="9">
        <v>118.83033103735791</v>
      </c>
      <c r="AU83" s="9">
        <v>124.85373036653458</v>
      </c>
      <c r="AV83" s="9">
        <v>131.22859104489785</v>
      </c>
      <c r="AW83" s="9">
        <v>131.74848008800311</v>
      </c>
      <c r="AX83" s="9">
        <v>127.32889884123186</v>
      </c>
      <c r="AY83" s="9">
        <v>118.554531848422</v>
      </c>
      <c r="AZ83" s="9">
        <v>113.49539145451608</v>
      </c>
      <c r="BA83" s="9">
        <v>115.90164731207868</v>
      </c>
      <c r="BB83" s="9">
        <v>120.2644067674234</v>
      </c>
      <c r="BC83" s="9">
        <v>122.1182387627684</v>
      </c>
      <c r="BD83" s="9">
        <v>124.24654438663246</v>
      </c>
      <c r="BE83" s="9">
        <v>126.21367288810275</v>
      </c>
      <c r="BF83" s="9">
        <v>131.80407416853137</v>
      </c>
      <c r="BG83" s="9">
        <v>136.23713728793203</v>
      </c>
      <c r="BH83" s="9">
        <v>142.26221710575382</v>
      </c>
      <c r="BI83" s="9">
        <v>148.74364673274025</v>
      </c>
      <c r="BJ83" s="9">
        <v>152.28346614318508</v>
      </c>
      <c r="BK83" s="9">
        <v>153.95609266624027</v>
      </c>
      <c r="BL83" s="9">
        <v>150.63530593684115</v>
      </c>
      <c r="BM83" s="9">
        <v>149.83801529686374</v>
      </c>
      <c r="BN83" s="9">
        <v>150.31416363771493</v>
      </c>
      <c r="BO83" s="9">
        <v>152.94795106363875</v>
      </c>
      <c r="BP83" s="9">
        <v>156.8924010173032</v>
      </c>
      <c r="BQ83" s="21">
        <v>159.78160091166572</v>
      </c>
      <c r="BR83" s="21">
        <v>160.02613565418071</v>
      </c>
      <c r="BS83" s="21">
        <v>158.55870747419002</v>
      </c>
      <c r="BT83" s="21">
        <v>155.41803460223051</v>
      </c>
      <c r="BU83" s="21">
        <v>154.32786451436343</v>
      </c>
      <c r="BV83" s="21">
        <v>152.8790640729205</v>
      </c>
      <c r="BW83" s="21">
        <v>152.8355431311833</v>
      </c>
      <c r="BX83" s="21">
        <v>153.61396033638422</v>
      </c>
      <c r="BY83" s="21">
        <v>154.48679951468554</v>
      </c>
      <c r="BZ83" s="21">
        <v>157.68893631800006</v>
      </c>
      <c r="CA83" s="21">
        <v>161.25350943639231</v>
      </c>
      <c r="CB83" s="21">
        <v>165.73926096307821</v>
      </c>
      <c r="CC83" s="21">
        <v>169.33354781092348</v>
      </c>
      <c r="CD83" s="197">
        <v>174.13344544179628</v>
      </c>
      <c r="CE83" s="197">
        <v>176.94973136153678</v>
      </c>
      <c r="CF83" s="197">
        <v>180.24320134032385</v>
      </c>
      <c r="CG83" s="197">
        <v>181.0988839252694</v>
      </c>
      <c r="CH83" s="200">
        <v>181.93976564202146</v>
      </c>
      <c r="CJ83" s="5"/>
      <c r="CK83" s="5"/>
      <c r="CL83" s="5"/>
      <c r="CM83" s="5"/>
      <c r="CN83" s="5"/>
      <c r="CO83" s="21"/>
      <c r="CP83" s="21"/>
      <c r="CQ83" s="21"/>
    </row>
    <row r="84" spans="1:95" x14ac:dyDescent="0.2">
      <c r="A84" s="8" t="str">
        <f t="shared" si="1"/>
        <v>EFHu_gg_QU_5</v>
      </c>
      <c r="B84" s="7" t="s">
        <v>582</v>
      </c>
      <c r="C84" s="7" t="s">
        <v>654</v>
      </c>
      <c r="D84" s="7">
        <v>5</v>
      </c>
      <c r="E84" s="7">
        <v>100</v>
      </c>
      <c r="F84" s="9">
        <v>95.930509960323676</v>
      </c>
      <c r="G84" s="9">
        <v>92.764274950248549</v>
      </c>
      <c r="H84" s="9">
        <v>92.247882784245988</v>
      </c>
      <c r="I84" s="9">
        <v>92.057122240065382</v>
      </c>
      <c r="J84" s="9">
        <v>93.501130760421077</v>
      </c>
      <c r="K84" s="9">
        <v>94.573596600506377</v>
      </c>
      <c r="L84" s="9">
        <v>96.061706628188077</v>
      </c>
      <c r="M84" s="9">
        <v>96.137642421851311</v>
      </c>
      <c r="N84" s="9">
        <v>96.205288448113194</v>
      </c>
      <c r="O84" s="9">
        <v>95.947051214623215</v>
      </c>
      <c r="P84" s="9">
        <v>97.481245125215423</v>
      </c>
      <c r="Q84" s="9">
        <v>99.513107316524767</v>
      </c>
      <c r="R84" s="9">
        <v>102.71201747688968</v>
      </c>
      <c r="S84" s="9">
        <v>104.71782584067221</v>
      </c>
      <c r="T84" s="9">
        <v>105.97967762087228</v>
      </c>
      <c r="U84" s="9">
        <v>106.34486311750869</v>
      </c>
      <c r="V84" s="9">
        <v>107.19639128515654</v>
      </c>
      <c r="W84" s="9">
        <v>107.80828331832724</v>
      </c>
      <c r="X84" s="9">
        <v>108.60092362281034</v>
      </c>
      <c r="Y84" s="9">
        <v>109.25906466392568</v>
      </c>
      <c r="Z84" s="9">
        <v>110.34354392090029</v>
      </c>
      <c r="AA84" s="9">
        <v>111.13354097068567</v>
      </c>
      <c r="AB84" s="9">
        <v>112.05096086104474</v>
      </c>
      <c r="AC84" s="9">
        <v>112.60076754477416</v>
      </c>
      <c r="AD84" s="9">
        <v>113.64350340815578</v>
      </c>
      <c r="AE84" s="9">
        <v>115.0213324816624</v>
      </c>
      <c r="AF84" s="9">
        <v>117.17282509919791</v>
      </c>
      <c r="AG84" s="9">
        <v>118.61720871782119</v>
      </c>
      <c r="AH84" s="9">
        <v>118.9633566269451</v>
      </c>
      <c r="AI84" s="9">
        <v>119.22127627009104</v>
      </c>
      <c r="AJ84" s="9">
        <v>120.635099638675</v>
      </c>
      <c r="AK84" s="9">
        <v>121.67182440837303</v>
      </c>
      <c r="AL84" s="9">
        <v>122.39481323124367</v>
      </c>
      <c r="AM84" s="9">
        <v>123.07668492626362</v>
      </c>
      <c r="AN84" s="9">
        <v>126.03839072485108</v>
      </c>
      <c r="AO84" s="9">
        <v>128.25045182217278</v>
      </c>
      <c r="AP84" s="9">
        <v>128.85921095303266</v>
      </c>
      <c r="AQ84" s="9">
        <v>128.57884291828904</v>
      </c>
      <c r="AR84" s="9">
        <v>129.90823347427852</v>
      </c>
      <c r="AS84" s="9">
        <v>136.48500006315956</v>
      </c>
      <c r="AT84" s="9">
        <v>147.39868288933488</v>
      </c>
      <c r="AU84" s="9">
        <v>156.29612291669142</v>
      </c>
      <c r="AV84" s="9">
        <v>162.66249892233631</v>
      </c>
      <c r="AW84" s="9">
        <v>162.40626198121458</v>
      </c>
      <c r="AX84" s="9">
        <v>161.03514710665647</v>
      </c>
      <c r="AY84" s="9">
        <v>158.14092815851848</v>
      </c>
      <c r="AZ84" s="9">
        <v>158.41365677992323</v>
      </c>
      <c r="BA84" s="9">
        <v>161.77006117509302</v>
      </c>
      <c r="BB84" s="9">
        <v>165.23388506627717</v>
      </c>
      <c r="BC84" s="9">
        <v>166.3548626765706</v>
      </c>
      <c r="BD84" s="9">
        <v>172.35315363891235</v>
      </c>
      <c r="BE84" s="9">
        <v>178.66577877171426</v>
      </c>
      <c r="BF84" s="9">
        <v>184.1632384139881</v>
      </c>
      <c r="BG84" s="9">
        <v>184.99293820330374</v>
      </c>
      <c r="BH84" s="9">
        <v>186.83099978586128</v>
      </c>
      <c r="BI84" s="9">
        <v>192.44816411866998</v>
      </c>
      <c r="BJ84" s="9">
        <v>195.01611843306421</v>
      </c>
      <c r="BK84" s="9">
        <v>193.93962113168126</v>
      </c>
      <c r="BL84" s="9">
        <v>189.67049364190814</v>
      </c>
      <c r="BM84" s="9">
        <v>188.7268446014053</v>
      </c>
      <c r="BN84" s="9">
        <v>191.10274172426867</v>
      </c>
      <c r="BO84" s="9">
        <v>192.59548954103846</v>
      </c>
      <c r="BP84" s="9">
        <v>194.31694452633747</v>
      </c>
      <c r="BQ84" s="21">
        <v>193.75884268933032</v>
      </c>
      <c r="BR84" s="21">
        <v>192.48389672490904</v>
      </c>
      <c r="BS84" s="21">
        <v>189.59211471110333</v>
      </c>
      <c r="BT84" s="21">
        <v>185.20680585876312</v>
      </c>
      <c r="BU84" s="21">
        <v>184.38409666952944</v>
      </c>
      <c r="BV84" s="21">
        <v>183.71478515637352</v>
      </c>
      <c r="BW84" s="21">
        <v>184.28920641746814</v>
      </c>
      <c r="BX84" s="21">
        <v>186.64044976157354</v>
      </c>
      <c r="BY84" s="21">
        <v>191.10252311422326</v>
      </c>
      <c r="BZ84" s="21">
        <v>199.24397448350092</v>
      </c>
      <c r="CA84" s="21">
        <v>204.49871851719169</v>
      </c>
      <c r="CB84" s="21">
        <v>208.29151226960411</v>
      </c>
      <c r="CC84" s="21">
        <v>211.13251652125018</v>
      </c>
      <c r="CD84" s="197">
        <v>212.59494885852121</v>
      </c>
      <c r="CE84" s="197">
        <v>213.46835683171457</v>
      </c>
      <c r="CF84" s="197">
        <v>215.12217665738129</v>
      </c>
      <c r="CG84" s="197">
        <v>221.42984569602365</v>
      </c>
      <c r="CH84" s="200">
        <v>230.29201063749599</v>
      </c>
      <c r="CJ84" s="5"/>
      <c r="CK84" s="5"/>
      <c r="CL84" s="5"/>
      <c r="CM84" s="5"/>
      <c r="CN84" s="5"/>
      <c r="CO84" s="21"/>
      <c r="CP84" s="21"/>
      <c r="CQ84" s="21"/>
    </row>
    <row r="85" spans="1:95" x14ac:dyDescent="0.2">
      <c r="A85" s="8" t="str">
        <f t="shared" si="1"/>
        <v>EFHu_gg_QU_6</v>
      </c>
      <c r="B85" s="7" t="s">
        <v>582</v>
      </c>
      <c r="C85" s="7" t="s">
        <v>654</v>
      </c>
      <c r="D85" s="7">
        <v>6</v>
      </c>
      <c r="E85" s="7">
        <v>100</v>
      </c>
      <c r="F85" s="9">
        <v>95.566724239829355</v>
      </c>
      <c r="G85" s="9">
        <v>91.691630386255952</v>
      </c>
      <c r="H85" s="9">
        <v>90.16968175275089</v>
      </c>
      <c r="I85" s="9">
        <v>88.873655482790937</v>
      </c>
      <c r="J85" s="9">
        <v>89.336039591771808</v>
      </c>
      <c r="K85" s="9">
        <v>89.732533981124902</v>
      </c>
      <c r="L85" s="9">
        <v>91.154051267625491</v>
      </c>
      <c r="M85" s="9">
        <v>91.566675281405082</v>
      </c>
      <c r="N85" s="9">
        <v>92.146023215591015</v>
      </c>
      <c r="O85" s="9">
        <v>92.156307863448816</v>
      </c>
      <c r="P85" s="9">
        <v>93.732125622378206</v>
      </c>
      <c r="Q85" s="9">
        <v>95.710657079984017</v>
      </c>
      <c r="R85" s="9">
        <v>98.780818694806669</v>
      </c>
      <c r="S85" s="9">
        <v>100.75308571595248</v>
      </c>
      <c r="T85" s="9">
        <v>101.7351299844418</v>
      </c>
      <c r="U85" s="9">
        <v>101.55982487886098</v>
      </c>
      <c r="V85" s="9">
        <v>101.68538101602019</v>
      </c>
      <c r="W85" s="9">
        <v>101.61416653217732</v>
      </c>
      <c r="X85" s="9">
        <v>101.46496787951885</v>
      </c>
      <c r="Y85" s="9">
        <v>101.42039979471527</v>
      </c>
      <c r="Z85" s="9">
        <v>102.1280036696902</v>
      </c>
      <c r="AA85" s="9">
        <v>103.27317586604687</v>
      </c>
      <c r="AB85" s="9">
        <v>104.78299645259925</v>
      </c>
      <c r="AC85" s="9">
        <v>105.60731090922411</v>
      </c>
      <c r="AD85" s="9">
        <v>106.30078441968794</v>
      </c>
      <c r="AE85" s="9">
        <v>105.84209142050997</v>
      </c>
      <c r="AF85" s="9">
        <v>106.80203868064054</v>
      </c>
      <c r="AG85" s="9">
        <v>107.36967150103744</v>
      </c>
      <c r="AH85" s="9">
        <v>107.84183261270475</v>
      </c>
      <c r="AI85" s="9">
        <v>107.14448985133701</v>
      </c>
      <c r="AJ85" s="9">
        <v>107.38657784579698</v>
      </c>
      <c r="AK85" s="9">
        <v>108.20001427054858</v>
      </c>
      <c r="AL85" s="9">
        <v>109.04626830437678</v>
      </c>
      <c r="AM85" s="9">
        <v>110.79340921509065</v>
      </c>
      <c r="AN85" s="9">
        <v>113.24667037145163</v>
      </c>
      <c r="AO85" s="9">
        <v>115.3805522265386</v>
      </c>
      <c r="AP85" s="9">
        <v>114.8347097144519</v>
      </c>
      <c r="AQ85" s="9">
        <v>114.84721781998927</v>
      </c>
      <c r="AR85" s="9">
        <v>115.53544523941615</v>
      </c>
      <c r="AS85" s="9">
        <v>121.68481448427717</v>
      </c>
      <c r="AT85" s="9">
        <v>130.36255584514186</v>
      </c>
      <c r="AU85" s="9">
        <v>137.64738743379564</v>
      </c>
      <c r="AV85" s="9">
        <v>142.02442403397822</v>
      </c>
      <c r="AW85" s="9">
        <v>141.7918401504206</v>
      </c>
      <c r="AX85" s="9">
        <v>140.93137745177893</v>
      </c>
      <c r="AY85" s="9">
        <v>138.65950086322289</v>
      </c>
      <c r="AZ85" s="9">
        <v>136.99343932090812</v>
      </c>
      <c r="BA85" s="9">
        <v>139.28344608734983</v>
      </c>
      <c r="BB85" s="9">
        <v>141.47396011035116</v>
      </c>
      <c r="BC85" s="9">
        <v>144.11569408856926</v>
      </c>
      <c r="BD85" s="9">
        <v>146.7394084594267</v>
      </c>
      <c r="BE85" s="9">
        <v>149.17175781477377</v>
      </c>
      <c r="BF85" s="9">
        <v>150.276921657825</v>
      </c>
      <c r="BG85" s="9">
        <v>149.88438410913326</v>
      </c>
      <c r="BH85" s="9">
        <v>151.2840094906725</v>
      </c>
      <c r="BI85" s="9">
        <v>155.51386694863507</v>
      </c>
      <c r="BJ85" s="9">
        <v>160.16048540262395</v>
      </c>
      <c r="BK85" s="9">
        <v>161.13321443723939</v>
      </c>
      <c r="BL85" s="9">
        <v>160.61227824951837</v>
      </c>
      <c r="BM85" s="9">
        <v>160.722245372282</v>
      </c>
      <c r="BN85" s="9">
        <v>164.82477695966634</v>
      </c>
      <c r="BO85" s="9">
        <v>168.03848964983422</v>
      </c>
      <c r="BP85" s="9">
        <v>171.44602771775621</v>
      </c>
      <c r="BQ85" s="21">
        <v>173.18702332442854</v>
      </c>
      <c r="BR85" s="21">
        <v>173.45243428215346</v>
      </c>
      <c r="BS85" s="21">
        <v>173.65362094203093</v>
      </c>
      <c r="BT85" s="21">
        <v>172.33465893383627</v>
      </c>
      <c r="BU85" s="21">
        <v>174.33038599604114</v>
      </c>
      <c r="BV85" s="21">
        <v>173.55838446933171</v>
      </c>
      <c r="BW85" s="21">
        <v>174.21930105353633</v>
      </c>
      <c r="BX85" s="21">
        <v>176.85504717346225</v>
      </c>
      <c r="BY85" s="21">
        <v>182.65007102418227</v>
      </c>
      <c r="BZ85" s="21">
        <v>190.70411633048897</v>
      </c>
      <c r="CA85" s="21">
        <v>195.63397923476944</v>
      </c>
      <c r="CB85" s="21">
        <v>198.43111089343566</v>
      </c>
      <c r="CC85" s="21">
        <v>200.0142009937932</v>
      </c>
      <c r="CD85" s="197">
        <v>202.33741566501098</v>
      </c>
      <c r="CE85" s="197">
        <v>205.11645390639569</v>
      </c>
      <c r="CF85" s="197">
        <v>209.222147512182</v>
      </c>
      <c r="CG85" s="197">
        <v>210.67546667310862</v>
      </c>
      <c r="CH85" s="200">
        <v>209.45017024078351</v>
      </c>
      <c r="CJ85" s="5"/>
      <c r="CK85" s="5"/>
      <c r="CL85" s="5"/>
      <c r="CM85" s="5"/>
      <c r="CN85" s="5"/>
      <c r="CO85" s="21"/>
      <c r="CP85" s="21"/>
      <c r="CQ85" s="21"/>
    </row>
    <row r="86" spans="1:95" x14ac:dyDescent="0.2">
      <c r="A86" s="8" t="str">
        <f t="shared" si="1"/>
        <v>EFHu_gg_QU_7</v>
      </c>
      <c r="B86" s="7" t="s">
        <v>582</v>
      </c>
      <c r="C86" s="7" t="s">
        <v>654</v>
      </c>
      <c r="D86" s="7">
        <v>7</v>
      </c>
      <c r="E86" s="7">
        <v>100</v>
      </c>
      <c r="F86" s="9">
        <v>95.79159545882608</v>
      </c>
      <c r="G86" s="9">
        <v>92.509289411789482</v>
      </c>
      <c r="H86" s="9">
        <v>91.692129278421419</v>
      </c>
      <c r="I86" s="9">
        <v>91.233886567502452</v>
      </c>
      <c r="J86" s="9">
        <v>92.480986524135076</v>
      </c>
      <c r="K86" s="9">
        <v>93.672234246652081</v>
      </c>
      <c r="L86" s="9">
        <v>95.92262037657845</v>
      </c>
      <c r="M86" s="9">
        <v>96.768968623617937</v>
      </c>
      <c r="N86" s="9">
        <v>97.43987956247436</v>
      </c>
      <c r="O86" s="9">
        <v>96.902188687909828</v>
      </c>
      <c r="P86" s="9">
        <v>97.21817307845788</v>
      </c>
      <c r="Q86" s="9">
        <v>97.963181671922612</v>
      </c>
      <c r="R86" s="9">
        <v>99.960098480281431</v>
      </c>
      <c r="S86" s="9">
        <v>101.69669873751717</v>
      </c>
      <c r="T86" s="9">
        <v>102.59318407589939</v>
      </c>
      <c r="U86" s="9">
        <v>102.61832007508478</v>
      </c>
      <c r="V86" s="9">
        <v>103.08436146896331</v>
      </c>
      <c r="W86" s="9">
        <v>103.60183796571164</v>
      </c>
      <c r="X86" s="9">
        <v>103.69523704036447</v>
      </c>
      <c r="Y86" s="9">
        <v>103.59180034304092</v>
      </c>
      <c r="Z86" s="9">
        <v>103.95678553502164</v>
      </c>
      <c r="AA86" s="9">
        <v>104.70522670009287</v>
      </c>
      <c r="AB86" s="9">
        <v>106.83235649603016</v>
      </c>
      <c r="AC86" s="9">
        <v>108.467022582239</v>
      </c>
      <c r="AD86" s="9">
        <v>110.67028661046886</v>
      </c>
      <c r="AE86" s="9">
        <v>112.57930899876641</v>
      </c>
      <c r="AF86" s="9">
        <v>117.22776107936265</v>
      </c>
      <c r="AG86" s="9">
        <v>120.16650172655325</v>
      </c>
      <c r="AH86" s="9">
        <v>122.0233264427568</v>
      </c>
      <c r="AI86" s="9">
        <v>121.20238799603128</v>
      </c>
      <c r="AJ86" s="9">
        <v>122.25522436262054</v>
      </c>
      <c r="AK86" s="9">
        <v>122.40751964858458</v>
      </c>
      <c r="AL86" s="9">
        <v>121.86889845448616</v>
      </c>
      <c r="AM86" s="9">
        <v>121.76754494498768</v>
      </c>
      <c r="AN86" s="9">
        <v>123.11787344980291</v>
      </c>
      <c r="AO86" s="9">
        <v>126.02039499302994</v>
      </c>
      <c r="AP86" s="9">
        <v>127.15712832771415</v>
      </c>
      <c r="AQ86" s="9">
        <v>128.27063751344352</v>
      </c>
      <c r="AR86" s="9">
        <v>129.45457592705301</v>
      </c>
      <c r="AS86" s="9">
        <v>132.40580183252089</v>
      </c>
      <c r="AT86" s="9">
        <v>140.6759928907658</v>
      </c>
      <c r="AU86" s="9">
        <v>146.35630655753741</v>
      </c>
      <c r="AV86" s="9">
        <v>153.26610148150078</v>
      </c>
      <c r="AW86" s="9">
        <v>151.63871128619081</v>
      </c>
      <c r="AX86" s="9">
        <v>150.0620088508505</v>
      </c>
      <c r="AY86" s="9">
        <v>147.34890550641947</v>
      </c>
      <c r="AZ86" s="9">
        <v>149.0159089199019</v>
      </c>
      <c r="BA86" s="9">
        <v>153.59913998590321</v>
      </c>
      <c r="BB86" s="9">
        <v>156.63596097099403</v>
      </c>
      <c r="BC86" s="9">
        <v>157.05846100698921</v>
      </c>
      <c r="BD86" s="9">
        <v>161.21308287661057</v>
      </c>
      <c r="BE86" s="9">
        <v>165.17196674703175</v>
      </c>
      <c r="BF86" s="9">
        <v>168.45756986166924</v>
      </c>
      <c r="BG86" s="9">
        <v>168.77188471587712</v>
      </c>
      <c r="BH86" s="9">
        <v>170.73630975979586</v>
      </c>
      <c r="BI86" s="9">
        <v>174.77669235110798</v>
      </c>
      <c r="BJ86" s="9">
        <v>176.10040035428048</v>
      </c>
      <c r="BK86" s="9">
        <v>175.53065540843014</v>
      </c>
      <c r="BL86" s="9">
        <v>174.77395324850383</v>
      </c>
      <c r="BM86" s="9">
        <v>176.21365172497235</v>
      </c>
      <c r="BN86" s="9">
        <v>178.72382087187324</v>
      </c>
      <c r="BO86" s="9">
        <v>178.31747583817318</v>
      </c>
      <c r="BP86" s="9">
        <v>178.55217574523397</v>
      </c>
      <c r="BQ86" s="21">
        <v>177.66535279337413</v>
      </c>
      <c r="BR86" s="21">
        <v>178.46042982856957</v>
      </c>
      <c r="BS86" s="21">
        <v>177.74721300521389</v>
      </c>
      <c r="BT86" s="21">
        <v>176.22369626523346</v>
      </c>
      <c r="BU86" s="21">
        <v>177.2621231485551</v>
      </c>
      <c r="BV86" s="21">
        <v>179.28363904607843</v>
      </c>
      <c r="BW86" s="21">
        <v>183.46286161475791</v>
      </c>
      <c r="BX86" s="21">
        <v>188.6501580385835</v>
      </c>
      <c r="BY86" s="21">
        <v>193.78227412766333</v>
      </c>
      <c r="BZ86" s="21">
        <v>200.12354188277467</v>
      </c>
      <c r="CA86" s="21">
        <v>204.76369356124073</v>
      </c>
      <c r="CB86" s="21">
        <v>210.38583159400059</v>
      </c>
      <c r="CC86" s="21">
        <v>215.09611583617092</v>
      </c>
      <c r="CD86" s="197">
        <v>215.73799120350392</v>
      </c>
      <c r="CE86" s="197">
        <v>215.34028346864116</v>
      </c>
      <c r="CF86" s="197">
        <v>215.88307033754026</v>
      </c>
      <c r="CG86" s="197">
        <v>221.71415952658262</v>
      </c>
      <c r="CH86" s="200">
        <v>228.29380233952344</v>
      </c>
      <c r="CJ86" s="5"/>
      <c r="CK86" s="5"/>
      <c r="CL86" s="5"/>
      <c r="CM86" s="5"/>
      <c r="CN86" s="5"/>
      <c r="CO86" s="21"/>
      <c r="CP86" s="21"/>
      <c r="CQ86" s="21"/>
    </row>
    <row r="87" spans="1:95" x14ac:dyDescent="0.2">
      <c r="A87" s="8" t="str">
        <f t="shared" si="1"/>
        <v>EFHu_gg_QU_8</v>
      </c>
      <c r="B87" s="7" t="s">
        <v>582</v>
      </c>
      <c r="C87" s="7" t="s">
        <v>654</v>
      </c>
      <c r="D87" s="7">
        <v>8</v>
      </c>
      <c r="E87" s="7">
        <v>100</v>
      </c>
      <c r="F87" s="9">
        <v>97.009818831032987</v>
      </c>
      <c r="G87" s="9">
        <v>94.612418537542524</v>
      </c>
      <c r="H87" s="9">
        <v>94.174871383088927</v>
      </c>
      <c r="I87" s="9">
        <v>93.486671560415857</v>
      </c>
      <c r="J87" s="9">
        <v>93.96046594773857</v>
      </c>
      <c r="K87" s="9">
        <v>94.035079438734599</v>
      </c>
      <c r="L87" s="9">
        <v>94.463346623549299</v>
      </c>
      <c r="M87" s="9">
        <v>93.604526537653001</v>
      </c>
      <c r="N87" s="9">
        <v>93.069887450471924</v>
      </c>
      <c r="O87" s="9">
        <v>92.795192831856568</v>
      </c>
      <c r="P87" s="9">
        <v>93.96398876485496</v>
      </c>
      <c r="Q87" s="9">
        <v>95.476824547584144</v>
      </c>
      <c r="R87" s="9">
        <v>97.643292117528901</v>
      </c>
      <c r="S87" s="9">
        <v>99.235875558235875</v>
      </c>
      <c r="T87" s="9">
        <v>99.6834941345342</v>
      </c>
      <c r="U87" s="9">
        <v>99.389823766087488</v>
      </c>
      <c r="V87" s="9">
        <v>99.21890072285639</v>
      </c>
      <c r="W87" s="9">
        <v>99.282121784740539</v>
      </c>
      <c r="X87" s="9">
        <v>98.942522536927243</v>
      </c>
      <c r="Y87" s="9">
        <v>98.60486989503265</v>
      </c>
      <c r="Z87" s="9">
        <v>98.888279039455924</v>
      </c>
      <c r="AA87" s="9">
        <v>99.65280142151596</v>
      </c>
      <c r="AB87" s="9">
        <v>100.93832718017211</v>
      </c>
      <c r="AC87" s="9">
        <v>101.66213531987466</v>
      </c>
      <c r="AD87" s="9">
        <v>102.75393721616418</v>
      </c>
      <c r="AE87" s="9">
        <v>104.22513025935855</v>
      </c>
      <c r="AF87" s="9">
        <v>105.42508140596958</v>
      </c>
      <c r="AG87" s="9">
        <v>105.01826122376345</v>
      </c>
      <c r="AH87" s="9">
        <v>103.33786718886391</v>
      </c>
      <c r="AI87" s="9">
        <v>101.83456669316637</v>
      </c>
      <c r="AJ87" s="9">
        <v>101.63353445512389</v>
      </c>
      <c r="AK87" s="9">
        <v>100.55242206725198</v>
      </c>
      <c r="AL87" s="9">
        <v>99.895996689784738</v>
      </c>
      <c r="AM87" s="9">
        <v>100.53368594993508</v>
      </c>
      <c r="AN87" s="9">
        <v>102.90492651159195</v>
      </c>
      <c r="AO87" s="9">
        <v>105.02496875595818</v>
      </c>
      <c r="AP87" s="9">
        <v>104.86798826828107</v>
      </c>
      <c r="AQ87" s="9">
        <v>104.36497126560637</v>
      </c>
      <c r="AR87" s="9">
        <v>105.08384029966987</v>
      </c>
      <c r="AS87" s="9">
        <v>107.23883552745069</v>
      </c>
      <c r="AT87" s="9">
        <v>112.94308037830478</v>
      </c>
      <c r="AU87" s="9">
        <v>116.34956661165695</v>
      </c>
      <c r="AV87" s="9">
        <v>120.51344055127596</v>
      </c>
      <c r="AW87" s="9">
        <v>119.35898534480204</v>
      </c>
      <c r="AX87" s="9">
        <v>117.5875409421991</v>
      </c>
      <c r="AY87" s="9">
        <v>115.15928168340859</v>
      </c>
      <c r="AZ87" s="9">
        <v>114.48009599523176</v>
      </c>
      <c r="BA87" s="9">
        <v>117.91209747640107</v>
      </c>
      <c r="BB87" s="9">
        <v>120.29105535042812</v>
      </c>
      <c r="BC87" s="9">
        <v>121.41466295433855</v>
      </c>
      <c r="BD87" s="9">
        <v>123.23719502905249</v>
      </c>
      <c r="BE87" s="9">
        <v>124.51670325463597</v>
      </c>
      <c r="BF87" s="9">
        <v>125.81147584162255</v>
      </c>
      <c r="BG87" s="9">
        <v>124.60565820894026</v>
      </c>
      <c r="BH87" s="9">
        <v>124.92346244867842</v>
      </c>
      <c r="BI87" s="9">
        <v>128.57226551396329</v>
      </c>
      <c r="BJ87" s="9">
        <v>130.76661968494687</v>
      </c>
      <c r="BK87" s="9">
        <v>132.55471278620587</v>
      </c>
      <c r="BL87" s="9">
        <v>132.27575609997646</v>
      </c>
      <c r="BM87" s="9">
        <v>133.66437390247981</v>
      </c>
      <c r="BN87" s="9">
        <v>135.15233497184184</v>
      </c>
      <c r="BO87" s="9">
        <v>135.55912128640921</v>
      </c>
      <c r="BP87" s="9">
        <v>137.41597068527267</v>
      </c>
      <c r="BQ87" s="21">
        <v>138.81163830346841</v>
      </c>
      <c r="BR87" s="21">
        <v>139.47476198509011</v>
      </c>
      <c r="BS87" s="21">
        <v>137.75691091951464</v>
      </c>
      <c r="BT87" s="21">
        <v>135.15380618089583</v>
      </c>
      <c r="BU87" s="21">
        <v>135.19623074906443</v>
      </c>
      <c r="BV87" s="21">
        <v>136.05930651706399</v>
      </c>
      <c r="BW87" s="21">
        <v>136.7361989459034</v>
      </c>
      <c r="BX87" s="21">
        <v>136.99342976302339</v>
      </c>
      <c r="BY87" s="21">
        <v>138.27640251391031</v>
      </c>
      <c r="BZ87" s="21">
        <v>143.07286533588416</v>
      </c>
      <c r="CA87" s="21">
        <v>148.48288852669651</v>
      </c>
      <c r="CB87" s="21">
        <v>152.70647180900019</v>
      </c>
      <c r="CC87" s="21">
        <v>156.10851158322953</v>
      </c>
      <c r="CD87" s="197">
        <v>157.324098396587</v>
      </c>
      <c r="CE87" s="197">
        <v>158.18468223900274</v>
      </c>
      <c r="CF87" s="197">
        <v>158.77913673188615</v>
      </c>
      <c r="CG87" s="197">
        <v>160.23808860410904</v>
      </c>
      <c r="CH87" s="200">
        <v>161.34031425580949</v>
      </c>
      <c r="CJ87" s="5"/>
      <c r="CK87" s="5"/>
      <c r="CL87" s="5"/>
      <c r="CM87" s="5"/>
      <c r="CN87" s="5"/>
      <c r="CO87" s="21"/>
      <c r="CP87" s="21"/>
      <c r="CQ87" s="21"/>
    </row>
    <row r="88" spans="1:95" x14ac:dyDescent="0.2">
      <c r="A88" s="8" t="str">
        <f t="shared" si="1"/>
        <v>EFHu_gg_QU_9</v>
      </c>
      <c r="B88" s="7" t="s">
        <v>582</v>
      </c>
      <c r="C88" s="7" t="s">
        <v>654</v>
      </c>
      <c r="D88" s="7">
        <v>9</v>
      </c>
      <c r="E88" s="7">
        <v>100</v>
      </c>
      <c r="F88" s="9">
        <v>96.896483502533229</v>
      </c>
      <c r="G88" s="9">
        <v>95.095103607985536</v>
      </c>
      <c r="H88" s="9">
        <v>96.348345461535544</v>
      </c>
      <c r="I88" s="9">
        <v>97.672020455163533</v>
      </c>
      <c r="J88" s="9">
        <v>99.85571797225623</v>
      </c>
      <c r="K88" s="9">
        <v>100.74018458268597</v>
      </c>
      <c r="L88" s="9">
        <v>101.98281501940187</v>
      </c>
      <c r="M88" s="9">
        <v>101.97418486716494</v>
      </c>
      <c r="N88" s="9">
        <v>102.34369334038972</v>
      </c>
      <c r="O88" s="9">
        <v>102.4016695299329</v>
      </c>
      <c r="P88" s="9">
        <v>104.57285613033089</v>
      </c>
      <c r="Q88" s="9">
        <v>107.16594989133903</v>
      </c>
      <c r="R88" s="9">
        <v>110.9377981548833</v>
      </c>
      <c r="S88" s="9">
        <v>113.12287575132548</v>
      </c>
      <c r="T88" s="9">
        <v>113.93074295136046</v>
      </c>
      <c r="U88" s="9">
        <v>113.86425558214722</v>
      </c>
      <c r="V88" s="9">
        <v>114.17678155035647</v>
      </c>
      <c r="W88" s="9">
        <v>114.59462217247926</v>
      </c>
      <c r="X88" s="9">
        <v>114.93085317804349</v>
      </c>
      <c r="Y88" s="9">
        <v>114.92338790790778</v>
      </c>
      <c r="Z88" s="9">
        <v>115.32327607524978</v>
      </c>
      <c r="AA88" s="9">
        <v>115.79935982936559</v>
      </c>
      <c r="AB88" s="9">
        <v>117.19317319030496</v>
      </c>
      <c r="AC88" s="9">
        <v>118.87640417818319</v>
      </c>
      <c r="AD88" s="9">
        <v>121.22992237343128</v>
      </c>
      <c r="AE88" s="9">
        <v>124.25091496253521</v>
      </c>
      <c r="AF88" s="9">
        <v>127.88624478026846</v>
      </c>
      <c r="AG88" s="9">
        <v>130.56285638279269</v>
      </c>
      <c r="AH88" s="9">
        <v>132.48982165695111</v>
      </c>
      <c r="AI88" s="9">
        <v>134.17131720790934</v>
      </c>
      <c r="AJ88" s="9">
        <v>137.4334132504068</v>
      </c>
      <c r="AK88" s="9">
        <v>140.02267101623269</v>
      </c>
      <c r="AL88" s="9">
        <v>142.31559586978184</v>
      </c>
      <c r="AM88" s="9">
        <v>145.42796694160717</v>
      </c>
      <c r="AN88" s="9">
        <v>149.64103355208422</v>
      </c>
      <c r="AO88" s="9">
        <v>152.59925923050298</v>
      </c>
      <c r="AP88" s="9">
        <v>152.35358435549361</v>
      </c>
      <c r="AQ88" s="9">
        <v>151.84349273391879</v>
      </c>
      <c r="AR88" s="9">
        <v>153.32445481860324</v>
      </c>
      <c r="AS88" s="9">
        <v>159.67248473399667</v>
      </c>
      <c r="AT88" s="9">
        <v>171.3331951976642</v>
      </c>
      <c r="AU88" s="9">
        <v>178.9941806474086</v>
      </c>
      <c r="AV88" s="9">
        <v>185.5536976404737</v>
      </c>
      <c r="AW88" s="9">
        <v>184.35968781487153</v>
      </c>
      <c r="AX88" s="9">
        <v>184.63329472869702</v>
      </c>
      <c r="AY88" s="9">
        <v>182.12777213272341</v>
      </c>
      <c r="AZ88" s="9">
        <v>182.12793424270487</v>
      </c>
      <c r="BA88" s="9">
        <v>186.46394862356931</v>
      </c>
      <c r="BB88" s="9">
        <v>188.90558809152029</v>
      </c>
      <c r="BC88" s="9">
        <v>190.60803872204906</v>
      </c>
      <c r="BD88" s="9">
        <v>195.57532944489671</v>
      </c>
      <c r="BE88" s="9">
        <v>201.67694501193714</v>
      </c>
      <c r="BF88" s="9">
        <v>206.29823624425887</v>
      </c>
      <c r="BG88" s="9">
        <v>204.98146142148244</v>
      </c>
      <c r="BH88" s="9">
        <v>206.76356551598269</v>
      </c>
      <c r="BI88" s="9">
        <v>210.66498951740917</v>
      </c>
      <c r="BJ88" s="9">
        <v>212.50365669094455</v>
      </c>
      <c r="BK88" s="9">
        <v>208.21790815988939</v>
      </c>
      <c r="BL88" s="9">
        <v>203.41828359491993</v>
      </c>
      <c r="BM88" s="9">
        <v>202.56317809224265</v>
      </c>
      <c r="BN88" s="9">
        <v>209.62083576838947</v>
      </c>
      <c r="BO88" s="9">
        <v>216.12769861583365</v>
      </c>
      <c r="BP88" s="9">
        <v>222.32717185107472</v>
      </c>
      <c r="BQ88" s="21">
        <v>224.74474934638292</v>
      </c>
      <c r="BR88" s="21">
        <v>224.11860049818333</v>
      </c>
      <c r="BS88" s="21">
        <v>225.608604972037</v>
      </c>
      <c r="BT88" s="21">
        <v>224.20166961518467</v>
      </c>
      <c r="BU88" s="21">
        <v>227.16963478058847</v>
      </c>
      <c r="BV88" s="21">
        <v>224.91200071609092</v>
      </c>
      <c r="BW88" s="21">
        <v>223.86055412157111</v>
      </c>
      <c r="BX88" s="21">
        <v>224.40026783949119</v>
      </c>
      <c r="BY88" s="21">
        <v>226.72982724311791</v>
      </c>
      <c r="BZ88" s="21">
        <v>234.78994727535871</v>
      </c>
      <c r="CA88" s="21">
        <v>242.93688353327661</v>
      </c>
      <c r="CB88" s="21">
        <v>248.17812301236415</v>
      </c>
      <c r="CC88" s="21">
        <v>249.83038535639022</v>
      </c>
      <c r="CD88" s="197">
        <v>250.21018142878521</v>
      </c>
      <c r="CE88" s="197">
        <v>255.1815955708652</v>
      </c>
      <c r="CF88" s="197">
        <v>262.11945314625478</v>
      </c>
      <c r="CG88" s="197">
        <v>270.16326318584566</v>
      </c>
      <c r="CH88" s="200">
        <v>278.56106693193487</v>
      </c>
      <c r="CJ88" s="5"/>
      <c r="CK88" s="5"/>
      <c r="CL88" s="5"/>
      <c r="CM88" s="5"/>
      <c r="CN88" s="5"/>
      <c r="CO88" s="21"/>
      <c r="CP88" s="21"/>
      <c r="CQ88" s="21"/>
    </row>
    <row r="89" spans="1:95" x14ac:dyDescent="0.2">
      <c r="A89" s="8" t="str">
        <f t="shared" si="1"/>
        <v>EFHu_gg_QU_10</v>
      </c>
      <c r="B89" s="7" t="s">
        <v>582</v>
      </c>
      <c r="C89" s="7" t="s">
        <v>654</v>
      </c>
      <c r="D89" s="7">
        <v>10</v>
      </c>
      <c r="E89" s="7">
        <v>100</v>
      </c>
      <c r="F89" s="9">
        <v>97.119267616778075</v>
      </c>
      <c r="G89" s="9">
        <v>95.404654730225843</v>
      </c>
      <c r="H89" s="9">
        <v>95.853218708001648</v>
      </c>
      <c r="I89" s="9">
        <v>96.153053256790088</v>
      </c>
      <c r="J89" s="9">
        <v>97.237632897077773</v>
      </c>
      <c r="K89" s="9">
        <v>97.621970451853841</v>
      </c>
      <c r="L89" s="9">
        <v>97.791081272940218</v>
      </c>
      <c r="M89" s="9">
        <v>96.421411033962158</v>
      </c>
      <c r="N89" s="9">
        <v>95.555044839238064</v>
      </c>
      <c r="O89" s="9">
        <v>95.19618569891486</v>
      </c>
      <c r="P89" s="9">
        <v>96.618852145790129</v>
      </c>
      <c r="Q89" s="9">
        <v>98.43322689240749</v>
      </c>
      <c r="R89" s="9">
        <v>101.02335550927371</v>
      </c>
      <c r="S89" s="9">
        <v>102.8515803031945</v>
      </c>
      <c r="T89" s="9">
        <v>103.79362507879188</v>
      </c>
      <c r="U89" s="9">
        <v>104.16033428987605</v>
      </c>
      <c r="V89" s="9">
        <v>105.12791441010832</v>
      </c>
      <c r="W89" s="9">
        <v>106.44308505334351</v>
      </c>
      <c r="X89" s="9">
        <v>107.64665729716693</v>
      </c>
      <c r="Y89" s="9">
        <v>108.68386165282789</v>
      </c>
      <c r="Z89" s="9">
        <v>110.05531638540145</v>
      </c>
      <c r="AA89" s="9">
        <v>111.3513364111122</v>
      </c>
      <c r="AB89" s="9">
        <v>112.54526008209648</v>
      </c>
      <c r="AC89" s="9">
        <v>113.08845416692857</v>
      </c>
      <c r="AD89" s="9">
        <v>114.09007515588648</v>
      </c>
      <c r="AE89" s="9">
        <v>115.27855536861</v>
      </c>
      <c r="AF89" s="9">
        <v>116.70577828855505</v>
      </c>
      <c r="AG89" s="9">
        <v>117.50440309629469</v>
      </c>
      <c r="AH89" s="9">
        <v>117.13067347173359</v>
      </c>
      <c r="AI89" s="9">
        <v>116.72691101024985</v>
      </c>
      <c r="AJ89" s="9">
        <v>117.135007220161</v>
      </c>
      <c r="AK89" s="9">
        <v>118.70845082747606</v>
      </c>
      <c r="AL89" s="9">
        <v>120.76731471613368</v>
      </c>
      <c r="AM89" s="9">
        <v>123.13678079386347</v>
      </c>
      <c r="AN89" s="9">
        <v>125.97892451214373</v>
      </c>
      <c r="AO89" s="9">
        <v>127.98290426156314</v>
      </c>
      <c r="AP89" s="9">
        <v>128.41793085882892</v>
      </c>
      <c r="AQ89" s="9">
        <v>129.40778298647334</v>
      </c>
      <c r="AR89" s="9">
        <v>130.14771091437854</v>
      </c>
      <c r="AS89" s="9">
        <v>132.17083910946783</v>
      </c>
      <c r="AT89" s="9">
        <v>137.89529100596519</v>
      </c>
      <c r="AU89" s="9">
        <v>143.09485908116895</v>
      </c>
      <c r="AV89" s="9">
        <v>148.76552839547662</v>
      </c>
      <c r="AW89" s="9">
        <v>148.36855481139335</v>
      </c>
      <c r="AX89" s="9">
        <v>147.99544029762777</v>
      </c>
      <c r="AY89" s="9">
        <v>145.68561996321571</v>
      </c>
      <c r="AZ89" s="9">
        <v>145.48171107295732</v>
      </c>
      <c r="BA89" s="9">
        <v>147.62771452126245</v>
      </c>
      <c r="BB89" s="9">
        <v>150.33103510238908</v>
      </c>
      <c r="BC89" s="9">
        <v>151.9258615920676</v>
      </c>
      <c r="BD89" s="9">
        <v>155.78652722012467</v>
      </c>
      <c r="BE89" s="9">
        <v>159.93260694536025</v>
      </c>
      <c r="BF89" s="9">
        <v>163.8924474464072</v>
      </c>
      <c r="BG89" s="9">
        <v>166.13468861894088</v>
      </c>
      <c r="BH89" s="9">
        <v>168.9972323730976</v>
      </c>
      <c r="BI89" s="9">
        <v>174.50998417638553</v>
      </c>
      <c r="BJ89" s="9">
        <v>177.53966896382585</v>
      </c>
      <c r="BK89" s="9">
        <v>179.50184961529166</v>
      </c>
      <c r="BL89" s="9">
        <v>176.67596471789213</v>
      </c>
      <c r="BM89" s="9">
        <v>175.74538324950694</v>
      </c>
      <c r="BN89" s="9">
        <v>176.26330370848018</v>
      </c>
      <c r="BO89" s="9">
        <v>178.79182445014229</v>
      </c>
      <c r="BP89" s="9">
        <v>180.72629270644231</v>
      </c>
      <c r="BQ89" s="21">
        <v>181.69364886875857</v>
      </c>
      <c r="BR89" s="21">
        <v>181.38933970307252</v>
      </c>
      <c r="BS89" s="21">
        <v>181.03688173166788</v>
      </c>
      <c r="BT89" s="21">
        <v>179.15912430735753</v>
      </c>
      <c r="BU89" s="21">
        <v>179.49527811061566</v>
      </c>
      <c r="BV89" s="21">
        <v>179.62688030072869</v>
      </c>
      <c r="BW89" s="21">
        <v>179.38968763864455</v>
      </c>
      <c r="BX89" s="21">
        <v>180.86765613539748</v>
      </c>
      <c r="BY89" s="21">
        <v>181.73466821641193</v>
      </c>
      <c r="BZ89" s="21">
        <v>186.68961112124489</v>
      </c>
      <c r="CA89" s="21">
        <v>189.32823860302392</v>
      </c>
      <c r="CB89" s="21">
        <v>193.80391713697347</v>
      </c>
      <c r="CC89" s="21">
        <v>196.15354319004544</v>
      </c>
      <c r="CD89" s="197">
        <v>198.17135176614775</v>
      </c>
      <c r="CE89" s="197">
        <v>197.45432646750655</v>
      </c>
      <c r="CF89" s="197">
        <v>197.40315869892746</v>
      </c>
      <c r="CG89" s="197">
        <v>198.86549471086946</v>
      </c>
      <c r="CH89" s="200">
        <v>202.57688562523941</v>
      </c>
      <c r="CJ89" s="5"/>
      <c r="CK89" s="5"/>
      <c r="CL89" s="5"/>
      <c r="CM89" s="5"/>
      <c r="CN89" s="5"/>
      <c r="CO89" s="21"/>
      <c r="CP89" s="21"/>
      <c r="CQ89" s="21"/>
    </row>
    <row r="90" spans="1:95" x14ac:dyDescent="0.2">
      <c r="A90" s="8" t="str">
        <f t="shared" si="1"/>
        <v>EFHu_gg_QU_11</v>
      </c>
      <c r="B90" s="7" t="s">
        <v>582</v>
      </c>
      <c r="C90" s="7" t="s">
        <v>654</v>
      </c>
      <c r="D90" s="7">
        <v>11</v>
      </c>
      <c r="E90" s="7">
        <v>100</v>
      </c>
      <c r="F90" s="9">
        <v>96.583839246961929</v>
      </c>
      <c r="G90" s="9">
        <v>93.969361721259816</v>
      </c>
      <c r="H90" s="9">
        <v>93.325049839655307</v>
      </c>
      <c r="I90" s="9">
        <v>92.632454816816178</v>
      </c>
      <c r="J90" s="9">
        <v>93.188924561023853</v>
      </c>
      <c r="K90" s="9">
        <v>93.518332488358666</v>
      </c>
      <c r="L90" s="9">
        <v>94.141770749346165</v>
      </c>
      <c r="M90" s="9">
        <v>93.397414741854064</v>
      </c>
      <c r="N90" s="9">
        <v>92.871523909178336</v>
      </c>
      <c r="O90" s="9">
        <v>92.384380998095821</v>
      </c>
      <c r="P90" s="9">
        <v>93.704143911761037</v>
      </c>
      <c r="Q90" s="9">
        <v>95.380866118264009</v>
      </c>
      <c r="R90" s="9">
        <v>98.142963610962354</v>
      </c>
      <c r="S90" s="9">
        <v>99.812208979562499</v>
      </c>
      <c r="T90" s="9">
        <v>100.32397491889482</v>
      </c>
      <c r="U90" s="9">
        <v>99.918340309484037</v>
      </c>
      <c r="V90" s="9">
        <v>100.18784638890975</v>
      </c>
      <c r="W90" s="9">
        <v>100.55064952829891</v>
      </c>
      <c r="X90" s="9">
        <v>101.24075778666521</v>
      </c>
      <c r="Y90" s="9">
        <v>101.88615565633505</v>
      </c>
      <c r="Z90" s="9">
        <v>102.61830853133876</v>
      </c>
      <c r="AA90" s="9">
        <v>102.97436548286926</v>
      </c>
      <c r="AB90" s="9">
        <v>103.12127052738155</v>
      </c>
      <c r="AC90" s="9">
        <v>103.36701695497463</v>
      </c>
      <c r="AD90" s="9">
        <v>103.86942445025791</v>
      </c>
      <c r="AE90" s="9">
        <v>104.59435904175378</v>
      </c>
      <c r="AF90" s="9">
        <v>105.5395363998481</v>
      </c>
      <c r="AG90" s="9">
        <v>106.13182160943389</v>
      </c>
      <c r="AH90" s="9">
        <v>105.78147900528802</v>
      </c>
      <c r="AI90" s="9">
        <v>105.13624172384193</v>
      </c>
      <c r="AJ90" s="9">
        <v>104.97717315242265</v>
      </c>
      <c r="AK90" s="9">
        <v>105.24633363858504</v>
      </c>
      <c r="AL90" s="9">
        <v>106.01274176058236</v>
      </c>
      <c r="AM90" s="9">
        <v>107.82848008557762</v>
      </c>
      <c r="AN90" s="9">
        <v>110.06903779882818</v>
      </c>
      <c r="AO90" s="9">
        <v>112.17602435364995</v>
      </c>
      <c r="AP90" s="9">
        <v>112.26706098027553</v>
      </c>
      <c r="AQ90" s="9">
        <v>111.84562463841921</v>
      </c>
      <c r="AR90" s="9">
        <v>112.25084290333207</v>
      </c>
      <c r="AS90" s="9">
        <v>113.78991444520449</v>
      </c>
      <c r="AT90" s="9">
        <v>118.72430350591493</v>
      </c>
      <c r="AU90" s="9">
        <v>122.24864811344356</v>
      </c>
      <c r="AV90" s="9">
        <v>126.42662299594012</v>
      </c>
      <c r="AW90" s="9">
        <v>126.7604334923999</v>
      </c>
      <c r="AX90" s="9">
        <v>125.92558564190603</v>
      </c>
      <c r="AY90" s="9">
        <v>123.70546336788055</v>
      </c>
      <c r="AZ90" s="9">
        <v>122.61495913247705</v>
      </c>
      <c r="BA90" s="9">
        <v>123.47666786802966</v>
      </c>
      <c r="BB90" s="9">
        <v>125.09505024891553</v>
      </c>
      <c r="BC90" s="9">
        <v>125.57216076730629</v>
      </c>
      <c r="BD90" s="9">
        <v>129.48315601474243</v>
      </c>
      <c r="BE90" s="9">
        <v>132.04133154003748</v>
      </c>
      <c r="BF90" s="9">
        <v>135.48474936645945</v>
      </c>
      <c r="BG90" s="9">
        <v>136.86108516006311</v>
      </c>
      <c r="BH90" s="9">
        <v>138.60792500714237</v>
      </c>
      <c r="BI90" s="9">
        <v>142.21563351126187</v>
      </c>
      <c r="BJ90" s="9">
        <v>144.22367404888521</v>
      </c>
      <c r="BK90" s="9">
        <v>145.45854793187735</v>
      </c>
      <c r="BL90" s="9">
        <v>142.62653883109476</v>
      </c>
      <c r="BM90" s="9">
        <v>140.69151650303073</v>
      </c>
      <c r="BN90" s="9">
        <v>141.15906850046272</v>
      </c>
      <c r="BO90" s="9">
        <v>143.19570839037439</v>
      </c>
      <c r="BP90" s="9">
        <v>145.10894806313897</v>
      </c>
      <c r="BQ90" s="21">
        <v>147.03493387138249</v>
      </c>
      <c r="BR90" s="21">
        <v>148.3634583820303</v>
      </c>
      <c r="BS90" s="21">
        <v>149.3672778695618</v>
      </c>
      <c r="BT90" s="21">
        <v>147.50216660685737</v>
      </c>
      <c r="BU90" s="21">
        <v>147.16622121661541</v>
      </c>
      <c r="BV90" s="21">
        <v>145.88872903323559</v>
      </c>
      <c r="BW90" s="21">
        <v>145.73890531040468</v>
      </c>
      <c r="BX90" s="21">
        <v>146.07611961801751</v>
      </c>
      <c r="BY90" s="21">
        <v>147.49190961212818</v>
      </c>
      <c r="BZ90" s="21">
        <v>151.438683687972</v>
      </c>
      <c r="CA90" s="21">
        <v>155.00331647828685</v>
      </c>
      <c r="CB90" s="21">
        <v>159.08687161721258</v>
      </c>
      <c r="CC90" s="21">
        <v>160.07276627437116</v>
      </c>
      <c r="CD90" s="197">
        <v>160.52542558392111</v>
      </c>
      <c r="CE90" s="197">
        <v>158.87782452221771</v>
      </c>
      <c r="CF90" s="197">
        <v>160.00952477338438</v>
      </c>
      <c r="CG90" s="197">
        <v>161.83494705371069</v>
      </c>
      <c r="CH90" s="200">
        <v>165.38319429949303</v>
      </c>
      <c r="CJ90" s="5"/>
      <c r="CK90" s="5"/>
      <c r="CL90" s="5"/>
      <c r="CM90" s="5"/>
      <c r="CN90" s="5"/>
      <c r="CO90" s="21"/>
      <c r="CP90" s="21"/>
      <c r="CQ90" s="21"/>
    </row>
    <row r="91" spans="1:95" x14ac:dyDescent="0.2">
      <c r="A91" s="8" t="str">
        <f t="shared" si="1"/>
        <v>EFHu_gg_QU_12</v>
      </c>
      <c r="B91" s="7" t="s">
        <v>582</v>
      </c>
      <c r="C91" s="7" t="s">
        <v>654</v>
      </c>
      <c r="D91" s="7">
        <v>12</v>
      </c>
      <c r="E91" s="7">
        <v>100</v>
      </c>
      <c r="F91" s="9">
        <v>95.893808063315646</v>
      </c>
      <c r="G91" s="9">
        <v>92.946294169177051</v>
      </c>
      <c r="H91" s="9">
        <v>92.964506282869081</v>
      </c>
      <c r="I91" s="9">
        <v>93.047717228468471</v>
      </c>
      <c r="J91" s="9">
        <v>94.434564515649825</v>
      </c>
      <c r="K91" s="9">
        <v>94.902369592328043</v>
      </c>
      <c r="L91" s="9">
        <v>96.064026462109339</v>
      </c>
      <c r="M91" s="9">
        <v>95.903468104979154</v>
      </c>
      <c r="N91" s="9">
        <v>96.275800733196661</v>
      </c>
      <c r="O91" s="9">
        <v>96.542681416717713</v>
      </c>
      <c r="P91" s="9">
        <v>99.145963367853156</v>
      </c>
      <c r="Q91" s="9">
        <v>101.89973564449308</v>
      </c>
      <c r="R91" s="9">
        <v>105.58614914194926</v>
      </c>
      <c r="S91" s="9">
        <v>107.40363671231864</v>
      </c>
      <c r="T91" s="9">
        <v>109.28403135255034</v>
      </c>
      <c r="U91" s="9">
        <v>110.50980273761898</v>
      </c>
      <c r="V91" s="9">
        <v>112.28959578371325</v>
      </c>
      <c r="W91" s="9">
        <v>112.97461723886347</v>
      </c>
      <c r="X91" s="9">
        <v>113.7184727162733</v>
      </c>
      <c r="Y91" s="9">
        <v>114.38253796084395</v>
      </c>
      <c r="Z91" s="9">
        <v>115.69449071813888</v>
      </c>
      <c r="AA91" s="9">
        <v>116.7785331285375</v>
      </c>
      <c r="AB91" s="9">
        <v>119.62526379996727</v>
      </c>
      <c r="AC91" s="9">
        <v>122.03568427211364</v>
      </c>
      <c r="AD91" s="9">
        <v>124.7183100534556</v>
      </c>
      <c r="AE91" s="9">
        <v>124.46931742678326</v>
      </c>
      <c r="AF91" s="9">
        <v>124.93923698249382</v>
      </c>
      <c r="AG91" s="9">
        <v>125.65843253719981</v>
      </c>
      <c r="AH91" s="9">
        <v>127.33367326016901</v>
      </c>
      <c r="AI91" s="9">
        <v>128.10156109261706</v>
      </c>
      <c r="AJ91" s="9">
        <v>129.25399054752606</v>
      </c>
      <c r="AK91" s="9">
        <v>131.08175826193229</v>
      </c>
      <c r="AL91" s="9">
        <v>133.44196225087589</v>
      </c>
      <c r="AM91" s="9">
        <v>136.51747826215336</v>
      </c>
      <c r="AN91" s="9">
        <v>139.0270789141826</v>
      </c>
      <c r="AO91" s="9">
        <v>140.44538910398146</v>
      </c>
      <c r="AP91" s="9">
        <v>140.07318846705334</v>
      </c>
      <c r="AQ91" s="9">
        <v>140.41495549889262</v>
      </c>
      <c r="AR91" s="9">
        <v>144.59784217274421</v>
      </c>
      <c r="AS91" s="9">
        <v>148.71055044847762</v>
      </c>
      <c r="AT91" s="9">
        <v>158.16302888225212</v>
      </c>
      <c r="AU91" s="9">
        <v>162.29784406709132</v>
      </c>
      <c r="AV91" s="9">
        <v>167.9160126548249</v>
      </c>
      <c r="AW91" s="9">
        <v>165.10577942297667</v>
      </c>
      <c r="AX91" s="9">
        <v>162.93992156298876</v>
      </c>
      <c r="AY91" s="9">
        <v>160.91493413817875</v>
      </c>
      <c r="AZ91" s="9">
        <v>160.52657152224569</v>
      </c>
      <c r="BA91" s="9">
        <v>163.99442901367908</v>
      </c>
      <c r="BB91" s="9">
        <v>165.24057101038431</v>
      </c>
      <c r="BC91" s="9">
        <v>167.13929243812632</v>
      </c>
      <c r="BD91" s="9">
        <v>166.82448554038399</v>
      </c>
      <c r="BE91" s="9">
        <v>165.20031342567032</v>
      </c>
      <c r="BF91" s="9">
        <v>164.32942304861001</v>
      </c>
      <c r="BG91" s="9">
        <v>166.37304756915526</v>
      </c>
      <c r="BH91" s="9">
        <v>173.72220098792647</v>
      </c>
      <c r="BI91" s="9">
        <v>183.00920442102947</v>
      </c>
      <c r="BJ91" s="9">
        <v>188.72141312269346</v>
      </c>
      <c r="BK91" s="9">
        <v>193.23545021397877</v>
      </c>
      <c r="BL91" s="9">
        <v>194.9645880727538</v>
      </c>
      <c r="BM91" s="9">
        <v>199.1167505935839</v>
      </c>
      <c r="BN91" s="9">
        <v>203.67503043477674</v>
      </c>
      <c r="BO91" s="9">
        <v>205.26064686941655</v>
      </c>
      <c r="BP91" s="9">
        <v>202.43359695558215</v>
      </c>
      <c r="BQ91" s="21">
        <v>197.71850001005882</v>
      </c>
      <c r="BR91" s="21">
        <v>192.43036924006745</v>
      </c>
      <c r="BS91" s="21">
        <v>190.64317260596644</v>
      </c>
      <c r="BT91" s="21">
        <v>186.16683980539332</v>
      </c>
      <c r="BU91" s="21">
        <v>186.66114429320331</v>
      </c>
      <c r="BV91" s="21">
        <v>185.95812705429316</v>
      </c>
      <c r="BW91" s="21">
        <v>187.53603542873734</v>
      </c>
      <c r="BX91" s="21">
        <v>190.65936325790798</v>
      </c>
      <c r="BY91" s="21">
        <v>193.47210609106801</v>
      </c>
      <c r="BZ91" s="21">
        <v>200.03258191423856</v>
      </c>
      <c r="CA91" s="21">
        <v>205.72234338509938</v>
      </c>
      <c r="CB91" s="21">
        <v>210.9492108248543</v>
      </c>
      <c r="CC91" s="21">
        <v>215.71364559862934</v>
      </c>
      <c r="CD91" s="197">
        <v>222.45054426999391</v>
      </c>
      <c r="CE91" s="197">
        <v>233.14567344260763</v>
      </c>
      <c r="CF91" s="197">
        <v>236.095487117983</v>
      </c>
      <c r="CG91" s="197">
        <v>237.44055107641793</v>
      </c>
      <c r="CH91" s="200">
        <v>238.24064207477812</v>
      </c>
      <c r="CJ91" s="5"/>
      <c r="CK91" s="5"/>
      <c r="CL91" s="5"/>
      <c r="CM91" s="5"/>
      <c r="CN91" s="5"/>
      <c r="CO91" s="21"/>
      <c r="CP91" s="21"/>
      <c r="CQ91" s="21"/>
    </row>
    <row r="92" spans="1:95" x14ac:dyDescent="0.2">
      <c r="A92" s="8" t="str">
        <f t="shared" si="1"/>
        <v>EFHu_gg_QU_13</v>
      </c>
      <c r="B92" s="7" t="s">
        <v>582</v>
      </c>
      <c r="C92" s="7" t="s">
        <v>654</v>
      </c>
      <c r="D92" s="7">
        <v>13</v>
      </c>
      <c r="E92" s="7">
        <v>100</v>
      </c>
      <c r="F92" s="9">
        <v>96.259218725012872</v>
      </c>
      <c r="G92" s="9">
        <v>93.406076429271181</v>
      </c>
      <c r="H92" s="9">
        <v>92.713706673501179</v>
      </c>
      <c r="I92" s="9">
        <v>92.295542703480876</v>
      </c>
      <c r="J92" s="9">
        <v>93.567124178372865</v>
      </c>
      <c r="K92" s="9">
        <v>94.69667048271765</v>
      </c>
      <c r="L92" s="9">
        <v>95.339073590327018</v>
      </c>
      <c r="M92" s="9">
        <v>94.278667345997135</v>
      </c>
      <c r="N92" s="9">
        <v>93.468245161034929</v>
      </c>
      <c r="O92" s="9">
        <v>93.109064989240736</v>
      </c>
      <c r="P92" s="9">
        <v>94.218416410112397</v>
      </c>
      <c r="Q92" s="9">
        <v>96.191981852507453</v>
      </c>
      <c r="R92" s="9">
        <v>99.600595603403619</v>
      </c>
      <c r="S92" s="9">
        <v>102.21143470981814</v>
      </c>
      <c r="T92" s="9">
        <v>103.94785315735101</v>
      </c>
      <c r="U92" s="9">
        <v>103.49646105620108</v>
      </c>
      <c r="V92" s="9">
        <v>103.83611194613208</v>
      </c>
      <c r="W92" s="9">
        <v>103.18873302249899</v>
      </c>
      <c r="X92" s="9">
        <v>103.60788710721698</v>
      </c>
      <c r="Y92" s="9">
        <v>103.45638052886744</v>
      </c>
      <c r="Z92" s="9">
        <v>105.00533071147764</v>
      </c>
      <c r="AA92" s="9">
        <v>106.47360723551664</v>
      </c>
      <c r="AB92" s="9">
        <v>108.2773790606916</v>
      </c>
      <c r="AC92" s="9">
        <v>107.78234962385761</v>
      </c>
      <c r="AD92" s="9">
        <v>107.91899759633527</v>
      </c>
      <c r="AE92" s="9">
        <v>108.26058279151266</v>
      </c>
      <c r="AF92" s="9">
        <v>111.08837222284758</v>
      </c>
      <c r="AG92" s="9">
        <v>113.66837934574589</v>
      </c>
      <c r="AH92" s="9">
        <v>114.87657890167036</v>
      </c>
      <c r="AI92" s="9">
        <v>115.07822735809397</v>
      </c>
      <c r="AJ92" s="9">
        <v>115.87605475508501</v>
      </c>
      <c r="AK92" s="9">
        <v>116.13379477150558</v>
      </c>
      <c r="AL92" s="9">
        <v>116.42579465835014</v>
      </c>
      <c r="AM92" s="9">
        <v>116.23302346277323</v>
      </c>
      <c r="AN92" s="9">
        <v>117.21957792659207</v>
      </c>
      <c r="AO92" s="9">
        <v>118.96633679578389</v>
      </c>
      <c r="AP92" s="9">
        <v>118.88324996379045</v>
      </c>
      <c r="AQ92" s="9">
        <v>119.76745633899169</v>
      </c>
      <c r="AR92" s="9">
        <v>120.06332935316577</v>
      </c>
      <c r="AS92" s="9">
        <v>122.9748647013937</v>
      </c>
      <c r="AT92" s="9">
        <v>127.82239567452173</v>
      </c>
      <c r="AU92" s="9">
        <v>131.39069791554766</v>
      </c>
      <c r="AV92" s="9">
        <v>135.70370590712173</v>
      </c>
      <c r="AW92" s="9">
        <v>136.02341928784469</v>
      </c>
      <c r="AX92" s="9">
        <v>135.97010132597052</v>
      </c>
      <c r="AY92" s="9">
        <v>132.51132355820309</v>
      </c>
      <c r="AZ92" s="9">
        <v>130.97985066347849</v>
      </c>
      <c r="BA92" s="9">
        <v>132.41279267083669</v>
      </c>
      <c r="BB92" s="9">
        <v>134.94455970597627</v>
      </c>
      <c r="BC92" s="9">
        <v>136.21208022811007</v>
      </c>
      <c r="BD92" s="9">
        <v>138.02416279125558</v>
      </c>
      <c r="BE92" s="9">
        <v>138.88001392833445</v>
      </c>
      <c r="BF92" s="9">
        <v>141.86722449712536</v>
      </c>
      <c r="BG92" s="9">
        <v>141.89516974298587</v>
      </c>
      <c r="BH92" s="9">
        <v>144.70711657261856</v>
      </c>
      <c r="BI92" s="9">
        <v>147.50029437168925</v>
      </c>
      <c r="BJ92" s="9">
        <v>151.77301323677906</v>
      </c>
      <c r="BK92" s="9">
        <v>154.26328370991453</v>
      </c>
      <c r="BL92" s="9">
        <v>153.82184296305903</v>
      </c>
      <c r="BM92" s="9">
        <v>153.11244226372392</v>
      </c>
      <c r="BN92" s="9">
        <v>153.49058431000216</v>
      </c>
      <c r="BO92" s="9">
        <v>153.80791861648751</v>
      </c>
      <c r="BP92" s="9">
        <v>154.73351107398574</v>
      </c>
      <c r="BQ92" s="21">
        <v>155.86277793832133</v>
      </c>
      <c r="BR92" s="21">
        <v>156.84288409085448</v>
      </c>
      <c r="BS92" s="21">
        <v>158.41331722780532</v>
      </c>
      <c r="BT92" s="21">
        <v>157.09294104128207</v>
      </c>
      <c r="BU92" s="21">
        <v>157.67325883009391</v>
      </c>
      <c r="BV92" s="21">
        <v>156.33810069998592</v>
      </c>
      <c r="BW92" s="21">
        <v>156.0461933851972</v>
      </c>
      <c r="BX92" s="21">
        <v>157.61445765945558</v>
      </c>
      <c r="BY92" s="21">
        <v>161.0498463489491</v>
      </c>
      <c r="BZ92" s="21">
        <v>166.83097626642399</v>
      </c>
      <c r="CA92" s="21">
        <v>170.3725167022761</v>
      </c>
      <c r="CB92" s="21">
        <v>172.71211386865636</v>
      </c>
      <c r="CC92" s="21">
        <v>174.22169626488812</v>
      </c>
      <c r="CD92" s="197">
        <v>175.34058253797289</v>
      </c>
      <c r="CE92" s="197">
        <v>175.24041136652954</v>
      </c>
      <c r="CF92" s="197">
        <v>174.7770091348707</v>
      </c>
      <c r="CG92" s="197">
        <v>175.84614804920116</v>
      </c>
      <c r="CH92" s="200">
        <v>178.49875885908352</v>
      </c>
      <c r="CJ92" s="5"/>
      <c r="CK92" s="5"/>
      <c r="CL92" s="5"/>
      <c r="CM92" s="5"/>
      <c r="CN92" s="5"/>
      <c r="CO92" s="21"/>
      <c r="CP92" s="21"/>
      <c r="CQ92" s="21"/>
    </row>
    <row r="93" spans="1:95" x14ac:dyDescent="0.2">
      <c r="A93" s="8" t="str">
        <f t="shared" si="1"/>
        <v>EFHu_gg_QU_14</v>
      </c>
      <c r="B93" s="7" t="s">
        <v>582</v>
      </c>
      <c r="C93" s="7" t="s">
        <v>654</v>
      </c>
      <c r="D93" s="7">
        <v>14</v>
      </c>
      <c r="E93" s="7">
        <v>100</v>
      </c>
      <c r="F93" s="9">
        <v>96.997667082928558</v>
      </c>
      <c r="G93" s="9">
        <v>94.672950206281328</v>
      </c>
      <c r="H93" s="9">
        <v>93.919425152653119</v>
      </c>
      <c r="I93" s="9">
        <v>92.985485549647834</v>
      </c>
      <c r="J93" s="9">
        <v>92.83401251672251</v>
      </c>
      <c r="K93" s="9">
        <v>93.057577289266263</v>
      </c>
      <c r="L93" s="9">
        <v>93.216135376703463</v>
      </c>
      <c r="M93" s="9">
        <v>92.416059844107664</v>
      </c>
      <c r="N93" s="9">
        <v>91.51477325295248</v>
      </c>
      <c r="O93" s="9">
        <v>91.202183759981594</v>
      </c>
      <c r="P93" s="9">
        <v>92.583017103706467</v>
      </c>
      <c r="Q93" s="9">
        <v>94.432662126603702</v>
      </c>
      <c r="R93" s="9">
        <v>97.163138736683663</v>
      </c>
      <c r="S93" s="9">
        <v>99.143287792651066</v>
      </c>
      <c r="T93" s="9">
        <v>100.2388101577265</v>
      </c>
      <c r="U93" s="9">
        <v>100.45073640834833</v>
      </c>
      <c r="V93" s="9">
        <v>101.75089102739236</v>
      </c>
      <c r="W93" s="9">
        <v>102.0726226103021</v>
      </c>
      <c r="X93" s="9">
        <v>102.80560537131318</v>
      </c>
      <c r="Y93" s="9">
        <v>101.72395602805915</v>
      </c>
      <c r="Z93" s="9">
        <v>102.04980700015905</v>
      </c>
      <c r="AA93" s="9">
        <v>101.86112155743893</v>
      </c>
      <c r="AB93" s="9">
        <v>102.80677527905004</v>
      </c>
      <c r="AC93" s="9">
        <v>103.32986596031232</v>
      </c>
      <c r="AD93" s="9">
        <v>104.43466843626</v>
      </c>
      <c r="AE93" s="9">
        <v>105.18222273121283</v>
      </c>
      <c r="AF93" s="9">
        <v>106.60214505237826</v>
      </c>
      <c r="AG93" s="9">
        <v>108.39839909769314</v>
      </c>
      <c r="AH93" s="9">
        <v>109.36938849536462</v>
      </c>
      <c r="AI93" s="9">
        <v>109.49329167821577</v>
      </c>
      <c r="AJ93" s="9">
        <v>108.66832641651969</v>
      </c>
      <c r="AK93" s="9">
        <v>108.71478741337528</v>
      </c>
      <c r="AL93" s="9">
        <v>108.55344172051923</v>
      </c>
      <c r="AM93" s="9">
        <v>110.22460311766908</v>
      </c>
      <c r="AN93" s="9">
        <v>112.32879595446509</v>
      </c>
      <c r="AO93" s="9">
        <v>114.72887842250428</v>
      </c>
      <c r="AP93" s="9">
        <v>116.03253369387807</v>
      </c>
      <c r="AQ93" s="9">
        <v>115.85182947568528</v>
      </c>
      <c r="AR93" s="9">
        <v>116.68455230082515</v>
      </c>
      <c r="AS93" s="9">
        <v>119.87097191983672</v>
      </c>
      <c r="AT93" s="9">
        <v>125.29861767065756</v>
      </c>
      <c r="AU93" s="9">
        <v>129.09344173460894</v>
      </c>
      <c r="AV93" s="9">
        <v>129.76113671375379</v>
      </c>
      <c r="AW93" s="9">
        <v>128.41459130097294</v>
      </c>
      <c r="AX93" s="9">
        <v>126.39356824322662</v>
      </c>
      <c r="AY93" s="9">
        <v>124.28546964234367</v>
      </c>
      <c r="AZ93" s="9">
        <v>123.35119710800181</v>
      </c>
      <c r="BA93" s="9">
        <v>126.60063990330987</v>
      </c>
      <c r="BB93" s="9">
        <v>129.60022402299319</v>
      </c>
      <c r="BC93" s="9">
        <v>131.68197960264243</v>
      </c>
      <c r="BD93" s="9">
        <v>135.04427218559306</v>
      </c>
      <c r="BE93" s="9">
        <v>137.61435938864756</v>
      </c>
      <c r="BF93" s="9">
        <v>141.25685395178587</v>
      </c>
      <c r="BG93" s="9">
        <v>140.30268246604385</v>
      </c>
      <c r="BH93" s="9">
        <v>143.29641120364559</v>
      </c>
      <c r="BI93" s="9">
        <v>149.9207937449759</v>
      </c>
      <c r="BJ93" s="9">
        <v>153.17844371461572</v>
      </c>
      <c r="BK93" s="9">
        <v>153.67628531381231</v>
      </c>
      <c r="BL93" s="9">
        <v>150.44683193355624</v>
      </c>
      <c r="BM93" s="9">
        <v>150.74009160537298</v>
      </c>
      <c r="BN93" s="9">
        <v>152.01900398069247</v>
      </c>
      <c r="BO93" s="9">
        <v>152.9692366200884</v>
      </c>
      <c r="BP93" s="9">
        <v>156.68082462516813</v>
      </c>
      <c r="BQ93" s="21">
        <v>160.95182113342676</v>
      </c>
      <c r="BR93" s="21">
        <v>162.26424028267246</v>
      </c>
      <c r="BS93" s="21">
        <v>162.3092657984206</v>
      </c>
      <c r="BT93" s="21">
        <v>159.20000567986571</v>
      </c>
      <c r="BU93" s="21">
        <v>159.83742138188529</v>
      </c>
      <c r="BV93" s="21">
        <v>159.92377784389282</v>
      </c>
      <c r="BW93" s="21">
        <v>161.07475418306771</v>
      </c>
      <c r="BX93" s="21">
        <v>163.33771716069518</v>
      </c>
      <c r="BY93" s="21">
        <v>164.11070260468023</v>
      </c>
      <c r="BZ93" s="21">
        <v>165.93451372232911</v>
      </c>
      <c r="CA93" s="21">
        <v>166.31807638749771</v>
      </c>
      <c r="CB93" s="21">
        <v>168.77654629421187</v>
      </c>
      <c r="CC93" s="21">
        <v>172.73982092995527</v>
      </c>
      <c r="CD93" s="197">
        <v>176.59083471806002</v>
      </c>
      <c r="CE93" s="197">
        <v>178.12671267161815</v>
      </c>
      <c r="CF93" s="197">
        <v>177.24412368357116</v>
      </c>
      <c r="CG93" s="197">
        <v>176.90490032017985</v>
      </c>
      <c r="CH93" s="200">
        <v>178.78527978621628</v>
      </c>
      <c r="CJ93" s="5"/>
      <c r="CK93" s="5"/>
      <c r="CL93" s="5"/>
      <c r="CM93" s="5"/>
      <c r="CN93" s="5"/>
      <c r="CO93" s="21"/>
      <c r="CP93" s="21"/>
      <c r="CQ93" s="21"/>
    </row>
    <row r="94" spans="1:95" x14ac:dyDescent="0.2">
      <c r="A94" s="8" t="str">
        <f t="shared" si="1"/>
        <v>EFHu_gg_QU_15</v>
      </c>
      <c r="B94" s="7" t="s">
        <v>582</v>
      </c>
      <c r="C94" s="7" t="s">
        <v>654</v>
      </c>
      <c r="D94" s="7">
        <v>15</v>
      </c>
      <c r="E94" s="7">
        <v>100</v>
      </c>
      <c r="F94" s="9">
        <v>97.027738215372395</v>
      </c>
      <c r="G94" s="9">
        <v>94.682815106072596</v>
      </c>
      <c r="H94" s="9">
        <v>93.812397466243013</v>
      </c>
      <c r="I94" s="9">
        <v>92.724688109581393</v>
      </c>
      <c r="J94" s="9">
        <v>92.772104636902498</v>
      </c>
      <c r="K94" s="9">
        <v>92.874052920923987</v>
      </c>
      <c r="L94" s="9">
        <v>92.378362584517888</v>
      </c>
      <c r="M94" s="9">
        <v>90.578861593692224</v>
      </c>
      <c r="N94" s="9">
        <v>89.101234869972203</v>
      </c>
      <c r="O94" s="9">
        <v>88.78735424709852</v>
      </c>
      <c r="P94" s="9">
        <v>90.255658461313203</v>
      </c>
      <c r="Q94" s="9">
        <v>92.059261271839219</v>
      </c>
      <c r="R94" s="9">
        <v>94.545674917599072</v>
      </c>
      <c r="S94" s="9">
        <v>96.154904090602784</v>
      </c>
      <c r="T94" s="9">
        <v>96.485338735580854</v>
      </c>
      <c r="U94" s="9">
        <v>96.074310594024837</v>
      </c>
      <c r="V94" s="9">
        <v>95.795313925561985</v>
      </c>
      <c r="W94" s="9">
        <v>95.857345894632672</v>
      </c>
      <c r="X94" s="9">
        <v>95.870334523358267</v>
      </c>
      <c r="Y94" s="9">
        <v>95.784608665867594</v>
      </c>
      <c r="Z94" s="9">
        <v>96.529864450177527</v>
      </c>
      <c r="AA94" s="9">
        <v>98.578985787982461</v>
      </c>
      <c r="AB94" s="9">
        <v>99.127798999036258</v>
      </c>
      <c r="AC94" s="9">
        <v>98.583255253505186</v>
      </c>
      <c r="AD94" s="9">
        <v>98.748982232210963</v>
      </c>
      <c r="AE94" s="9">
        <v>100.55931513501923</v>
      </c>
      <c r="AF94" s="9">
        <v>103.84981050755334</v>
      </c>
      <c r="AG94" s="9">
        <v>103.91173125837842</v>
      </c>
      <c r="AH94" s="9">
        <v>104.57379571475394</v>
      </c>
      <c r="AI94" s="9">
        <v>102.72226783400747</v>
      </c>
      <c r="AJ94" s="9">
        <v>102.76522813011847</v>
      </c>
      <c r="AK94" s="9">
        <v>102.02174620476906</v>
      </c>
      <c r="AL94" s="9">
        <v>103.22534464578929</v>
      </c>
      <c r="AM94" s="9">
        <v>104.3551113687477</v>
      </c>
      <c r="AN94" s="9">
        <v>106.31227280987692</v>
      </c>
      <c r="AO94" s="9">
        <v>108.37990170181543</v>
      </c>
      <c r="AP94" s="9">
        <v>109.60243250780333</v>
      </c>
      <c r="AQ94" s="9">
        <v>111.10426299367629</v>
      </c>
      <c r="AR94" s="9">
        <v>113.45048143415777</v>
      </c>
      <c r="AS94" s="9">
        <v>116.91738546453944</v>
      </c>
      <c r="AT94" s="9">
        <v>121.16354723840227</v>
      </c>
      <c r="AU94" s="9">
        <v>124.00816110591906</v>
      </c>
      <c r="AV94" s="9">
        <v>128.31238319410409</v>
      </c>
      <c r="AW94" s="9">
        <v>132.24656054980298</v>
      </c>
      <c r="AX94" s="9">
        <v>132.00355188202977</v>
      </c>
      <c r="AY94" s="9">
        <v>128.93549193114828</v>
      </c>
      <c r="AZ94" s="9">
        <v>127.14540111676961</v>
      </c>
      <c r="BA94" s="9">
        <v>128.58407267773492</v>
      </c>
      <c r="BB94" s="9">
        <v>130.42908196748147</v>
      </c>
      <c r="BC94" s="9">
        <v>130.25399240570849</v>
      </c>
      <c r="BD94" s="9">
        <v>131.65617090738527</v>
      </c>
      <c r="BE94" s="9">
        <v>134.18777935834308</v>
      </c>
      <c r="BF94" s="9">
        <v>134.75590762114655</v>
      </c>
      <c r="BG94" s="9">
        <v>137.55072800371707</v>
      </c>
      <c r="BH94" s="9">
        <v>142.15027724352169</v>
      </c>
      <c r="BI94" s="9">
        <v>148.90453694169642</v>
      </c>
      <c r="BJ94" s="9">
        <v>152.12467949568523</v>
      </c>
      <c r="BK94" s="9">
        <v>153.80681514587141</v>
      </c>
      <c r="BL94" s="9">
        <v>154.72662243957092</v>
      </c>
      <c r="BM94" s="9">
        <v>156.30724032710989</v>
      </c>
      <c r="BN94" s="9">
        <v>157.04566520478258</v>
      </c>
      <c r="BO94" s="9">
        <v>157.3531810758677</v>
      </c>
      <c r="BP94" s="9">
        <v>159.37078015712484</v>
      </c>
      <c r="BQ94" s="21">
        <v>161.62333713411218</v>
      </c>
      <c r="BR94" s="21">
        <v>162.30759633708817</v>
      </c>
      <c r="BS94" s="21">
        <v>162.43955737194119</v>
      </c>
      <c r="BT94" s="21">
        <v>160.39480368405302</v>
      </c>
      <c r="BU94" s="21">
        <v>161.62461362945979</v>
      </c>
      <c r="BV94" s="21">
        <v>161.77258919680941</v>
      </c>
      <c r="BW94" s="21">
        <v>163.16138729993611</v>
      </c>
      <c r="BX94" s="21">
        <v>163.89762127181646</v>
      </c>
      <c r="BY94" s="21">
        <v>164.61443439695529</v>
      </c>
      <c r="BZ94" s="21">
        <v>166.60410279873415</v>
      </c>
      <c r="CA94" s="21">
        <v>168.3534080844918</v>
      </c>
      <c r="CB94" s="21">
        <v>171.50798999211995</v>
      </c>
      <c r="CC94" s="21">
        <v>174.65657782311806</v>
      </c>
      <c r="CD94" s="197">
        <v>176.59758434827359</v>
      </c>
      <c r="CE94" s="197">
        <v>177.19748036465231</v>
      </c>
      <c r="CF94" s="197">
        <v>177.03398861421101</v>
      </c>
      <c r="CG94" s="197">
        <v>178.93028315660342</v>
      </c>
      <c r="CH94" s="200">
        <v>182.06290963927759</v>
      </c>
      <c r="CJ94" s="5"/>
      <c r="CK94" s="5"/>
      <c r="CL94" s="5"/>
      <c r="CM94" s="5"/>
      <c r="CN94" s="5"/>
      <c r="CO94" s="21"/>
      <c r="CP94" s="21"/>
      <c r="CQ94" s="21"/>
    </row>
    <row r="95" spans="1:95" x14ac:dyDescent="0.2">
      <c r="A95" s="8" t="str">
        <f t="shared" si="1"/>
        <v>EFHu_gg_QU_16</v>
      </c>
      <c r="B95" s="7" t="s">
        <v>582</v>
      </c>
      <c r="C95" s="7" t="s">
        <v>654</v>
      </c>
      <c r="D95" s="7">
        <v>16</v>
      </c>
      <c r="E95" s="7">
        <v>100</v>
      </c>
      <c r="F95" s="9">
        <v>97.036846115285698</v>
      </c>
      <c r="G95" s="9">
        <v>94.664000446790467</v>
      </c>
      <c r="H95" s="9">
        <v>93.926010634635716</v>
      </c>
      <c r="I95" s="9">
        <v>92.926923326756977</v>
      </c>
      <c r="J95" s="9">
        <v>93.064384670320393</v>
      </c>
      <c r="K95" s="9">
        <v>93.10642659992584</v>
      </c>
      <c r="L95" s="9">
        <v>93.213597230856763</v>
      </c>
      <c r="M95" s="9">
        <v>92.061125347117368</v>
      </c>
      <c r="N95" s="9">
        <v>91.248650746268368</v>
      </c>
      <c r="O95" s="9">
        <v>91.009316710112117</v>
      </c>
      <c r="P95" s="9">
        <v>93.886034272721545</v>
      </c>
      <c r="Q95" s="9">
        <v>97.139808219796464</v>
      </c>
      <c r="R95" s="9">
        <v>101.04040566366454</v>
      </c>
      <c r="S95" s="9">
        <v>102.67926412040076</v>
      </c>
      <c r="T95" s="9">
        <v>103.67864477360747</v>
      </c>
      <c r="U95" s="9">
        <v>103.94562702752705</v>
      </c>
      <c r="V95" s="9">
        <v>104.35809194011715</v>
      </c>
      <c r="W95" s="9">
        <v>104.4464710815959</v>
      </c>
      <c r="X95" s="9">
        <v>104.57528739876471</v>
      </c>
      <c r="Y95" s="9">
        <v>104.70231367463593</v>
      </c>
      <c r="Z95" s="9">
        <v>105.55895517648639</v>
      </c>
      <c r="AA95" s="9">
        <v>106.90946690501552</v>
      </c>
      <c r="AB95" s="9">
        <v>107.4970726069115</v>
      </c>
      <c r="AC95" s="9">
        <v>107.2699382835401</v>
      </c>
      <c r="AD95" s="9">
        <v>107.56711338141552</v>
      </c>
      <c r="AE95" s="9">
        <v>108.80248550839485</v>
      </c>
      <c r="AF95" s="9">
        <v>110.63308265212522</v>
      </c>
      <c r="AG95" s="9">
        <v>111.40480419725725</v>
      </c>
      <c r="AH95" s="9">
        <v>112.19016627655644</v>
      </c>
      <c r="AI95" s="9">
        <v>112.42298165602968</v>
      </c>
      <c r="AJ95" s="9">
        <v>113.0520439060261</v>
      </c>
      <c r="AK95" s="9">
        <v>112.44516450155162</v>
      </c>
      <c r="AL95" s="9">
        <v>112.45657880412216</v>
      </c>
      <c r="AM95" s="9">
        <v>112.00742546466977</v>
      </c>
      <c r="AN95" s="9">
        <v>113.07627550421842</v>
      </c>
      <c r="AO95" s="9">
        <v>113.64711238257701</v>
      </c>
      <c r="AP95" s="9">
        <v>113.36752552240823</v>
      </c>
      <c r="AQ95" s="9">
        <v>113.6965385503071</v>
      </c>
      <c r="AR95" s="9">
        <v>115.32426575733712</v>
      </c>
      <c r="AS95" s="9">
        <v>118.62816486381053</v>
      </c>
      <c r="AT95" s="9">
        <v>124.45845684203876</v>
      </c>
      <c r="AU95" s="9">
        <v>128.21999408707879</v>
      </c>
      <c r="AV95" s="9">
        <v>132.7966997290003</v>
      </c>
      <c r="AW95" s="9">
        <v>133.80065651895458</v>
      </c>
      <c r="AX95" s="9">
        <v>132.99231415159991</v>
      </c>
      <c r="AY95" s="9">
        <v>130.35996738615253</v>
      </c>
      <c r="AZ95" s="9">
        <v>128.81977022635019</v>
      </c>
      <c r="BA95" s="9">
        <v>130.38819286277456</v>
      </c>
      <c r="BB95" s="9">
        <v>132.75800056265908</v>
      </c>
      <c r="BC95" s="9">
        <v>134.96824704455943</v>
      </c>
      <c r="BD95" s="9">
        <v>138.73811137311034</v>
      </c>
      <c r="BE95" s="9">
        <v>141.45241897491965</v>
      </c>
      <c r="BF95" s="9">
        <v>142.58625779550141</v>
      </c>
      <c r="BG95" s="9">
        <v>145.12380659085787</v>
      </c>
      <c r="BH95" s="9">
        <v>151.24345184741492</v>
      </c>
      <c r="BI95" s="9">
        <v>160.1882776975261</v>
      </c>
      <c r="BJ95" s="9">
        <v>164.76910534197842</v>
      </c>
      <c r="BK95" s="9">
        <v>167.13528867219321</v>
      </c>
      <c r="BL95" s="9">
        <v>168.03471871161608</v>
      </c>
      <c r="BM95" s="9">
        <v>171.09746276036313</v>
      </c>
      <c r="BN95" s="9">
        <v>174.23064013976386</v>
      </c>
      <c r="BO95" s="9">
        <v>176.08452766975157</v>
      </c>
      <c r="BP95" s="9">
        <v>178.54511715531996</v>
      </c>
      <c r="BQ95" s="21">
        <v>180.43352765381169</v>
      </c>
      <c r="BR95" s="21">
        <v>181.04330942522355</v>
      </c>
      <c r="BS95" s="21">
        <v>181.32354651089395</v>
      </c>
      <c r="BT95" s="21">
        <v>180.08172380495668</v>
      </c>
      <c r="BU95" s="21">
        <v>182.00350447351283</v>
      </c>
      <c r="BV95" s="21">
        <v>182.18247514654732</v>
      </c>
      <c r="BW95" s="21">
        <v>180.64916803977917</v>
      </c>
      <c r="BX95" s="21">
        <v>178.22476968915737</v>
      </c>
      <c r="BY95" s="21">
        <v>175.31698864158895</v>
      </c>
      <c r="BZ95" s="21">
        <v>176.70451368557409</v>
      </c>
      <c r="CA95" s="21">
        <v>178.06126195506042</v>
      </c>
      <c r="CB95" s="21">
        <v>180.18377657691622</v>
      </c>
      <c r="CC95" s="21">
        <v>182.88334020864059</v>
      </c>
      <c r="CD95" s="197">
        <v>185.47414467659382</v>
      </c>
      <c r="CE95" s="197">
        <v>188.34209650010067</v>
      </c>
      <c r="CF95" s="197">
        <v>190.81230672410075</v>
      </c>
      <c r="CG95" s="197">
        <v>194.45074188489889</v>
      </c>
      <c r="CH95" s="200">
        <v>199.28790066475318</v>
      </c>
      <c r="CJ95" s="5"/>
      <c r="CK95" s="5"/>
      <c r="CL95" s="5"/>
      <c r="CM95" s="5"/>
      <c r="CN95" s="5"/>
      <c r="CO95" s="21"/>
      <c r="CP95" s="21"/>
      <c r="CQ95" s="21"/>
    </row>
    <row r="96" spans="1:95" x14ac:dyDescent="0.2">
      <c r="A96" s="8" t="str">
        <f t="shared" si="1"/>
        <v>EFHu_gg_QU_17</v>
      </c>
      <c r="B96" s="7" t="s">
        <v>582</v>
      </c>
      <c r="C96" s="7" t="s">
        <v>654</v>
      </c>
      <c r="D96" s="7">
        <v>17</v>
      </c>
      <c r="E96" s="7">
        <v>100</v>
      </c>
      <c r="F96" s="9">
        <v>96.776666655048601</v>
      </c>
      <c r="G96" s="9">
        <v>94.287724982954089</v>
      </c>
      <c r="H96" s="9">
        <v>93.890630890828604</v>
      </c>
      <c r="I96" s="9">
        <v>93.426892555835096</v>
      </c>
      <c r="J96" s="9">
        <v>94.17335659649882</v>
      </c>
      <c r="K96" s="9">
        <v>94.505831099020313</v>
      </c>
      <c r="L96" s="9">
        <v>95.075758053148661</v>
      </c>
      <c r="M96" s="9">
        <v>94.237596348191232</v>
      </c>
      <c r="N96" s="9">
        <v>93.631119878838604</v>
      </c>
      <c r="O96" s="9">
        <v>93.176406477605042</v>
      </c>
      <c r="P96" s="9">
        <v>94.526972384546823</v>
      </c>
      <c r="Q96" s="9">
        <v>96.314230238300908</v>
      </c>
      <c r="R96" s="9">
        <v>98.950797213898397</v>
      </c>
      <c r="S96" s="9">
        <v>100.6761320121246</v>
      </c>
      <c r="T96" s="9">
        <v>101.39415919269436</v>
      </c>
      <c r="U96" s="9">
        <v>101.36145123492781</v>
      </c>
      <c r="V96" s="9">
        <v>101.54120388645077</v>
      </c>
      <c r="W96" s="9">
        <v>102.01669669436467</v>
      </c>
      <c r="X96" s="9">
        <v>101.97044743115389</v>
      </c>
      <c r="Y96" s="9">
        <v>102.13396944458538</v>
      </c>
      <c r="Z96" s="9">
        <v>102.38374158897646</v>
      </c>
      <c r="AA96" s="9">
        <v>103.60072151130008</v>
      </c>
      <c r="AB96" s="9">
        <v>103.91833080518533</v>
      </c>
      <c r="AC96" s="9">
        <v>103.96297173073198</v>
      </c>
      <c r="AD96" s="9">
        <v>104.5262366890551</v>
      </c>
      <c r="AE96" s="9">
        <v>106.0883878088063</v>
      </c>
      <c r="AF96" s="9">
        <v>108.43437372346877</v>
      </c>
      <c r="AG96" s="9">
        <v>109.47154216146112</v>
      </c>
      <c r="AH96" s="9">
        <v>110.22954831270708</v>
      </c>
      <c r="AI96" s="9">
        <v>110.21375836887562</v>
      </c>
      <c r="AJ96" s="9">
        <v>110.57041376207383</v>
      </c>
      <c r="AK96" s="9">
        <v>110.72590113176858</v>
      </c>
      <c r="AL96" s="9">
        <v>110.68006773557879</v>
      </c>
      <c r="AM96" s="9">
        <v>111.34796080213619</v>
      </c>
      <c r="AN96" s="9">
        <v>111.91251519133418</v>
      </c>
      <c r="AO96" s="9">
        <v>113.57210726710808</v>
      </c>
      <c r="AP96" s="9">
        <v>114.69769883707515</v>
      </c>
      <c r="AQ96" s="9">
        <v>115.63775484228096</v>
      </c>
      <c r="AR96" s="9">
        <v>116.05195980842628</v>
      </c>
      <c r="AS96" s="9">
        <v>117.31129855996646</v>
      </c>
      <c r="AT96" s="9">
        <v>122.9682321812092</v>
      </c>
      <c r="AU96" s="9">
        <v>128.12579218686619</v>
      </c>
      <c r="AV96" s="9">
        <v>133.01200914016468</v>
      </c>
      <c r="AW96" s="9">
        <v>133.41271408539313</v>
      </c>
      <c r="AX96" s="9">
        <v>132.28256267874463</v>
      </c>
      <c r="AY96" s="9">
        <v>130.0777775895817</v>
      </c>
      <c r="AZ96" s="9">
        <v>129.68399467985543</v>
      </c>
      <c r="BA96" s="9">
        <v>131.87341349329222</v>
      </c>
      <c r="BB96" s="9">
        <v>134.45683727973733</v>
      </c>
      <c r="BC96" s="9">
        <v>135.17498007475294</v>
      </c>
      <c r="BD96" s="9">
        <v>137.81072158223188</v>
      </c>
      <c r="BE96" s="9">
        <v>140.23805432446363</v>
      </c>
      <c r="BF96" s="9">
        <v>143.44318747528925</v>
      </c>
      <c r="BG96" s="9">
        <v>145.00583314748948</v>
      </c>
      <c r="BH96" s="9">
        <v>148.01796456496552</v>
      </c>
      <c r="BI96" s="9">
        <v>153.63239425873482</v>
      </c>
      <c r="BJ96" s="9">
        <v>158.25889046554505</v>
      </c>
      <c r="BK96" s="9">
        <v>161.99726083324967</v>
      </c>
      <c r="BL96" s="9">
        <v>161.75527973810702</v>
      </c>
      <c r="BM96" s="9">
        <v>162.34332301288813</v>
      </c>
      <c r="BN96" s="9">
        <v>162.86438113015424</v>
      </c>
      <c r="BO96" s="9">
        <v>163.58973848164553</v>
      </c>
      <c r="BP96" s="9">
        <v>165.20654891307603</v>
      </c>
      <c r="BQ96" s="21">
        <v>166.97153805332059</v>
      </c>
      <c r="BR96" s="21">
        <v>168.31068472839146</v>
      </c>
      <c r="BS96" s="21">
        <v>168.77814496547362</v>
      </c>
      <c r="BT96" s="21">
        <v>167.86573128860041</v>
      </c>
      <c r="BU96" s="21">
        <v>169.42727489222807</v>
      </c>
      <c r="BV96" s="21">
        <v>171.23669078452363</v>
      </c>
      <c r="BW96" s="21">
        <v>172.44299672556429</v>
      </c>
      <c r="BX96" s="21">
        <v>174.28460389627318</v>
      </c>
      <c r="BY96" s="21">
        <v>174.89712614170148</v>
      </c>
      <c r="BZ96" s="21">
        <v>178.38758879392114</v>
      </c>
      <c r="CA96" s="21">
        <v>180.44699948144054</v>
      </c>
      <c r="CB96" s="21">
        <v>183.10294878147656</v>
      </c>
      <c r="CC96" s="21">
        <v>184.75200829199278</v>
      </c>
      <c r="CD96" s="197">
        <v>186.66527369172135</v>
      </c>
      <c r="CE96" s="197">
        <v>187.97245471420297</v>
      </c>
      <c r="CF96" s="197">
        <v>189.99248304028015</v>
      </c>
      <c r="CG96" s="197">
        <v>192.71318162585317</v>
      </c>
      <c r="CH96" s="200">
        <v>196.77103011294298</v>
      </c>
      <c r="CJ96" s="5"/>
      <c r="CK96" s="5"/>
      <c r="CL96" s="5"/>
      <c r="CM96" s="5"/>
      <c r="CN96" s="5"/>
      <c r="CO96" s="21"/>
      <c r="CP96" s="21"/>
      <c r="CQ96" s="21"/>
    </row>
    <row r="97" spans="1:95" x14ac:dyDescent="0.2">
      <c r="A97" s="8" t="str">
        <f t="shared" si="1"/>
        <v>EFHu_gg_QU_18</v>
      </c>
      <c r="B97" s="7" t="s">
        <v>582</v>
      </c>
      <c r="C97" s="7" t="s">
        <v>654</v>
      </c>
      <c r="D97" s="7">
        <v>18</v>
      </c>
      <c r="E97" s="7">
        <v>100</v>
      </c>
      <c r="F97" s="9">
        <v>94.726919282050929</v>
      </c>
      <c r="G97" s="9">
        <v>89.716746663024026</v>
      </c>
      <c r="H97" s="9">
        <v>87.49852917314935</v>
      </c>
      <c r="I97" s="9">
        <v>85.704502382471034</v>
      </c>
      <c r="J97" s="9">
        <v>86.440003564971576</v>
      </c>
      <c r="K97" s="9">
        <v>87.194263813986836</v>
      </c>
      <c r="L97" s="9">
        <v>89.405171466651211</v>
      </c>
      <c r="M97" s="9">
        <v>90.373410664148381</v>
      </c>
      <c r="N97" s="9">
        <v>90.786433295229543</v>
      </c>
      <c r="O97" s="9">
        <v>90.009684439345889</v>
      </c>
      <c r="P97" s="9">
        <v>92.211410589074944</v>
      </c>
      <c r="Q97" s="9">
        <v>95.444702020588906</v>
      </c>
      <c r="R97" s="9">
        <v>100.08072894892105</v>
      </c>
      <c r="S97" s="9">
        <v>102.62925668551998</v>
      </c>
      <c r="T97" s="9">
        <v>103.60484019678442</v>
      </c>
      <c r="U97" s="9">
        <v>103.74227096888637</v>
      </c>
      <c r="V97" s="9">
        <v>103.74089323268724</v>
      </c>
      <c r="W97" s="9">
        <v>103.97680721919107</v>
      </c>
      <c r="X97" s="9">
        <v>104.23576904376922</v>
      </c>
      <c r="Y97" s="9">
        <v>104.58697886168407</v>
      </c>
      <c r="Z97" s="9">
        <v>105.87957312878312</v>
      </c>
      <c r="AA97" s="9">
        <v>107.40013754846575</v>
      </c>
      <c r="AB97" s="9">
        <v>109.93815265176657</v>
      </c>
      <c r="AC97" s="9">
        <v>112.00813905216997</v>
      </c>
      <c r="AD97" s="9">
        <v>113.87160321225223</v>
      </c>
      <c r="AE97" s="9">
        <v>115.9394180478789</v>
      </c>
      <c r="AF97" s="9">
        <v>118.18443843121639</v>
      </c>
      <c r="AG97" s="9">
        <v>120.28101433751597</v>
      </c>
      <c r="AH97" s="9">
        <v>120.68102960044341</v>
      </c>
      <c r="AI97" s="9">
        <v>120.97948114501192</v>
      </c>
      <c r="AJ97" s="9">
        <v>122.17881066341403</v>
      </c>
      <c r="AK97" s="9">
        <v>122.89748565411639</v>
      </c>
      <c r="AL97" s="9">
        <v>122.9224726029904</v>
      </c>
      <c r="AM97" s="9">
        <v>120.2525147384403</v>
      </c>
      <c r="AN97" s="9">
        <v>118.93227294310221</v>
      </c>
      <c r="AO97" s="9">
        <v>118.45511105185882</v>
      </c>
      <c r="AP97" s="9">
        <v>119.00330312391789</v>
      </c>
      <c r="AQ97" s="9">
        <v>119.37851574826045</v>
      </c>
      <c r="AR97" s="9">
        <v>119.7166008481128</v>
      </c>
      <c r="AS97" s="9">
        <v>122.83838886139979</v>
      </c>
      <c r="AT97" s="9">
        <v>129.93758052234642</v>
      </c>
      <c r="AU97" s="9">
        <v>135.5521326245547</v>
      </c>
      <c r="AV97" s="9">
        <v>139.84970043595763</v>
      </c>
      <c r="AW97" s="9">
        <v>138.94404984041401</v>
      </c>
      <c r="AX97" s="9">
        <v>137.43250852390392</v>
      </c>
      <c r="AY97" s="9">
        <v>134.25304163709563</v>
      </c>
      <c r="AZ97" s="9">
        <v>132.09882591172433</v>
      </c>
      <c r="BA97" s="9">
        <v>132.41933387238498</v>
      </c>
      <c r="BB97" s="9">
        <v>133.17434647371439</v>
      </c>
      <c r="BC97" s="9">
        <v>132.59800581803958</v>
      </c>
      <c r="BD97" s="9">
        <v>133.85741984887775</v>
      </c>
      <c r="BE97" s="9">
        <v>135.90683433194658</v>
      </c>
      <c r="BF97" s="9">
        <v>140.04208684157462</v>
      </c>
      <c r="BG97" s="9">
        <v>144.25045165874283</v>
      </c>
      <c r="BH97" s="9">
        <v>149.79540317446742</v>
      </c>
      <c r="BI97" s="9">
        <v>158.03893972250071</v>
      </c>
      <c r="BJ97" s="9">
        <v>162.89516011345063</v>
      </c>
      <c r="BK97" s="9">
        <v>166.30215650947343</v>
      </c>
      <c r="BL97" s="9">
        <v>163.69988539680324</v>
      </c>
      <c r="BM97" s="9">
        <v>162.74160110107425</v>
      </c>
      <c r="BN97" s="9">
        <v>162.46156051348586</v>
      </c>
      <c r="BO97" s="9">
        <v>164.31991922928862</v>
      </c>
      <c r="BP97" s="9">
        <v>168.71541592308571</v>
      </c>
      <c r="BQ97" s="21">
        <v>170.30724364606422</v>
      </c>
      <c r="BR97" s="21">
        <v>169.65537365385532</v>
      </c>
      <c r="BS97" s="21">
        <v>164.62984037173612</v>
      </c>
      <c r="BT97" s="21">
        <v>160.05980779950377</v>
      </c>
      <c r="BU97" s="21">
        <v>156.98128615742243</v>
      </c>
      <c r="BV97" s="21">
        <v>154.11730564948016</v>
      </c>
      <c r="BW97" s="21">
        <v>152.93866218002833</v>
      </c>
      <c r="BX97" s="21">
        <v>154.90448315193234</v>
      </c>
      <c r="BY97" s="21">
        <v>158.39503228396961</v>
      </c>
      <c r="BZ97" s="21">
        <v>161.63277218358562</v>
      </c>
      <c r="CA97" s="21">
        <v>163.65389367600724</v>
      </c>
      <c r="CB97" s="21">
        <v>165.04059000914455</v>
      </c>
      <c r="CC97" s="21">
        <v>166.99136323134829</v>
      </c>
      <c r="CD97" s="197">
        <v>168.30412264966887</v>
      </c>
      <c r="CE97" s="197">
        <v>168.62035315261278</v>
      </c>
      <c r="CF97" s="197">
        <v>169.66536549978935</v>
      </c>
      <c r="CG97" s="197">
        <v>169.45889454382743</v>
      </c>
      <c r="CH97" s="200">
        <v>169.10153616436318</v>
      </c>
      <c r="CJ97" s="5"/>
      <c r="CK97" s="5"/>
      <c r="CL97" s="5"/>
      <c r="CM97" s="5"/>
      <c r="CN97" s="5"/>
      <c r="CO97" s="21"/>
      <c r="CP97" s="21"/>
      <c r="CQ97" s="21"/>
    </row>
    <row r="98" spans="1:95" x14ac:dyDescent="0.2">
      <c r="A98" s="8" t="str">
        <f t="shared" si="1"/>
        <v>EFHu_gg_QU_19</v>
      </c>
      <c r="B98" s="7" t="s">
        <v>582</v>
      </c>
      <c r="C98" s="7" t="s">
        <v>654</v>
      </c>
      <c r="D98" s="7">
        <v>19</v>
      </c>
      <c r="E98" s="7">
        <v>100</v>
      </c>
      <c r="F98" s="9">
        <v>96.342271185864107</v>
      </c>
      <c r="G98" s="9">
        <v>93.559290866844719</v>
      </c>
      <c r="H98" s="9">
        <v>93.083717791185776</v>
      </c>
      <c r="I98" s="9">
        <v>92.583937172413826</v>
      </c>
      <c r="J98" s="9">
        <v>93.248189487584398</v>
      </c>
      <c r="K98" s="9">
        <v>93.457192910631377</v>
      </c>
      <c r="L98" s="9">
        <v>94.070782910390378</v>
      </c>
      <c r="M98" s="9">
        <v>93.57640207064064</v>
      </c>
      <c r="N98" s="9">
        <v>93.496969401835784</v>
      </c>
      <c r="O98" s="9">
        <v>93.617760538060836</v>
      </c>
      <c r="P98" s="9">
        <v>94.672124329796645</v>
      </c>
      <c r="Q98" s="9">
        <v>96.352701113450962</v>
      </c>
      <c r="R98" s="9">
        <v>98.425107979083506</v>
      </c>
      <c r="S98" s="9">
        <v>100.70171969966286</v>
      </c>
      <c r="T98" s="9">
        <v>101.40530441032838</v>
      </c>
      <c r="U98" s="9">
        <v>101.76782285408511</v>
      </c>
      <c r="V98" s="9">
        <v>101.47019270986317</v>
      </c>
      <c r="W98" s="9">
        <v>101.9213439688025</v>
      </c>
      <c r="X98" s="9">
        <v>102.30333067847774</v>
      </c>
      <c r="Y98" s="9">
        <v>102.7887283844094</v>
      </c>
      <c r="Z98" s="9">
        <v>103.40209131966792</v>
      </c>
      <c r="AA98" s="9">
        <v>103.75972103552596</v>
      </c>
      <c r="AB98" s="9">
        <v>104.43285995616559</v>
      </c>
      <c r="AC98" s="9">
        <v>104.53202788693413</v>
      </c>
      <c r="AD98" s="9">
        <v>104.87940831457009</v>
      </c>
      <c r="AE98" s="9">
        <v>105.14875619485325</v>
      </c>
      <c r="AF98" s="9">
        <v>106.4987137186484</v>
      </c>
      <c r="AG98" s="9">
        <v>108.12019826775634</v>
      </c>
      <c r="AH98" s="9">
        <v>109.51825934455569</v>
      </c>
      <c r="AI98" s="9">
        <v>110.32388122146249</v>
      </c>
      <c r="AJ98" s="9">
        <v>110.75730852051514</v>
      </c>
      <c r="AK98" s="9">
        <v>110.94337969952261</v>
      </c>
      <c r="AL98" s="9">
        <v>110.35383479191698</v>
      </c>
      <c r="AM98" s="9">
        <v>110.21791780065261</v>
      </c>
      <c r="AN98" s="9">
        <v>111.37151154306173</v>
      </c>
      <c r="AO98" s="9">
        <v>112.68703283968621</v>
      </c>
      <c r="AP98" s="9">
        <v>113.8600530591313</v>
      </c>
      <c r="AQ98" s="9">
        <v>113.91313965493966</v>
      </c>
      <c r="AR98" s="9">
        <v>114.96829781316609</v>
      </c>
      <c r="AS98" s="9">
        <v>116.78243762868419</v>
      </c>
      <c r="AT98" s="9">
        <v>122.92398712927177</v>
      </c>
      <c r="AU98" s="9">
        <v>127.14419172751023</v>
      </c>
      <c r="AV98" s="9">
        <v>131.22848945545221</v>
      </c>
      <c r="AW98" s="9">
        <v>130.58881530179178</v>
      </c>
      <c r="AX98" s="9">
        <v>129.75892708217151</v>
      </c>
      <c r="AY98" s="9">
        <v>127.64914809990421</v>
      </c>
      <c r="AZ98" s="9">
        <v>126.13272815006053</v>
      </c>
      <c r="BA98" s="9">
        <v>127.23295964947935</v>
      </c>
      <c r="BB98" s="9">
        <v>128.94104918339872</v>
      </c>
      <c r="BC98" s="9">
        <v>130.7542939596872</v>
      </c>
      <c r="BD98" s="9">
        <v>134.60843729222356</v>
      </c>
      <c r="BE98" s="9">
        <v>137.53436912151528</v>
      </c>
      <c r="BF98" s="9">
        <v>139.87189108112659</v>
      </c>
      <c r="BG98" s="9">
        <v>140.20008624179852</v>
      </c>
      <c r="BH98" s="9">
        <v>142.54601831709132</v>
      </c>
      <c r="BI98" s="9">
        <v>146.96303818629713</v>
      </c>
      <c r="BJ98" s="9">
        <v>149.72837912114434</v>
      </c>
      <c r="BK98" s="9">
        <v>152.17947067584757</v>
      </c>
      <c r="BL98" s="9">
        <v>151.66910420976694</v>
      </c>
      <c r="BM98" s="9">
        <v>152.57160268706278</v>
      </c>
      <c r="BN98" s="9">
        <v>153.39997814262961</v>
      </c>
      <c r="BO98" s="9">
        <v>155.61489858757639</v>
      </c>
      <c r="BP98" s="9">
        <v>157.22128542254299</v>
      </c>
      <c r="BQ98" s="21">
        <v>158.62159496779725</v>
      </c>
      <c r="BR98" s="21">
        <v>157.92781578042306</v>
      </c>
      <c r="BS98" s="21">
        <v>157.30432723982736</v>
      </c>
      <c r="BT98" s="21">
        <v>154.21809440263888</v>
      </c>
      <c r="BU98" s="21">
        <v>154.21506551381682</v>
      </c>
      <c r="BV98" s="21">
        <v>154.8669166284615</v>
      </c>
      <c r="BW98" s="21">
        <v>155.8844825481045</v>
      </c>
      <c r="BX98" s="21">
        <v>157.96560132020636</v>
      </c>
      <c r="BY98" s="21">
        <v>159.16276504896163</v>
      </c>
      <c r="BZ98" s="21">
        <v>163.01999832363688</v>
      </c>
      <c r="CA98" s="21">
        <v>164.18860068412764</v>
      </c>
      <c r="CB98" s="21">
        <v>165.42554504252735</v>
      </c>
      <c r="CC98" s="21">
        <v>166.5441414091953</v>
      </c>
      <c r="CD98" s="197">
        <v>167.86668477774754</v>
      </c>
      <c r="CE98" s="197">
        <v>169.78230818193001</v>
      </c>
      <c r="CF98" s="197">
        <v>171.95416390561743</v>
      </c>
      <c r="CG98" s="197">
        <v>176.70069490105411</v>
      </c>
      <c r="CH98" s="200">
        <v>182.55615108044117</v>
      </c>
      <c r="CJ98" s="5"/>
      <c r="CK98" s="5"/>
      <c r="CL98" s="5"/>
      <c r="CM98" s="5"/>
      <c r="CN98" s="5"/>
      <c r="CO98" s="21"/>
      <c r="CP98" s="21"/>
      <c r="CQ98" s="21"/>
    </row>
    <row r="99" spans="1:95" x14ac:dyDescent="0.2">
      <c r="A99" s="8" t="str">
        <f t="shared" si="1"/>
        <v>EFHu_gg_QU_20</v>
      </c>
      <c r="B99" s="7" t="s">
        <v>582</v>
      </c>
      <c r="C99" s="7" t="s">
        <v>654</v>
      </c>
      <c r="D99" s="7">
        <v>20</v>
      </c>
      <c r="E99" s="7">
        <v>100</v>
      </c>
      <c r="F99" s="9">
        <v>96.939773078567569</v>
      </c>
      <c r="G99" s="9">
        <v>94.539626076431986</v>
      </c>
      <c r="H99" s="9">
        <v>93.888151083019693</v>
      </c>
      <c r="I99" s="9">
        <v>93.059063638293708</v>
      </c>
      <c r="J99" s="9">
        <v>93.370541263024791</v>
      </c>
      <c r="K99" s="9">
        <v>93.536758194071993</v>
      </c>
      <c r="L99" s="9">
        <v>93.718637923177326</v>
      </c>
      <c r="M99" s="9">
        <v>92.602586171631344</v>
      </c>
      <c r="N99" s="9">
        <v>91.788486510351916</v>
      </c>
      <c r="O99" s="9">
        <v>91.528890312290329</v>
      </c>
      <c r="P99" s="9">
        <v>93.011532470030275</v>
      </c>
      <c r="Q99" s="9">
        <v>94.613375328414364</v>
      </c>
      <c r="R99" s="9">
        <v>97.622279891593053</v>
      </c>
      <c r="S99" s="9">
        <v>99.403203084453367</v>
      </c>
      <c r="T99" s="9">
        <v>100.47075499666876</v>
      </c>
      <c r="U99" s="9">
        <v>100.03174470215265</v>
      </c>
      <c r="V99" s="9">
        <v>99.693010636543178</v>
      </c>
      <c r="W99" s="9">
        <v>99.909089339535058</v>
      </c>
      <c r="X99" s="9">
        <v>100.07432269762471</v>
      </c>
      <c r="Y99" s="9">
        <v>101.0989991046594</v>
      </c>
      <c r="Z99" s="9">
        <v>101.57229516019699</v>
      </c>
      <c r="AA99" s="9">
        <v>102.2181038362685</v>
      </c>
      <c r="AB99" s="9">
        <v>103.29009769799229</v>
      </c>
      <c r="AC99" s="9">
        <v>104.44846422986888</v>
      </c>
      <c r="AD99" s="9">
        <v>106.18875155575138</v>
      </c>
      <c r="AE99" s="9">
        <v>106.59871695643847</v>
      </c>
      <c r="AF99" s="9">
        <v>108.26114110922015</v>
      </c>
      <c r="AG99" s="9">
        <v>108.92534034190847</v>
      </c>
      <c r="AH99" s="9">
        <v>110.21232868879723</v>
      </c>
      <c r="AI99" s="9">
        <v>110.4415777048781</v>
      </c>
      <c r="AJ99" s="9">
        <v>111.3094709297939</v>
      </c>
      <c r="AK99" s="9">
        <v>111.61319950394996</v>
      </c>
      <c r="AL99" s="9">
        <v>111.4779165986314</v>
      </c>
      <c r="AM99" s="9">
        <v>111.29528341129237</v>
      </c>
      <c r="AN99" s="9">
        <v>112.33011132377844</v>
      </c>
      <c r="AO99" s="9">
        <v>113.59912207080556</v>
      </c>
      <c r="AP99" s="9">
        <v>112.9613722291691</v>
      </c>
      <c r="AQ99" s="9">
        <v>112.44299229189259</v>
      </c>
      <c r="AR99" s="9">
        <v>112.4371151634225</v>
      </c>
      <c r="AS99" s="9">
        <v>115.41522102496877</v>
      </c>
      <c r="AT99" s="9">
        <v>120.64562280447815</v>
      </c>
      <c r="AU99" s="9">
        <v>124.91310695306429</v>
      </c>
      <c r="AV99" s="9">
        <v>128.30084370864694</v>
      </c>
      <c r="AW99" s="9">
        <v>127.92008357904037</v>
      </c>
      <c r="AX99" s="9">
        <v>126.79511867234415</v>
      </c>
      <c r="AY99" s="9">
        <v>124.51835646556458</v>
      </c>
      <c r="AZ99" s="9">
        <v>123.39771206218641</v>
      </c>
      <c r="BA99" s="9">
        <v>125.48377357955712</v>
      </c>
      <c r="BB99" s="9">
        <v>128.02811932982388</v>
      </c>
      <c r="BC99" s="9">
        <v>129.55997270129342</v>
      </c>
      <c r="BD99" s="9">
        <v>132.92716126733475</v>
      </c>
      <c r="BE99" s="9">
        <v>135.36429780855389</v>
      </c>
      <c r="BF99" s="9">
        <v>139.2901082148741</v>
      </c>
      <c r="BG99" s="9">
        <v>141.06758776985973</v>
      </c>
      <c r="BH99" s="9">
        <v>145.73258179477625</v>
      </c>
      <c r="BI99" s="9">
        <v>151.91621284200144</v>
      </c>
      <c r="BJ99" s="9">
        <v>155.55180514879837</v>
      </c>
      <c r="BK99" s="9">
        <v>157.17171243917156</v>
      </c>
      <c r="BL99" s="9">
        <v>155.7991367048578</v>
      </c>
      <c r="BM99" s="9">
        <v>156.41866374931621</v>
      </c>
      <c r="BN99" s="9">
        <v>157.25689193924833</v>
      </c>
      <c r="BO99" s="9">
        <v>158.49077805603426</v>
      </c>
      <c r="BP99" s="9">
        <v>159.87219801257584</v>
      </c>
      <c r="BQ99" s="21">
        <v>162.49225782760905</v>
      </c>
      <c r="BR99" s="21">
        <v>163.73682492438078</v>
      </c>
      <c r="BS99" s="21">
        <v>164.12102300723433</v>
      </c>
      <c r="BT99" s="21">
        <v>162.01329494415515</v>
      </c>
      <c r="BU99" s="21">
        <v>162.46616986307274</v>
      </c>
      <c r="BV99" s="21">
        <v>163.54414900008973</v>
      </c>
      <c r="BW99" s="21">
        <v>165.71816126999076</v>
      </c>
      <c r="BX99" s="21">
        <v>167.81801063082528</v>
      </c>
      <c r="BY99" s="21">
        <v>168.81000869092733</v>
      </c>
      <c r="BZ99" s="21">
        <v>172.22842858641354</v>
      </c>
      <c r="CA99" s="21">
        <v>175.71261307106252</v>
      </c>
      <c r="CB99" s="21">
        <v>180.52202746126588</v>
      </c>
      <c r="CC99" s="21">
        <v>184.27916012780585</v>
      </c>
      <c r="CD99" s="197">
        <v>185.05288675074226</v>
      </c>
      <c r="CE99" s="197">
        <v>184.35032938377935</v>
      </c>
      <c r="CF99" s="197">
        <v>183.32922499950189</v>
      </c>
      <c r="CG99" s="197">
        <v>184.65666041701078</v>
      </c>
      <c r="CH99" s="200">
        <v>186.84445323211037</v>
      </c>
      <c r="CJ99" s="5"/>
      <c r="CK99" s="5"/>
      <c r="CL99" s="5"/>
      <c r="CM99" s="5"/>
      <c r="CN99" s="5"/>
      <c r="CO99" s="21"/>
      <c r="CP99" s="21"/>
      <c r="CQ99" s="21"/>
    </row>
    <row r="100" spans="1:95" x14ac:dyDescent="0.2">
      <c r="A100" s="8" t="str">
        <f t="shared" si="1"/>
        <v>EFHu_gg_QU_21</v>
      </c>
      <c r="B100" s="7" t="s">
        <v>582</v>
      </c>
      <c r="C100" s="7" t="s">
        <v>654</v>
      </c>
      <c r="D100" s="7">
        <v>21</v>
      </c>
      <c r="E100" s="7">
        <v>100</v>
      </c>
      <c r="F100" s="9">
        <v>94.46177914452521</v>
      </c>
      <c r="G100" s="9">
        <v>89.63095081931921</v>
      </c>
      <c r="H100" s="9">
        <v>87.284309187742792</v>
      </c>
      <c r="I100" s="9">
        <v>85.843487035633061</v>
      </c>
      <c r="J100" s="9">
        <v>86.675423564682475</v>
      </c>
      <c r="K100" s="9">
        <v>87.768215417396348</v>
      </c>
      <c r="L100" s="9">
        <v>89.301670515293083</v>
      </c>
      <c r="M100" s="9">
        <v>89.376603015740429</v>
      </c>
      <c r="N100" s="9">
        <v>88.714114273069526</v>
      </c>
      <c r="O100" s="9">
        <v>88.394269611592748</v>
      </c>
      <c r="P100" s="9">
        <v>89.885436761761866</v>
      </c>
      <c r="Q100" s="9">
        <v>92.295614340007774</v>
      </c>
      <c r="R100" s="9">
        <v>96.533812481009988</v>
      </c>
      <c r="S100" s="9">
        <v>97.686870057810722</v>
      </c>
      <c r="T100" s="9">
        <v>99.317997793263373</v>
      </c>
      <c r="U100" s="9">
        <v>98.523599668489297</v>
      </c>
      <c r="V100" s="9">
        <v>100.28272903855036</v>
      </c>
      <c r="W100" s="9">
        <v>101.03256962692505</v>
      </c>
      <c r="X100" s="9">
        <v>101.18905692389829</v>
      </c>
      <c r="Y100" s="9">
        <v>101.27746299481231</v>
      </c>
      <c r="Z100" s="9">
        <v>101.43408686290286</v>
      </c>
      <c r="AA100" s="9">
        <v>102.61263143898709</v>
      </c>
      <c r="AB100" s="9">
        <v>103.28705918161192</v>
      </c>
      <c r="AC100" s="9">
        <v>104.31450968470214</v>
      </c>
      <c r="AD100" s="9">
        <v>105.28838880087511</v>
      </c>
      <c r="AE100" s="9">
        <v>106.94312672001399</v>
      </c>
      <c r="AF100" s="9">
        <v>107.85458486758695</v>
      </c>
      <c r="AG100" s="9">
        <v>109.36751580148866</v>
      </c>
      <c r="AH100" s="9">
        <v>110.22945714690036</v>
      </c>
      <c r="AI100" s="9">
        <v>111.34337236968321</v>
      </c>
      <c r="AJ100" s="9">
        <v>112.5448372759284</v>
      </c>
      <c r="AK100" s="9">
        <v>113.62552851292212</v>
      </c>
      <c r="AL100" s="9">
        <v>114.76963653263471</v>
      </c>
      <c r="AM100" s="9">
        <v>115.82388350552249</v>
      </c>
      <c r="AN100" s="9">
        <v>117.51126090803541</v>
      </c>
      <c r="AO100" s="9">
        <v>118.87366634804455</v>
      </c>
      <c r="AP100" s="9">
        <v>119.21198671277811</v>
      </c>
      <c r="AQ100" s="9">
        <v>119.88245493654779</v>
      </c>
      <c r="AR100" s="9">
        <v>120.4160990529442</v>
      </c>
      <c r="AS100" s="9">
        <v>123.16877185205537</v>
      </c>
      <c r="AT100" s="9">
        <v>129.73690448290404</v>
      </c>
      <c r="AU100" s="9">
        <v>136.91231054422121</v>
      </c>
      <c r="AV100" s="9">
        <v>143.0138498366791</v>
      </c>
      <c r="AW100" s="9">
        <v>143.38649817970688</v>
      </c>
      <c r="AX100" s="9">
        <v>140.97531546984351</v>
      </c>
      <c r="AY100" s="9">
        <v>136.75296126937462</v>
      </c>
      <c r="AZ100" s="9">
        <v>133.87065109186037</v>
      </c>
      <c r="BA100" s="9">
        <v>134.96718091831264</v>
      </c>
      <c r="BB100" s="9">
        <v>138.05084958674661</v>
      </c>
      <c r="BC100" s="9">
        <v>140.02994221139579</v>
      </c>
      <c r="BD100" s="9">
        <v>146.04481206070977</v>
      </c>
      <c r="BE100" s="9">
        <v>150.43389943145453</v>
      </c>
      <c r="BF100" s="9">
        <v>154.97409986822788</v>
      </c>
      <c r="BG100" s="9">
        <v>154.56353330140249</v>
      </c>
      <c r="BH100" s="9">
        <v>154.57111913099257</v>
      </c>
      <c r="BI100" s="9">
        <v>158.33846102754038</v>
      </c>
      <c r="BJ100" s="9">
        <v>161.14652773682914</v>
      </c>
      <c r="BK100" s="9">
        <v>163.27905665667922</v>
      </c>
      <c r="BL100" s="9">
        <v>162.48947134321119</v>
      </c>
      <c r="BM100" s="9">
        <v>163.18745055548797</v>
      </c>
      <c r="BN100" s="9">
        <v>164.31958034985391</v>
      </c>
      <c r="BO100" s="9">
        <v>164.71793085348807</v>
      </c>
      <c r="BP100" s="9">
        <v>165.44196704281026</v>
      </c>
      <c r="BQ100" s="21">
        <v>166.06853540811656</v>
      </c>
      <c r="BR100" s="21">
        <v>164.91489822231298</v>
      </c>
      <c r="BS100" s="21">
        <v>163.7256566662779</v>
      </c>
      <c r="BT100" s="21">
        <v>160.94314512757532</v>
      </c>
      <c r="BU100" s="21">
        <v>161.68027071001413</v>
      </c>
      <c r="BV100" s="21">
        <v>162.59508195547537</v>
      </c>
      <c r="BW100" s="21">
        <v>164.11137935452905</v>
      </c>
      <c r="BX100" s="21">
        <v>167.05312336338477</v>
      </c>
      <c r="BY100" s="21">
        <v>166.86495423702664</v>
      </c>
      <c r="BZ100" s="21">
        <v>170.84124452910569</v>
      </c>
      <c r="CA100" s="21">
        <v>172.47652776660513</v>
      </c>
      <c r="CB100" s="21">
        <v>176.95355007920236</v>
      </c>
      <c r="CC100" s="21">
        <v>177.85000858773287</v>
      </c>
      <c r="CD100" s="197">
        <v>177.16231702251275</v>
      </c>
      <c r="CE100" s="197">
        <v>174.19605802014985</v>
      </c>
      <c r="CF100" s="197">
        <v>171.45880332141687</v>
      </c>
      <c r="CG100" s="197">
        <v>170.35114871004396</v>
      </c>
      <c r="CH100" s="200">
        <v>170.5494554607501</v>
      </c>
      <c r="CJ100" s="5"/>
      <c r="CK100" s="5"/>
      <c r="CL100" s="5"/>
      <c r="CM100" s="5"/>
      <c r="CN100" s="5"/>
      <c r="CO100" s="21"/>
      <c r="CP100" s="21"/>
      <c r="CQ100" s="21"/>
    </row>
    <row r="101" spans="1:95" x14ac:dyDescent="0.2">
      <c r="A101" s="8" t="str">
        <f t="shared" si="1"/>
        <v>EFHu_gg_QU_22</v>
      </c>
      <c r="B101" s="7" t="s">
        <v>582</v>
      </c>
      <c r="C101" s="7" t="s">
        <v>654</v>
      </c>
      <c r="D101" s="7">
        <v>22</v>
      </c>
      <c r="E101" s="7">
        <v>100</v>
      </c>
      <c r="F101" s="9">
        <v>98.562801650546461</v>
      </c>
      <c r="G101" s="9">
        <v>97.759964252129066</v>
      </c>
      <c r="H101" s="9">
        <v>98.018931509220124</v>
      </c>
      <c r="I101" s="9">
        <v>98.706707179389397</v>
      </c>
      <c r="J101" s="9">
        <v>100.01228748341111</v>
      </c>
      <c r="K101" s="9">
        <v>102.00019770218246</v>
      </c>
      <c r="L101" s="9">
        <v>102.16803461192966</v>
      </c>
      <c r="M101" s="9">
        <v>101.8237803076661</v>
      </c>
      <c r="N101" s="9">
        <v>101.44643281807983</v>
      </c>
      <c r="O101" s="9">
        <v>102.24076511544742</v>
      </c>
      <c r="P101" s="9">
        <v>105.09136469338536</v>
      </c>
      <c r="Q101" s="9">
        <v>106.50407316527439</v>
      </c>
      <c r="R101" s="9">
        <v>108.49063384670642</v>
      </c>
      <c r="S101" s="9">
        <v>109.5629947010121</v>
      </c>
      <c r="T101" s="9">
        <v>111.1734058359728</v>
      </c>
      <c r="U101" s="9">
        <v>112.02635957271561</v>
      </c>
      <c r="V101" s="9">
        <v>113.88169284642777</v>
      </c>
      <c r="W101" s="9">
        <v>116.22065819627687</v>
      </c>
      <c r="X101" s="9">
        <v>119.57902859683894</v>
      </c>
      <c r="Y101" s="9">
        <v>121.48920892841427</v>
      </c>
      <c r="Z101" s="9">
        <v>124.62701523624224</v>
      </c>
      <c r="AA101" s="9">
        <v>126.85995160143371</v>
      </c>
      <c r="AB101" s="9">
        <v>128.83124903573685</v>
      </c>
      <c r="AC101" s="9">
        <v>129.58055630980488</v>
      </c>
      <c r="AD101" s="9">
        <v>132.2448666525477</v>
      </c>
      <c r="AE101" s="9">
        <v>135.03800256561615</v>
      </c>
      <c r="AF101" s="9">
        <v>137.68342173094675</v>
      </c>
      <c r="AG101" s="9">
        <v>139.16518620543619</v>
      </c>
      <c r="AH101" s="9">
        <v>141.38682649515957</v>
      </c>
      <c r="AI101" s="9">
        <v>143.75810214747784</v>
      </c>
      <c r="AJ101" s="9">
        <v>146.78063586179624</v>
      </c>
      <c r="AK101" s="9">
        <v>149.70034247520672</v>
      </c>
      <c r="AL101" s="9">
        <v>153.98528608120816</v>
      </c>
      <c r="AM101" s="9">
        <v>158.01707919622331</v>
      </c>
      <c r="AN101" s="9">
        <v>161.7156772369602</v>
      </c>
      <c r="AO101" s="9">
        <v>163.60795005951346</v>
      </c>
      <c r="AP101" s="9">
        <v>163.72993879974956</v>
      </c>
      <c r="AQ101" s="9">
        <v>163.80598198063487</v>
      </c>
      <c r="AR101" s="9">
        <v>165.4898636395601</v>
      </c>
      <c r="AS101" s="9">
        <v>169.10625028774439</v>
      </c>
      <c r="AT101" s="9">
        <v>178.57292565075656</v>
      </c>
      <c r="AU101" s="9">
        <v>186.37290870094989</v>
      </c>
      <c r="AV101" s="9">
        <v>194.99561813045034</v>
      </c>
      <c r="AW101" s="9">
        <v>196.46949003128375</v>
      </c>
      <c r="AX101" s="9">
        <v>197.49130956840693</v>
      </c>
      <c r="AY101" s="9">
        <v>196.32759168260986</v>
      </c>
      <c r="AZ101" s="9">
        <v>196.612451171944</v>
      </c>
      <c r="BA101" s="9">
        <v>198.92178975094114</v>
      </c>
      <c r="BB101" s="9">
        <v>202.23322667768528</v>
      </c>
      <c r="BC101" s="9">
        <v>203.6357498198926</v>
      </c>
      <c r="BD101" s="9">
        <v>207.91313021190419</v>
      </c>
      <c r="BE101" s="9">
        <v>211.77224207780932</v>
      </c>
      <c r="BF101" s="9">
        <v>216.11391268695567</v>
      </c>
      <c r="BG101" s="9">
        <v>217.59502344379953</v>
      </c>
      <c r="BH101" s="9">
        <v>220.95258675355498</v>
      </c>
      <c r="BI101" s="9">
        <v>224.64301482830172</v>
      </c>
      <c r="BJ101" s="9">
        <v>227.29577522877526</v>
      </c>
      <c r="BK101" s="9">
        <v>226.1116659187729</v>
      </c>
      <c r="BL101" s="9">
        <v>223.16040068992706</v>
      </c>
      <c r="BM101" s="9">
        <v>221.54682137159332</v>
      </c>
      <c r="BN101" s="9">
        <v>223.09302832000881</v>
      </c>
      <c r="BO101" s="9">
        <v>225.52586565912273</v>
      </c>
      <c r="BP101" s="9">
        <v>226.7839205249322</v>
      </c>
      <c r="BQ101" s="21">
        <v>226.27083445869133</v>
      </c>
      <c r="BR101" s="21">
        <v>222.89300917975496</v>
      </c>
      <c r="BS101" s="21">
        <v>219.69023446348115</v>
      </c>
      <c r="BT101" s="21">
        <v>215.06295248533684</v>
      </c>
      <c r="BU101" s="21">
        <v>215.11382202325117</v>
      </c>
      <c r="BV101" s="21">
        <v>215.61852787606981</v>
      </c>
      <c r="BW101" s="21">
        <v>216.76336106714984</v>
      </c>
      <c r="BX101" s="21">
        <v>219.17865500046571</v>
      </c>
      <c r="BY101" s="21">
        <v>220.37014337382325</v>
      </c>
      <c r="BZ101" s="21">
        <v>224.37478447680292</v>
      </c>
      <c r="CA101" s="21">
        <v>226.82668775423159</v>
      </c>
      <c r="CB101" s="21">
        <v>230.60343913103637</v>
      </c>
      <c r="CC101" s="21">
        <v>233.57498133366332</v>
      </c>
      <c r="CD101" s="197">
        <v>235.38198792497732</v>
      </c>
      <c r="CE101" s="197">
        <v>236.17741287955013</v>
      </c>
      <c r="CF101" s="197">
        <v>237.16617867753371</v>
      </c>
      <c r="CG101" s="197">
        <v>239.7916419707021</v>
      </c>
      <c r="CH101" s="200">
        <v>242.92508846425793</v>
      </c>
      <c r="CJ101" s="5"/>
      <c r="CK101" s="5"/>
      <c r="CL101" s="5"/>
      <c r="CM101" s="5"/>
      <c r="CN101" s="5"/>
      <c r="CO101" s="21"/>
      <c r="CP101" s="21"/>
      <c r="CQ101" s="21"/>
    </row>
    <row r="102" spans="1:95" x14ac:dyDescent="0.2">
      <c r="A102" s="8" t="str">
        <f t="shared" si="1"/>
        <v>EFHu_gg_QU_23</v>
      </c>
      <c r="B102" s="7" t="s">
        <v>582</v>
      </c>
      <c r="C102" s="7" t="s">
        <v>654</v>
      </c>
      <c r="D102" s="7">
        <v>23</v>
      </c>
      <c r="E102" s="7">
        <v>100</v>
      </c>
      <c r="F102" s="9">
        <v>95.589737740610346</v>
      </c>
      <c r="G102" s="9">
        <v>92.536345131639564</v>
      </c>
      <c r="H102" s="9">
        <v>92.457696872563133</v>
      </c>
      <c r="I102" s="9">
        <v>92.401007171963059</v>
      </c>
      <c r="J102" s="9">
        <v>93.474969565679714</v>
      </c>
      <c r="K102" s="9">
        <v>93.749977237591921</v>
      </c>
      <c r="L102" s="9">
        <v>94.653998209883923</v>
      </c>
      <c r="M102" s="9">
        <v>94.204349502299351</v>
      </c>
      <c r="N102" s="9">
        <v>94.026421965125166</v>
      </c>
      <c r="O102" s="9">
        <v>93.589262725716083</v>
      </c>
      <c r="P102" s="9">
        <v>94.697608374152878</v>
      </c>
      <c r="Q102" s="9">
        <v>96.34113051903006</v>
      </c>
      <c r="R102" s="9">
        <v>99.166030364603401</v>
      </c>
      <c r="S102" s="9">
        <v>101.57727978912511</v>
      </c>
      <c r="T102" s="9">
        <v>103.09034989503907</v>
      </c>
      <c r="U102" s="9">
        <v>103.79406705244189</v>
      </c>
      <c r="V102" s="9">
        <v>104.62179823347201</v>
      </c>
      <c r="W102" s="9">
        <v>105.50683130086499</v>
      </c>
      <c r="X102" s="9">
        <v>106.11669897383608</v>
      </c>
      <c r="Y102" s="9">
        <v>106.52198162071249</v>
      </c>
      <c r="Z102" s="9">
        <v>107.29458588821849</v>
      </c>
      <c r="AA102" s="9">
        <v>108.40846991759202</v>
      </c>
      <c r="AB102" s="9">
        <v>110.37101916204274</v>
      </c>
      <c r="AC102" s="9">
        <v>112.38515292567881</v>
      </c>
      <c r="AD102" s="9">
        <v>115.09965654295019</v>
      </c>
      <c r="AE102" s="9">
        <v>116.51708036842217</v>
      </c>
      <c r="AF102" s="9">
        <v>118.10555178446391</v>
      </c>
      <c r="AG102" s="9">
        <v>119.41187795880192</v>
      </c>
      <c r="AH102" s="9">
        <v>121.1226771286657</v>
      </c>
      <c r="AI102" s="9">
        <v>122.63383851423886</v>
      </c>
      <c r="AJ102" s="9">
        <v>124.60474479843909</v>
      </c>
      <c r="AK102" s="9">
        <v>126.62374939401941</v>
      </c>
      <c r="AL102" s="9">
        <v>128.48712053293991</v>
      </c>
      <c r="AM102" s="9">
        <v>130.31131350036156</v>
      </c>
      <c r="AN102" s="9">
        <v>132.369701147271</v>
      </c>
      <c r="AO102" s="9">
        <v>133.72642252221237</v>
      </c>
      <c r="AP102" s="9">
        <v>133.31750699708735</v>
      </c>
      <c r="AQ102" s="9">
        <v>133.27844046793257</v>
      </c>
      <c r="AR102" s="9">
        <v>135.11420092669763</v>
      </c>
      <c r="AS102" s="9">
        <v>138.80742258717819</v>
      </c>
      <c r="AT102" s="9">
        <v>146.85897017300564</v>
      </c>
      <c r="AU102" s="9">
        <v>153.71359740490072</v>
      </c>
      <c r="AV102" s="9">
        <v>161.93042476933087</v>
      </c>
      <c r="AW102" s="9">
        <v>164.58602740908808</v>
      </c>
      <c r="AX102" s="9">
        <v>164.42376848514246</v>
      </c>
      <c r="AY102" s="9">
        <v>162.32456788966144</v>
      </c>
      <c r="AZ102" s="9">
        <v>161.91175783616538</v>
      </c>
      <c r="BA102" s="9">
        <v>164.44453335349792</v>
      </c>
      <c r="BB102" s="9">
        <v>166.20263924005945</v>
      </c>
      <c r="BC102" s="9">
        <v>165.41061684963631</v>
      </c>
      <c r="BD102" s="9">
        <v>169.45007618784939</v>
      </c>
      <c r="BE102" s="9">
        <v>173.40693430699591</v>
      </c>
      <c r="BF102" s="9">
        <v>178.0362590556235</v>
      </c>
      <c r="BG102" s="9">
        <v>178.86318877002449</v>
      </c>
      <c r="BH102" s="9">
        <v>180.91185259694353</v>
      </c>
      <c r="BI102" s="9">
        <v>186.66655727307716</v>
      </c>
      <c r="BJ102" s="9">
        <v>188.99460581399254</v>
      </c>
      <c r="BK102" s="9">
        <v>190.97677237956432</v>
      </c>
      <c r="BL102" s="9">
        <v>188.48418563203197</v>
      </c>
      <c r="BM102" s="9">
        <v>187.79196668016004</v>
      </c>
      <c r="BN102" s="9">
        <v>186.81933792625895</v>
      </c>
      <c r="BO102" s="9">
        <v>186.60341163695429</v>
      </c>
      <c r="BP102" s="9">
        <v>188.93807002255252</v>
      </c>
      <c r="BQ102" s="21">
        <v>191.94398742596454</v>
      </c>
      <c r="BR102" s="21">
        <v>192.17939930400584</v>
      </c>
      <c r="BS102" s="21">
        <v>190.46795118430967</v>
      </c>
      <c r="BT102" s="21">
        <v>186.83346072955752</v>
      </c>
      <c r="BU102" s="21">
        <v>187.01593188321851</v>
      </c>
      <c r="BV102" s="21">
        <v>187.41157883661984</v>
      </c>
      <c r="BW102" s="21">
        <v>186.65630872584597</v>
      </c>
      <c r="BX102" s="21">
        <v>185.67955142590839</v>
      </c>
      <c r="BY102" s="21">
        <v>183.29049407766877</v>
      </c>
      <c r="BZ102" s="21">
        <v>182.65221944884081</v>
      </c>
      <c r="CA102" s="21">
        <v>183.37849157574067</v>
      </c>
      <c r="CB102" s="21">
        <v>186.00596358159621</v>
      </c>
      <c r="CC102" s="21">
        <v>189.34023706976066</v>
      </c>
      <c r="CD102" s="197">
        <v>191.48125781820625</v>
      </c>
      <c r="CE102" s="197">
        <v>192.62511242287417</v>
      </c>
      <c r="CF102" s="197">
        <v>195.84387461764013</v>
      </c>
      <c r="CG102" s="197">
        <v>201.15606832421</v>
      </c>
      <c r="CH102" s="200">
        <v>208.75322324325219</v>
      </c>
      <c r="CJ102" s="5"/>
      <c r="CK102" s="5"/>
      <c r="CL102" s="5"/>
      <c r="CM102" s="5"/>
      <c r="CN102" s="5"/>
      <c r="CO102" s="21"/>
      <c r="CP102" s="21"/>
      <c r="CQ102" s="21"/>
    </row>
    <row r="103" spans="1:95" x14ac:dyDescent="0.2">
      <c r="A103" s="8" t="str">
        <f t="shared" si="1"/>
        <v>EFHu_gg_QU_24</v>
      </c>
      <c r="B103" s="7" t="s">
        <v>582</v>
      </c>
      <c r="C103" s="7" t="s">
        <v>654</v>
      </c>
      <c r="D103" s="7">
        <v>24</v>
      </c>
      <c r="E103" s="7">
        <v>100</v>
      </c>
      <c r="F103" s="9">
        <v>96.976867690233121</v>
      </c>
      <c r="G103" s="9">
        <v>95.138989837716736</v>
      </c>
      <c r="H103" s="9">
        <v>95.78935401507276</v>
      </c>
      <c r="I103" s="9">
        <v>96.291013264072191</v>
      </c>
      <c r="J103" s="9">
        <v>97.945861532243669</v>
      </c>
      <c r="K103" s="9">
        <v>98.429057547422886</v>
      </c>
      <c r="L103" s="9">
        <v>98.797424768933794</v>
      </c>
      <c r="M103" s="9">
        <v>97.392217396340087</v>
      </c>
      <c r="N103" s="9">
        <v>96.761279244588252</v>
      </c>
      <c r="O103" s="9">
        <v>96.50423915126504</v>
      </c>
      <c r="P103" s="9">
        <v>98.218872882113033</v>
      </c>
      <c r="Q103" s="9">
        <v>100.29448364458695</v>
      </c>
      <c r="R103" s="9">
        <v>103.41889789347125</v>
      </c>
      <c r="S103" s="9">
        <v>105.30813909283756</v>
      </c>
      <c r="T103" s="9">
        <v>107.04387804876957</v>
      </c>
      <c r="U103" s="9">
        <v>108.11631350670355</v>
      </c>
      <c r="V103" s="9">
        <v>110.05185237520918</v>
      </c>
      <c r="W103" s="9">
        <v>112.55709492856795</v>
      </c>
      <c r="X103" s="9">
        <v>114.3213475706482</v>
      </c>
      <c r="Y103" s="9">
        <v>116.00576273333964</v>
      </c>
      <c r="Z103" s="9">
        <v>117.00855783854591</v>
      </c>
      <c r="AA103" s="9">
        <v>118.46353877765496</v>
      </c>
      <c r="AB103" s="9">
        <v>119.12492677769482</v>
      </c>
      <c r="AC103" s="9">
        <v>119.14877264098732</v>
      </c>
      <c r="AD103" s="9">
        <v>119.61300212443508</v>
      </c>
      <c r="AE103" s="9">
        <v>119.7116418276504</v>
      </c>
      <c r="AF103" s="9">
        <v>120.58406699993054</v>
      </c>
      <c r="AG103" s="9">
        <v>121.22209448131662</v>
      </c>
      <c r="AH103" s="9">
        <v>122.08520197428014</v>
      </c>
      <c r="AI103" s="9">
        <v>122.18581453000155</v>
      </c>
      <c r="AJ103" s="9">
        <v>123.25764915896072</v>
      </c>
      <c r="AK103" s="9">
        <v>124.45326344581302</v>
      </c>
      <c r="AL103" s="9">
        <v>125.5466099832701</v>
      </c>
      <c r="AM103" s="9">
        <v>126.64403484965676</v>
      </c>
      <c r="AN103" s="9">
        <v>128.70321123608477</v>
      </c>
      <c r="AO103" s="9">
        <v>130.56713858917794</v>
      </c>
      <c r="AP103" s="9">
        <v>130.05824719063651</v>
      </c>
      <c r="AQ103" s="9">
        <v>128.73838517332706</v>
      </c>
      <c r="AR103" s="9">
        <v>128.63020337962527</v>
      </c>
      <c r="AS103" s="9">
        <v>132.15997816281796</v>
      </c>
      <c r="AT103" s="9">
        <v>141.13199216930354</v>
      </c>
      <c r="AU103" s="9">
        <v>148.7109067795632</v>
      </c>
      <c r="AV103" s="9">
        <v>154.70198886890668</v>
      </c>
      <c r="AW103" s="9">
        <v>154.88818635051413</v>
      </c>
      <c r="AX103" s="9">
        <v>154.17643284553824</v>
      </c>
      <c r="AY103" s="9">
        <v>152.38913792657016</v>
      </c>
      <c r="AZ103" s="9">
        <v>152.62470469899074</v>
      </c>
      <c r="BA103" s="9">
        <v>154.66068055897196</v>
      </c>
      <c r="BB103" s="9">
        <v>156.79222618020586</v>
      </c>
      <c r="BC103" s="9">
        <v>156.53183396354234</v>
      </c>
      <c r="BD103" s="9">
        <v>158.96784466864145</v>
      </c>
      <c r="BE103" s="9">
        <v>161.98434263411878</v>
      </c>
      <c r="BF103" s="9">
        <v>164.81672168683232</v>
      </c>
      <c r="BG103" s="9">
        <v>167.4469529993585</v>
      </c>
      <c r="BH103" s="9">
        <v>170.92455409724565</v>
      </c>
      <c r="BI103" s="9">
        <v>176.56613538272344</v>
      </c>
      <c r="BJ103" s="9">
        <v>178.87834292897492</v>
      </c>
      <c r="BK103" s="9">
        <v>179.70377128804645</v>
      </c>
      <c r="BL103" s="9">
        <v>180.08763900716849</v>
      </c>
      <c r="BM103" s="9">
        <v>181.76064046694023</v>
      </c>
      <c r="BN103" s="9">
        <v>185.36651313914385</v>
      </c>
      <c r="BO103" s="9">
        <v>186.86452105923513</v>
      </c>
      <c r="BP103" s="9">
        <v>188.71577267140592</v>
      </c>
      <c r="BQ103" s="21">
        <v>187.33715690664175</v>
      </c>
      <c r="BR103" s="21">
        <v>185.38459978801396</v>
      </c>
      <c r="BS103" s="21">
        <v>183.95440606105004</v>
      </c>
      <c r="BT103" s="21">
        <v>182.90905081216479</v>
      </c>
      <c r="BU103" s="21">
        <v>185.29905787896016</v>
      </c>
      <c r="BV103" s="21">
        <v>186.61604203670629</v>
      </c>
      <c r="BW103" s="21">
        <v>187.66052156636863</v>
      </c>
      <c r="BX103" s="21">
        <v>189.33032624048417</v>
      </c>
      <c r="BY103" s="21">
        <v>188.80692232009491</v>
      </c>
      <c r="BZ103" s="21">
        <v>191.60157863071538</v>
      </c>
      <c r="CA103" s="21">
        <v>193.33583536081463</v>
      </c>
      <c r="CB103" s="21">
        <v>199.20412067531626</v>
      </c>
      <c r="CC103" s="21">
        <v>203.63559734456308</v>
      </c>
      <c r="CD103" s="197">
        <v>206.27179244620353</v>
      </c>
      <c r="CE103" s="197">
        <v>204.77315726698268</v>
      </c>
      <c r="CF103" s="197">
        <v>203.91944884041649</v>
      </c>
      <c r="CG103" s="197">
        <v>203.72803221791764</v>
      </c>
      <c r="CH103" s="200">
        <v>204.90750312832239</v>
      </c>
      <c r="CJ103" s="5"/>
      <c r="CK103" s="5"/>
      <c r="CL103" s="5"/>
      <c r="CM103" s="5"/>
      <c r="CN103" s="5"/>
      <c r="CO103" s="21"/>
      <c r="CP103" s="21"/>
      <c r="CQ103" s="21"/>
    </row>
    <row r="104" spans="1:95" x14ac:dyDescent="0.2">
      <c r="A104" s="8" t="str">
        <f t="shared" si="1"/>
        <v>EFHu_gg_QU_25</v>
      </c>
      <c r="B104" s="7" t="s">
        <v>582</v>
      </c>
      <c r="C104" s="7" t="s">
        <v>654</v>
      </c>
      <c r="D104" s="7">
        <v>25</v>
      </c>
      <c r="E104" s="7">
        <v>100</v>
      </c>
      <c r="F104" s="9">
        <v>97.794178517077853</v>
      </c>
      <c r="G104" s="9">
        <v>95.790293430358773</v>
      </c>
      <c r="H104" s="9">
        <v>95.539488654574555</v>
      </c>
      <c r="I104" s="9">
        <v>96.163828831526715</v>
      </c>
      <c r="J104" s="9">
        <v>98.878388107037111</v>
      </c>
      <c r="K104" s="9">
        <v>101.83709307219499</v>
      </c>
      <c r="L104" s="9">
        <v>103.53389078554487</v>
      </c>
      <c r="M104" s="9">
        <v>105.50424011545357</v>
      </c>
      <c r="N104" s="9">
        <v>105.94445206431568</v>
      </c>
      <c r="O104" s="9">
        <v>107.60768315039758</v>
      </c>
      <c r="P104" s="9">
        <v>108.53542619012433</v>
      </c>
      <c r="Q104" s="9">
        <v>113.19859145357016</v>
      </c>
      <c r="R104" s="9">
        <v>118.6503925304188</v>
      </c>
      <c r="S104" s="9">
        <v>124.40733725211423</v>
      </c>
      <c r="T104" s="9">
        <v>127.46493927198276</v>
      </c>
      <c r="U104" s="9">
        <v>127.74570121419011</v>
      </c>
      <c r="V104" s="9">
        <v>128.58233612821741</v>
      </c>
      <c r="W104" s="9">
        <v>130.36610570760811</v>
      </c>
      <c r="X104" s="9">
        <v>133.22624322744142</v>
      </c>
      <c r="Y104" s="9">
        <v>135.6862846126148</v>
      </c>
      <c r="Z104" s="9">
        <v>139.34119430380454</v>
      </c>
      <c r="AA104" s="9">
        <v>143.49299019832071</v>
      </c>
      <c r="AB104" s="9">
        <v>147.74427371359329</v>
      </c>
      <c r="AC104" s="9">
        <v>151.2070315645789</v>
      </c>
      <c r="AD104" s="9">
        <v>156.03598265050269</v>
      </c>
      <c r="AE104" s="9">
        <v>157.94237189404419</v>
      </c>
      <c r="AF104" s="9">
        <v>165.59071269760969</v>
      </c>
      <c r="AG104" s="9">
        <v>171.14168255688432</v>
      </c>
      <c r="AH104" s="9">
        <v>177.34907529506847</v>
      </c>
      <c r="AI104" s="9">
        <v>178.50227810800232</v>
      </c>
      <c r="AJ104" s="9">
        <v>180.66730045640944</v>
      </c>
      <c r="AK104" s="9">
        <v>187.64271527584006</v>
      </c>
      <c r="AL104" s="9">
        <v>194.0982966094322</v>
      </c>
      <c r="AM104" s="9">
        <v>202.85300927240317</v>
      </c>
      <c r="AN104" s="9">
        <v>203.85882926747362</v>
      </c>
      <c r="AO104" s="9">
        <v>204.06178420089182</v>
      </c>
      <c r="AP104" s="9">
        <v>197.41324522255834</v>
      </c>
      <c r="AQ104" s="9">
        <v>196.92078745363577</v>
      </c>
      <c r="AR104" s="9">
        <v>200.52459361739031</v>
      </c>
      <c r="AS104" s="9">
        <v>211.611548553685</v>
      </c>
      <c r="AT104" s="9">
        <v>226.33439650318658</v>
      </c>
      <c r="AU104" s="9">
        <v>239.01635041621526</v>
      </c>
      <c r="AV104" s="9">
        <v>247.35634840909344</v>
      </c>
      <c r="AW104" s="9">
        <v>255.01509952164611</v>
      </c>
      <c r="AX104" s="9">
        <v>257.76503021190467</v>
      </c>
      <c r="AY104" s="9">
        <v>255.99125414708647</v>
      </c>
      <c r="AZ104" s="9">
        <v>249.52772838061844</v>
      </c>
      <c r="BA104" s="9">
        <v>247.82198869130048</v>
      </c>
      <c r="BB104" s="9">
        <v>251.55448636078765</v>
      </c>
      <c r="BC104" s="9">
        <v>249.80470254913794</v>
      </c>
      <c r="BD104" s="9">
        <v>254.81104227880141</v>
      </c>
      <c r="BE104" s="9">
        <v>258.68725656266673</v>
      </c>
      <c r="BF104" s="9">
        <v>264.51220124633392</v>
      </c>
      <c r="BG104" s="9">
        <v>257.67752383167897</v>
      </c>
      <c r="BH104" s="9">
        <v>257.59287911818865</v>
      </c>
      <c r="BI104" s="9">
        <v>258.80833420297796</v>
      </c>
      <c r="BJ104" s="9">
        <v>259.19301369896812</v>
      </c>
      <c r="BK104" s="9">
        <v>255.0393107139632</v>
      </c>
      <c r="BL104" s="9">
        <v>253.65889876024838</v>
      </c>
      <c r="BM104" s="9">
        <v>253.67332012317206</v>
      </c>
      <c r="BN104" s="9">
        <v>255.49554127412071</v>
      </c>
      <c r="BO104" s="9">
        <v>250.81500575411818</v>
      </c>
      <c r="BP104" s="9">
        <v>253.17778482474566</v>
      </c>
      <c r="BQ104" s="21">
        <v>249.18379842504439</v>
      </c>
      <c r="BR104" s="21">
        <v>248.75300511819944</v>
      </c>
      <c r="BS104" s="21">
        <v>243.27395163251455</v>
      </c>
      <c r="BT104" s="21">
        <v>238.03982936311135</v>
      </c>
      <c r="BU104" s="21">
        <v>237.6176180538171</v>
      </c>
      <c r="BV104" s="21">
        <v>237.45879827969634</v>
      </c>
      <c r="BW104" s="21">
        <v>240.00151207729121</v>
      </c>
      <c r="BX104" s="21">
        <v>241.09746968951879</v>
      </c>
      <c r="BY104" s="21">
        <v>241.59739952564129</v>
      </c>
      <c r="BZ104" s="21">
        <v>247.42246600791159</v>
      </c>
      <c r="CA104" s="21">
        <v>253.274967874547</v>
      </c>
      <c r="CB104" s="21">
        <v>259.03529737486218</v>
      </c>
      <c r="CC104" s="21">
        <v>262.42163715729657</v>
      </c>
      <c r="CD104" s="197">
        <v>261.96007210375944</v>
      </c>
      <c r="CE104" s="197">
        <v>265.86104063390894</v>
      </c>
      <c r="CF104" s="197">
        <v>268.97285136443401</v>
      </c>
      <c r="CG104" s="197">
        <v>276.06140772753361</v>
      </c>
      <c r="CH104" s="200">
        <v>281.15925421858492</v>
      </c>
      <c r="CJ104" s="5"/>
      <c r="CK104" s="5"/>
      <c r="CL104" s="5"/>
      <c r="CM104" s="5"/>
      <c r="CN104" s="5"/>
      <c r="CO104" s="21"/>
      <c r="CP104" s="21"/>
      <c r="CQ104" s="21"/>
    </row>
    <row r="105" spans="1:95" x14ac:dyDescent="0.2">
      <c r="A105" s="8" t="str">
        <f t="shared" si="1"/>
        <v>EFHu_gg_QU_26</v>
      </c>
      <c r="B105" s="7" t="s">
        <v>582</v>
      </c>
      <c r="C105" s="7" t="s">
        <v>654</v>
      </c>
      <c r="D105" s="7">
        <v>26</v>
      </c>
      <c r="E105" s="7">
        <v>100</v>
      </c>
      <c r="F105" s="9">
        <v>97.673606753081643</v>
      </c>
      <c r="G105" s="9">
        <v>96.617154994104723</v>
      </c>
      <c r="H105" s="9">
        <v>96.73205953270957</v>
      </c>
      <c r="I105" s="9">
        <v>96.416609996237696</v>
      </c>
      <c r="J105" s="9">
        <v>96.4732485824034</v>
      </c>
      <c r="K105" s="9">
        <v>96.524667052945333</v>
      </c>
      <c r="L105" s="9">
        <v>96.101458250958615</v>
      </c>
      <c r="M105" s="9">
        <v>94.322373091737475</v>
      </c>
      <c r="N105" s="9">
        <v>93.424139975638468</v>
      </c>
      <c r="O105" s="9">
        <v>93.471934913268839</v>
      </c>
      <c r="P105" s="9">
        <v>95.039254874514953</v>
      </c>
      <c r="Q105" s="9">
        <v>96.762488553452684</v>
      </c>
      <c r="R105" s="9">
        <v>99.419962298383439</v>
      </c>
      <c r="S105" s="9">
        <v>101.31524787485269</v>
      </c>
      <c r="T105" s="9">
        <v>102.21831013804849</v>
      </c>
      <c r="U105" s="9">
        <v>102.18120662418225</v>
      </c>
      <c r="V105" s="9">
        <v>103.08960781655644</v>
      </c>
      <c r="W105" s="9">
        <v>104.29093028835449</v>
      </c>
      <c r="X105" s="9">
        <v>104.48760687463187</v>
      </c>
      <c r="Y105" s="9">
        <v>104.55740956811694</v>
      </c>
      <c r="Z105" s="9">
        <v>105.3525477941434</v>
      </c>
      <c r="AA105" s="9">
        <v>107.35295060735213</v>
      </c>
      <c r="AB105" s="9">
        <v>109.37576927229581</v>
      </c>
      <c r="AC105" s="9">
        <v>110.51830503756327</v>
      </c>
      <c r="AD105" s="9">
        <v>111.87050111445556</v>
      </c>
      <c r="AE105" s="9">
        <v>115.24921012532381</v>
      </c>
      <c r="AF105" s="9">
        <v>117.31531163178313</v>
      </c>
      <c r="AG105" s="9">
        <v>117.78163569130497</v>
      </c>
      <c r="AH105" s="9">
        <v>114.80427002271308</v>
      </c>
      <c r="AI105" s="9">
        <v>112.52377719730754</v>
      </c>
      <c r="AJ105" s="9">
        <v>112.1263370230309</v>
      </c>
      <c r="AK105" s="9">
        <v>113.01100111236224</v>
      </c>
      <c r="AL105" s="9">
        <v>114.18914050336839</v>
      </c>
      <c r="AM105" s="9">
        <v>114.56908157480382</v>
      </c>
      <c r="AN105" s="9">
        <v>115.01863142243694</v>
      </c>
      <c r="AO105" s="9">
        <v>115.31917865438309</v>
      </c>
      <c r="AP105" s="9">
        <v>114.637399061789</v>
      </c>
      <c r="AQ105" s="9">
        <v>112.39913595359394</v>
      </c>
      <c r="AR105" s="9">
        <v>112.19786004031421</v>
      </c>
      <c r="AS105" s="9">
        <v>113.26354478980841</v>
      </c>
      <c r="AT105" s="9">
        <v>118.95122883532402</v>
      </c>
      <c r="AU105" s="9">
        <v>119.70020792874465</v>
      </c>
      <c r="AV105" s="9">
        <v>125.42930000414096</v>
      </c>
      <c r="AW105" s="9">
        <v>126.55400914746893</v>
      </c>
      <c r="AX105" s="9">
        <v>130.46781001167062</v>
      </c>
      <c r="AY105" s="9">
        <v>128.40635825963352</v>
      </c>
      <c r="AZ105" s="9">
        <v>128.2488540513377</v>
      </c>
      <c r="BA105" s="9">
        <v>130.1911648292614</v>
      </c>
      <c r="BB105" s="9">
        <v>131.93777423334788</v>
      </c>
      <c r="BC105" s="9">
        <v>132.0295042907305</v>
      </c>
      <c r="BD105" s="9">
        <v>132.32014576151911</v>
      </c>
      <c r="BE105" s="9">
        <v>133.45571857913131</v>
      </c>
      <c r="BF105" s="9">
        <v>135.74787333852004</v>
      </c>
      <c r="BG105" s="9">
        <v>138.06502426947736</v>
      </c>
      <c r="BH105" s="9">
        <v>141.80147998011316</v>
      </c>
      <c r="BI105" s="9">
        <v>147.97543267455663</v>
      </c>
      <c r="BJ105" s="9">
        <v>150.71332324966892</v>
      </c>
      <c r="BK105" s="9">
        <v>151.63068255209453</v>
      </c>
      <c r="BL105" s="9">
        <v>149.24876902394718</v>
      </c>
      <c r="BM105" s="9">
        <v>147.81020217095153</v>
      </c>
      <c r="BN105" s="9">
        <v>146.12328364620237</v>
      </c>
      <c r="BO105" s="9">
        <v>145.84426204894109</v>
      </c>
      <c r="BP105" s="9">
        <v>147.17600029424455</v>
      </c>
      <c r="BQ105" s="21">
        <v>148.67986600792207</v>
      </c>
      <c r="BR105" s="21">
        <v>148.14378262292394</v>
      </c>
      <c r="BS105" s="21">
        <v>146.63596840886453</v>
      </c>
      <c r="BT105" s="21">
        <v>145.03198904147538</v>
      </c>
      <c r="BU105" s="21">
        <v>146.2768993302586</v>
      </c>
      <c r="BV105" s="21">
        <v>145.76200234597471</v>
      </c>
      <c r="BW105" s="21">
        <v>143.46220431742685</v>
      </c>
      <c r="BX105" s="21">
        <v>138.59676410873485</v>
      </c>
      <c r="BY105" s="21">
        <v>136.17286003045004</v>
      </c>
      <c r="BZ105" s="21">
        <v>137.6320847508446</v>
      </c>
      <c r="CA105" s="21">
        <v>141.00996397624115</v>
      </c>
      <c r="CB105" s="21">
        <v>145.78140363606687</v>
      </c>
      <c r="CC105" s="21">
        <v>148.41572650882833</v>
      </c>
      <c r="CD105" s="197">
        <v>149.11673488027756</v>
      </c>
      <c r="CE105" s="197">
        <v>146.74108212395677</v>
      </c>
      <c r="CF105" s="197">
        <v>146.20731004143406</v>
      </c>
      <c r="CG105" s="197">
        <v>148.30715287006305</v>
      </c>
      <c r="CH105" s="200">
        <v>153.26779724336043</v>
      </c>
      <c r="CJ105" s="5"/>
      <c r="CK105" s="5"/>
      <c r="CL105" s="5"/>
      <c r="CM105" s="5"/>
      <c r="CN105" s="5"/>
      <c r="CO105" s="21"/>
      <c r="CP105" s="21"/>
      <c r="CQ105" s="21"/>
    </row>
    <row r="106" spans="1:95" x14ac:dyDescent="0.2">
      <c r="A106" s="8" t="str">
        <f t="shared" si="1"/>
        <v>EWGg_gg_QU_1</v>
      </c>
      <c r="B106" s="7" t="s">
        <v>587</v>
      </c>
      <c r="C106" s="7" t="s">
        <v>654</v>
      </c>
      <c r="D106" s="7">
        <v>1</v>
      </c>
      <c r="E106" s="7">
        <v>100</v>
      </c>
      <c r="F106" s="9">
        <v>101.56150723619739</v>
      </c>
      <c r="G106" s="9">
        <v>102.10489021349895</v>
      </c>
      <c r="H106" s="9">
        <v>102.17376850574209</v>
      </c>
      <c r="I106" s="9">
        <v>102.81717928376897</v>
      </c>
      <c r="J106" s="9">
        <v>104.07085954846286</v>
      </c>
      <c r="K106" s="9">
        <v>105.19391328029748</v>
      </c>
      <c r="L106" s="9">
        <v>105.95169483968353</v>
      </c>
      <c r="M106" s="9">
        <v>106.35379759465955</v>
      </c>
      <c r="N106" s="9">
        <v>106.76393259842764</v>
      </c>
      <c r="O106" s="9">
        <v>107.19610239266261</v>
      </c>
      <c r="P106" s="9">
        <v>108.80371848234957</v>
      </c>
      <c r="Q106" s="9">
        <v>110.75314028358174</v>
      </c>
      <c r="R106" s="9">
        <v>112.48099426061482</v>
      </c>
      <c r="S106" s="9">
        <v>113.56139019002916</v>
      </c>
      <c r="T106" s="9">
        <v>114.59828229743279</v>
      </c>
      <c r="U106" s="9">
        <v>115.27633120466454</v>
      </c>
      <c r="V106" s="9">
        <v>116.34721970668649</v>
      </c>
      <c r="W106" s="9">
        <v>118.01021173248228</v>
      </c>
      <c r="X106" s="9">
        <v>121.07015774115935</v>
      </c>
      <c r="Y106" s="9">
        <v>124.85482101414969</v>
      </c>
      <c r="Z106" s="9">
        <v>129.16216828375153</v>
      </c>
      <c r="AA106" s="9">
        <v>132.90787958052385</v>
      </c>
      <c r="AB106" s="9">
        <v>135.36531842615216</v>
      </c>
      <c r="AC106" s="9">
        <v>137.92372523316138</v>
      </c>
      <c r="AD106" s="9">
        <v>140.15004638786527</v>
      </c>
      <c r="AE106" s="9">
        <v>143.75636220076316</v>
      </c>
      <c r="AF106" s="9">
        <v>145.65935169895783</v>
      </c>
      <c r="AG106" s="9">
        <v>147.92336853882682</v>
      </c>
      <c r="AH106" s="9">
        <v>149.03941148188329</v>
      </c>
      <c r="AI106" s="9">
        <v>151.07195965674313</v>
      </c>
      <c r="AJ106" s="9">
        <v>153.55171302728129</v>
      </c>
      <c r="AK106" s="9">
        <v>156.31893124082151</v>
      </c>
      <c r="AL106" s="9">
        <v>159.64033556831339</v>
      </c>
      <c r="AM106" s="9">
        <v>162.06308707169785</v>
      </c>
      <c r="AN106" s="9">
        <v>166.65611268294538</v>
      </c>
      <c r="AO106" s="9">
        <v>168.4357181292504</v>
      </c>
      <c r="AP106" s="9">
        <v>170.10355412704365</v>
      </c>
      <c r="AQ106" s="9">
        <v>169.06040737204791</v>
      </c>
      <c r="AR106" s="9">
        <v>172.76136594777759</v>
      </c>
      <c r="AS106" s="9">
        <v>178.10944324465922</v>
      </c>
      <c r="AT106" s="9">
        <v>183.51039754876243</v>
      </c>
      <c r="AU106" s="9">
        <v>183.65787899163377</v>
      </c>
      <c r="AV106" s="9">
        <v>183.04836196262053</v>
      </c>
      <c r="AW106" s="9">
        <v>182.65154719611698</v>
      </c>
      <c r="AX106" s="9">
        <v>186.5989644712931</v>
      </c>
      <c r="AY106" s="9">
        <v>191.97410145860218</v>
      </c>
      <c r="AZ106" s="9">
        <v>197.71097029566553</v>
      </c>
      <c r="BA106" s="9">
        <v>201.70436822890278</v>
      </c>
      <c r="BB106" s="9">
        <v>202.57015747668413</v>
      </c>
      <c r="BC106" s="9">
        <v>202.85613547423449</v>
      </c>
      <c r="BD106" s="9">
        <v>204.88876224499469</v>
      </c>
      <c r="BE106" s="9">
        <v>209.1802639068826</v>
      </c>
      <c r="BF106" s="9">
        <v>215.58911766054698</v>
      </c>
      <c r="BG106" s="9">
        <v>217.5797487645099</v>
      </c>
      <c r="BH106" s="9">
        <v>220.45221955482168</v>
      </c>
      <c r="BI106" s="9">
        <v>222.52833714378548</v>
      </c>
      <c r="BJ106" s="9">
        <v>226.64038511186973</v>
      </c>
      <c r="BK106" s="9">
        <v>230.77410506378465</v>
      </c>
      <c r="BL106" s="9">
        <v>229.82530574540479</v>
      </c>
      <c r="BM106" s="9">
        <v>226.50931744191902</v>
      </c>
      <c r="BN106" s="9">
        <v>219.66863786580325</v>
      </c>
      <c r="BO106" s="9">
        <v>217.00029125490235</v>
      </c>
      <c r="BP106" s="9">
        <v>218.94139890138158</v>
      </c>
      <c r="BQ106" s="21">
        <v>219.35268354544692</v>
      </c>
      <c r="BR106" s="21">
        <v>220.72381624517712</v>
      </c>
      <c r="BS106" s="21">
        <v>218.46389849119524</v>
      </c>
      <c r="BT106" s="21">
        <v>219.25979740315242</v>
      </c>
      <c r="BU106" s="21">
        <v>218.3129872622969</v>
      </c>
      <c r="BV106" s="21">
        <v>218.22948910314074</v>
      </c>
      <c r="BW106" s="21">
        <v>217.58991604064167</v>
      </c>
      <c r="BX106" s="21">
        <v>216.22040447592806</v>
      </c>
      <c r="BY106" s="21">
        <v>211.04211459818418</v>
      </c>
      <c r="BZ106" s="21">
        <v>206.20431124016329</v>
      </c>
      <c r="CA106" s="21">
        <v>205.44582007119593</v>
      </c>
      <c r="CB106" s="21">
        <v>211.90224951410207</v>
      </c>
      <c r="CC106" s="21">
        <v>220.51950046468187</v>
      </c>
      <c r="CD106" s="197">
        <v>226.89913974290232</v>
      </c>
      <c r="CE106" s="197">
        <v>237.54377695835743</v>
      </c>
      <c r="CF106" s="197">
        <v>247.60737525026568</v>
      </c>
      <c r="CG106" s="197">
        <v>254.9012817672353</v>
      </c>
      <c r="CH106" s="200">
        <v>253.31290560521271</v>
      </c>
      <c r="CJ106" s="5"/>
      <c r="CK106" s="5"/>
      <c r="CL106" s="5"/>
      <c r="CM106" s="5"/>
      <c r="CN106" s="5"/>
      <c r="CO106" s="21"/>
      <c r="CP106" s="21"/>
      <c r="CQ106" s="21"/>
    </row>
    <row r="107" spans="1:95" x14ac:dyDescent="0.2">
      <c r="A107" s="8" t="str">
        <f t="shared" si="1"/>
        <v>EWGg_gg_QU_2</v>
      </c>
      <c r="B107" s="7" t="s">
        <v>587</v>
      </c>
      <c r="C107" s="7" t="s">
        <v>654</v>
      </c>
      <c r="D107" s="7">
        <v>2</v>
      </c>
      <c r="E107" s="7">
        <v>100</v>
      </c>
      <c r="F107" s="9">
        <v>100.71735645298473</v>
      </c>
      <c r="G107" s="9">
        <v>100.13423909526644</v>
      </c>
      <c r="H107" s="9">
        <v>99.634477954596605</v>
      </c>
      <c r="I107" s="9">
        <v>99.681816672592845</v>
      </c>
      <c r="J107" s="9">
        <v>100.43770595447057</v>
      </c>
      <c r="K107" s="9">
        <v>101.70273149413522</v>
      </c>
      <c r="L107" s="9">
        <v>102.22770015845897</v>
      </c>
      <c r="M107" s="9">
        <v>102.71252687190217</v>
      </c>
      <c r="N107" s="9">
        <v>102.23106743510759</v>
      </c>
      <c r="O107" s="9">
        <v>102.56657927163094</v>
      </c>
      <c r="P107" s="9">
        <v>103.77750053823475</v>
      </c>
      <c r="Q107" s="9">
        <v>104.71956530982578</v>
      </c>
      <c r="R107" s="9">
        <v>105.80199214833527</v>
      </c>
      <c r="S107" s="9">
        <v>106.57024492627825</v>
      </c>
      <c r="T107" s="9">
        <v>107.72030524250458</v>
      </c>
      <c r="U107" s="9">
        <v>108.64870634872955</v>
      </c>
      <c r="V107" s="9">
        <v>109.46153243199565</v>
      </c>
      <c r="W107" s="9">
        <v>111.44639741554731</v>
      </c>
      <c r="X107" s="9">
        <v>114.05004173481882</v>
      </c>
      <c r="Y107" s="9">
        <v>117.42834951699467</v>
      </c>
      <c r="Z107" s="9">
        <v>120.68046262085535</v>
      </c>
      <c r="AA107" s="9">
        <v>123.33895151001043</v>
      </c>
      <c r="AB107" s="9">
        <v>125.87725098419646</v>
      </c>
      <c r="AC107" s="9">
        <v>127.62533020324231</v>
      </c>
      <c r="AD107" s="9">
        <v>129.65605659346252</v>
      </c>
      <c r="AE107" s="9">
        <v>133.12112543023085</v>
      </c>
      <c r="AF107" s="9">
        <v>135.39068897592526</v>
      </c>
      <c r="AG107" s="9">
        <v>137.41700229854618</v>
      </c>
      <c r="AH107" s="9">
        <v>137.03519754548824</v>
      </c>
      <c r="AI107" s="9">
        <v>137.02841336619633</v>
      </c>
      <c r="AJ107" s="9">
        <v>136.92405852044297</v>
      </c>
      <c r="AK107" s="9">
        <v>136.98547747077708</v>
      </c>
      <c r="AL107" s="9">
        <v>138.04149754583591</v>
      </c>
      <c r="AM107" s="9">
        <v>139.72602953285323</v>
      </c>
      <c r="AN107" s="9">
        <v>141.43076752242462</v>
      </c>
      <c r="AO107" s="9">
        <v>142.23261388370798</v>
      </c>
      <c r="AP107" s="9">
        <v>142.49298411834795</v>
      </c>
      <c r="AQ107" s="9">
        <v>143.07944764786166</v>
      </c>
      <c r="AR107" s="9">
        <v>145.67277024311826</v>
      </c>
      <c r="AS107" s="9">
        <v>148.96056250447978</v>
      </c>
      <c r="AT107" s="9">
        <v>151.83595459833984</v>
      </c>
      <c r="AU107" s="9">
        <v>151.82885029998829</v>
      </c>
      <c r="AV107" s="9">
        <v>151.25433030244528</v>
      </c>
      <c r="AW107" s="9">
        <v>150.98963899940139</v>
      </c>
      <c r="AX107" s="9">
        <v>153.20317304956018</v>
      </c>
      <c r="AY107" s="9">
        <v>155.85682693443087</v>
      </c>
      <c r="AZ107" s="9">
        <v>159.55954123282237</v>
      </c>
      <c r="BA107" s="9">
        <v>162.37590891453746</v>
      </c>
      <c r="BB107" s="9">
        <v>163.10392710822344</v>
      </c>
      <c r="BC107" s="9">
        <v>163.85196104021176</v>
      </c>
      <c r="BD107" s="9">
        <v>167.1732236352083</v>
      </c>
      <c r="BE107" s="9">
        <v>173.40475279261599</v>
      </c>
      <c r="BF107" s="9">
        <v>180.51734175285529</v>
      </c>
      <c r="BG107" s="9">
        <v>183.46740672313865</v>
      </c>
      <c r="BH107" s="9">
        <v>186.07625511687647</v>
      </c>
      <c r="BI107" s="9">
        <v>187.69924830133655</v>
      </c>
      <c r="BJ107" s="9">
        <v>190.63380865706264</v>
      </c>
      <c r="BK107" s="9">
        <v>194.73699609149682</v>
      </c>
      <c r="BL107" s="9">
        <v>194.65391563926855</v>
      </c>
      <c r="BM107" s="9">
        <v>191.37557630796678</v>
      </c>
      <c r="BN107" s="9">
        <v>186.88388644823442</v>
      </c>
      <c r="BO107" s="9">
        <v>186.38265168926853</v>
      </c>
      <c r="BP107" s="9">
        <v>188.04586948188671</v>
      </c>
      <c r="BQ107" s="21">
        <v>186.41977656806441</v>
      </c>
      <c r="BR107" s="21">
        <v>183.7517794092478</v>
      </c>
      <c r="BS107" s="21">
        <v>180.71098726317976</v>
      </c>
      <c r="BT107" s="21">
        <v>178.29347112695893</v>
      </c>
      <c r="BU107" s="21">
        <v>175.37699855611149</v>
      </c>
      <c r="BV107" s="21">
        <v>172.59852157985191</v>
      </c>
      <c r="BW107" s="21">
        <v>171.05490926283585</v>
      </c>
      <c r="BX107" s="21">
        <v>168.6662402776619</v>
      </c>
      <c r="BY107" s="21">
        <v>163.59851672471311</v>
      </c>
      <c r="BZ107" s="21">
        <v>159.72728424547483</v>
      </c>
      <c r="CA107" s="21">
        <v>158.25422984693907</v>
      </c>
      <c r="CB107" s="21">
        <v>162.00276883159452</v>
      </c>
      <c r="CC107" s="21">
        <v>166.76735256512873</v>
      </c>
      <c r="CD107" s="197">
        <v>172.45126324553394</v>
      </c>
      <c r="CE107" s="197">
        <v>179.18725014072393</v>
      </c>
      <c r="CF107" s="197">
        <v>186.69203004526742</v>
      </c>
      <c r="CG107" s="197">
        <v>191.68414697571401</v>
      </c>
      <c r="CH107" s="200">
        <v>193.73392308125858</v>
      </c>
      <c r="CJ107" s="5"/>
      <c r="CK107" s="5"/>
      <c r="CL107" s="5"/>
      <c r="CM107" s="5"/>
      <c r="CN107" s="5"/>
      <c r="CO107" s="21"/>
      <c r="CP107" s="21"/>
      <c r="CQ107" s="21"/>
    </row>
    <row r="108" spans="1:95" x14ac:dyDescent="0.2">
      <c r="A108" s="8" t="str">
        <f t="shared" si="1"/>
        <v>EWGg_gg_QU_3</v>
      </c>
      <c r="B108" s="7" t="s">
        <v>587</v>
      </c>
      <c r="C108" s="7" t="s">
        <v>654</v>
      </c>
      <c r="D108" s="7">
        <v>3</v>
      </c>
      <c r="E108" s="7">
        <v>100</v>
      </c>
      <c r="F108" s="9">
        <v>101.1596660020541</v>
      </c>
      <c r="G108" s="9">
        <v>101.08205263150937</v>
      </c>
      <c r="H108" s="9">
        <v>101.03561511301793</v>
      </c>
      <c r="I108" s="9">
        <v>101.65408073508188</v>
      </c>
      <c r="J108" s="9">
        <v>103.39529145721626</v>
      </c>
      <c r="K108" s="9">
        <v>104.77956732092939</v>
      </c>
      <c r="L108" s="9">
        <v>105.55238884623782</v>
      </c>
      <c r="M108" s="9">
        <v>106.03204980002376</v>
      </c>
      <c r="N108" s="9">
        <v>106.08523059702939</v>
      </c>
      <c r="O108" s="9">
        <v>106.28564462370342</v>
      </c>
      <c r="P108" s="9">
        <v>107.07319599033697</v>
      </c>
      <c r="Q108" s="9">
        <v>108.73452852244388</v>
      </c>
      <c r="R108" s="9">
        <v>110.22860659272855</v>
      </c>
      <c r="S108" s="9">
        <v>110.9397064543496</v>
      </c>
      <c r="T108" s="9">
        <v>110.53332662400784</v>
      </c>
      <c r="U108" s="9">
        <v>110.09739844875112</v>
      </c>
      <c r="V108" s="9">
        <v>109.95539840333346</v>
      </c>
      <c r="W108" s="9">
        <v>110.86678190053324</v>
      </c>
      <c r="X108" s="9">
        <v>113.82719416856459</v>
      </c>
      <c r="Y108" s="9">
        <v>118.3091867003596</v>
      </c>
      <c r="Z108" s="9">
        <v>123.17597894568102</v>
      </c>
      <c r="AA108" s="9">
        <v>126.98961395337001</v>
      </c>
      <c r="AB108" s="9">
        <v>130.12880860307416</v>
      </c>
      <c r="AC108" s="9">
        <v>132.74858763659574</v>
      </c>
      <c r="AD108" s="9">
        <v>134.31147201769127</v>
      </c>
      <c r="AE108" s="9">
        <v>136.40859146910816</v>
      </c>
      <c r="AF108" s="9">
        <v>136.69870910888858</v>
      </c>
      <c r="AG108" s="9">
        <v>137.94066500446294</v>
      </c>
      <c r="AH108" s="9">
        <v>138.31709078607457</v>
      </c>
      <c r="AI108" s="9">
        <v>139.85738652228295</v>
      </c>
      <c r="AJ108" s="9">
        <v>140.75858244596671</v>
      </c>
      <c r="AK108" s="9">
        <v>140.20607881683989</v>
      </c>
      <c r="AL108" s="9">
        <v>140.95505606873326</v>
      </c>
      <c r="AM108" s="9">
        <v>140.82626810085242</v>
      </c>
      <c r="AN108" s="9">
        <v>142.44300324582571</v>
      </c>
      <c r="AO108" s="9">
        <v>142.60866106481305</v>
      </c>
      <c r="AP108" s="9">
        <v>143.06458423314379</v>
      </c>
      <c r="AQ108" s="9">
        <v>143.45205590212609</v>
      </c>
      <c r="AR108" s="9">
        <v>144.95580534506385</v>
      </c>
      <c r="AS108" s="9">
        <v>147.60259332734438</v>
      </c>
      <c r="AT108" s="9">
        <v>149.94131324539288</v>
      </c>
      <c r="AU108" s="9">
        <v>152.44542907252625</v>
      </c>
      <c r="AV108" s="9">
        <v>152.58738858107631</v>
      </c>
      <c r="AW108" s="9">
        <v>152.56500904169104</v>
      </c>
      <c r="AX108" s="9">
        <v>153.39641938611734</v>
      </c>
      <c r="AY108" s="9">
        <v>158.65856493532317</v>
      </c>
      <c r="AZ108" s="9">
        <v>164.36731818359243</v>
      </c>
      <c r="BA108" s="9">
        <v>168.23939568605661</v>
      </c>
      <c r="BB108" s="9">
        <v>168.44728326475433</v>
      </c>
      <c r="BC108" s="9">
        <v>169.27804914460333</v>
      </c>
      <c r="BD108" s="9">
        <v>173.74209040742949</v>
      </c>
      <c r="BE108" s="9">
        <v>182.21690116266564</v>
      </c>
      <c r="BF108" s="9">
        <v>189.16708884183177</v>
      </c>
      <c r="BG108" s="9">
        <v>191.12443750591464</v>
      </c>
      <c r="BH108" s="9">
        <v>190.74029958051406</v>
      </c>
      <c r="BI108" s="9">
        <v>193.76578390729625</v>
      </c>
      <c r="BJ108" s="9">
        <v>198.30273871175976</v>
      </c>
      <c r="BK108" s="9">
        <v>203.77720552165934</v>
      </c>
      <c r="BL108" s="9">
        <v>202.1152361196398</v>
      </c>
      <c r="BM108" s="9">
        <v>198.19232920229243</v>
      </c>
      <c r="BN108" s="9">
        <v>193.54532909536354</v>
      </c>
      <c r="BO108" s="9">
        <v>194.11200619571829</v>
      </c>
      <c r="BP108" s="9">
        <v>196.99447053430185</v>
      </c>
      <c r="BQ108" s="21">
        <v>197.88487290872266</v>
      </c>
      <c r="BR108" s="21">
        <v>198.36384070429798</v>
      </c>
      <c r="BS108" s="21">
        <v>196.51111431573921</v>
      </c>
      <c r="BT108" s="21">
        <v>193.96256561676554</v>
      </c>
      <c r="BU108" s="21">
        <v>190.63184429005625</v>
      </c>
      <c r="BV108" s="21">
        <v>188.99534225327741</v>
      </c>
      <c r="BW108" s="21">
        <v>188.80731783977606</v>
      </c>
      <c r="BX108" s="21">
        <v>187.28457771893125</v>
      </c>
      <c r="BY108" s="21">
        <v>182.33604514096001</v>
      </c>
      <c r="BZ108" s="21">
        <v>178.05909063645458</v>
      </c>
      <c r="CA108" s="21">
        <v>178.37581487783567</v>
      </c>
      <c r="CB108" s="21">
        <v>183.57734183651198</v>
      </c>
      <c r="CC108" s="21">
        <v>190.37408390637088</v>
      </c>
      <c r="CD108" s="197">
        <v>196.20861229317563</v>
      </c>
      <c r="CE108" s="197">
        <v>202.65846316985994</v>
      </c>
      <c r="CF108" s="197">
        <v>211.44013108091281</v>
      </c>
      <c r="CG108" s="197">
        <v>215.87265299404771</v>
      </c>
      <c r="CH108" s="200">
        <v>216.97559556392764</v>
      </c>
      <c r="CJ108" s="5"/>
      <c r="CK108" s="5"/>
      <c r="CL108" s="5"/>
      <c r="CM108" s="5"/>
      <c r="CN108" s="5"/>
      <c r="CO108" s="21"/>
      <c r="CP108" s="21"/>
      <c r="CQ108" s="21"/>
    </row>
    <row r="109" spans="1:95" x14ac:dyDescent="0.2">
      <c r="A109" s="8" t="str">
        <f t="shared" si="1"/>
        <v>EWGg_gg_QU_4</v>
      </c>
      <c r="B109" s="7" t="s">
        <v>587</v>
      </c>
      <c r="C109" s="7" t="s">
        <v>654</v>
      </c>
      <c r="D109" s="7">
        <v>4</v>
      </c>
      <c r="E109" s="7">
        <v>100</v>
      </c>
      <c r="F109" s="9">
        <v>100.76523771145601</v>
      </c>
      <c r="G109" s="9">
        <v>100.32684642216246</v>
      </c>
      <c r="H109" s="9">
        <v>100.69618622632727</v>
      </c>
      <c r="I109" s="9">
        <v>101.53647434239254</v>
      </c>
      <c r="J109" s="9">
        <v>103.46593319217875</v>
      </c>
      <c r="K109" s="9">
        <v>105.2552317325281</v>
      </c>
      <c r="L109" s="9">
        <v>106.67168631174553</v>
      </c>
      <c r="M109" s="9">
        <v>108.13549478800154</v>
      </c>
      <c r="N109" s="9">
        <v>108.42035798320832</v>
      </c>
      <c r="O109" s="9">
        <v>108.81736991739592</v>
      </c>
      <c r="P109" s="9">
        <v>109.63976286392564</v>
      </c>
      <c r="Q109" s="9">
        <v>110.64313905579904</v>
      </c>
      <c r="R109" s="9">
        <v>112.209457795906</v>
      </c>
      <c r="S109" s="9">
        <v>112.68205263368731</v>
      </c>
      <c r="T109" s="9">
        <v>113.74564503199088</v>
      </c>
      <c r="U109" s="9">
        <v>114.13992227197518</v>
      </c>
      <c r="V109" s="9">
        <v>115.95164633436066</v>
      </c>
      <c r="W109" s="9">
        <v>118.07251632951915</v>
      </c>
      <c r="X109" s="9">
        <v>121.13789249767221</v>
      </c>
      <c r="Y109" s="9">
        <v>124.56640006939396</v>
      </c>
      <c r="Z109" s="9">
        <v>128.21264115589028</v>
      </c>
      <c r="AA109" s="9">
        <v>132.03690900735663</v>
      </c>
      <c r="AB109" s="9">
        <v>135.24190355309079</v>
      </c>
      <c r="AC109" s="9">
        <v>137.65359620287663</v>
      </c>
      <c r="AD109" s="9">
        <v>139.61449549031249</v>
      </c>
      <c r="AE109" s="9">
        <v>140.64607438531857</v>
      </c>
      <c r="AF109" s="9">
        <v>140.872956510455</v>
      </c>
      <c r="AG109" s="9">
        <v>141.19375732920082</v>
      </c>
      <c r="AH109" s="9">
        <v>142.4852992882077</v>
      </c>
      <c r="AI109" s="9">
        <v>144.93602758275293</v>
      </c>
      <c r="AJ109" s="9">
        <v>145.94433037639294</v>
      </c>
      <c r="AK109" s="9">
        <v>144.98132322520689</v>
      </c>
      <c r="AL109" s="9">
        <v>145.13763915631117</v>
      </c>
      <c r="AM109" s="9">
        <v>138.81039069531116</v>
      </c>
      <c r="AN109" s="9">
        <v>133.48826115889077</v>
      </c>
      <c r="AO109" s="9">
        <v>126.75064212489764</v>
      </c>
      <c r="AP109" s="9">
        <v>127.65184318802433</v>
      </c>
      <c r="AQ109" s="9">
        <v>128.90983849576071</v>
      </c>
      <c r="AR109" s="9">
        <v>131.84430485620678</v>
      </c>
      <c r="AS109" s="9">
        <v>135.11407723177373</v>
      </c>
      <c r="AT109" s="9">
        <v>139.2890349071964</v>
      </c>
      <c r="AU109" s="9">
        <v>140.92373543086921</v>
      </c>
      <c r="AV109" s="9">
        <v>141.90697759036306</v>
      </c>
      <c r="AW109" s="9">
        <v>140.81893409257435</v>
      </c>
      <c r="AX109" s="9">
        <v>140.8914507624749</v>
      </c>
      <c r="AY109" s="9">
        <v>141.3227313937833</v>
      </c>
      <c r="AZ109" s="9">
        <v>143.71661442777383</v>
      </c>
      <c r="BA109" s="9">
        <v>145.71798309833812</v>
      </c>
      <c r="BB109" s="9">
        <v>145.92524602879314</v>
      </c>
      <c r="BC109" s="9">
        <v>145.39756949754675</v>
      </c>
      <c r="BD109" s="9">
        <v>149.06008122338224</v>
      </c>
      <c r="BE109" s="9">
        <v>156.28218180855242</v>
      </c>
      <c r="BF109" s="9">
        <v>164.5535174008952</v>
      </c>
      <c r="BG109" s="9">
        <v>167.06076051261462</v>
      </c>
      <c r="BH109" s="9">
        <v>167.59831439026735</v>
      </c>
      <c r="BI109" s="9">
        <v>170.29258732157322</v>
      </c>
      <c r="BJ109" s="9">
        <v>174.59506764082963</v>
      </c>
      <c r="BK109" s="9">
        <v>181.50467537096856</v>
      </c>
      <c r="BL109" s="9">
        <v>183.11868670273975</v>
      </c>
      <c r="BM109" s="9">
        <v>181.12611155927416</v>
      </c>
      <c r="BN109" s="9">
        <v>176.43576304935172</v>
      </c>
      <c r="BO109" s="9">
        <v>174.28506289818677</v>
      </c>
      <c r="BP109" s="9">
        <v>176.50834087230217</v>
      </c>
      <c r="BQ109" s="21">
        <v>176.32605511221661</v>
      </c>
      <c r="BR109" s="21">
        <v>176.83338224688654</v>
      </c>
      <c r="BS109" s="21">
        <v>175.79642128429575</v>
      </c>
      <c r="BT109" s="21">
        <v>174.81336591061861</v>
      </c>
      <c r="BU109" s="21">
        <v>171.02121739693146</v>
      </c>
      <c r="BV109" s="21">
        <v>167.25351986163591</v>
      </c>
      <c r="BW109" s="21">
        <v>165.51616694545785</v>
      </c>
      <c r="BX109" s="21">
        <v>163.17774726234975</v>
      </c>
      <c r="BY109" s="21">
        <v>158.84546480237941</v>
      </c>
      <c r="BZ109" s="21">
        <v>154.73969320948129</v>
      </c>
      <c r="CA109" s="21">
        <v>153.74110037366162</v>
      </c>
      <c r="CB109" s="21">
        <v>156.66263720056648</v>
      </c>
      <c r="CC109" s="21">
        <v>160.67466784316821</v>
      </c>
      <c r="CD109" s="197">
        <v>164.65432414000597</v>
      </c>
      <c r="CE109" s="197">
        <v>170.25206552563063</v>
      </c>
      <c r="CF109" s="197">
        <v>176.32520603352296</v>
      </c>
      <c r="CG109" s="197">
        <v>181.74847404965305</v>
      </c>
      <c r="CH109" s="200">
        <v>184.4626008240995</v>
      </c>
      <c r="CJ109" s="5"/>
      <c r="CK109" s="5"/>
      <c r="CL109" s="5"/>
      <c r="CM109" s="5"/>
      <c r="CN109" s="5"/>
      <c r="CO109" s="21"/>
      <c r="CP109" s="21"/>
      <c r="CQ109" s="21"/>
    </row>
    <row r="110" spans="1:95" x14ac:dyDescent="0.2">
      <c r="A110" s="8" t="str">
        <f t="shared" si="1"/>
        <v>EWGg_gg_QU_5</v>
      </c>
      <c r="B110" s="7" t="s">
        <v>587</v>
      </c>
      <c r="C110" s="7" t="s">
        <v>654</v>
      </c>
      <c r="D110" s="7">
        <v>5</v>
      </c>
      <c r="E110" s="7">
        <v>100</v>
      </c>
      <c r="F110" s="9">
        <v>101.14943470969654</v>
      </c>
      <c r="G110" s="9">
        <v>100.86117073303836</v>
      </c>
      <c r="H110" s="9">
        <v>99.908603747524538</v>
      </c>
      <c r="I110" s="9">
        <v>99.593383070027016</v>
      </c>
      <c r="J110" s="9">
        <v>100.53005703971314</v>
      </c>
      <c r="K110" s="9">
        <v>102.53174048631536</v>
      </c>
      <c r="L110" s="9">
        <v>104.25757992351096</v>
      </c>
      <c r="M110" s="9">
        <v>105.72294421481634</v>
      </c>
      <c r="N110" s="9">
        <v>105.79127746611057</v>
      </c>
      <c r="O110" s="9">
        <v>105.80579334456759</v>
      </c>
      <c r="P110" s="9">
        <v>106.3712095914978</v>
      </c>
      <c r="Q110" s="9">
        <v>107.46592635951004</v>
      </c>
      <c r="R110" s="9">
        <v>108.90529712846721</v>
      </c>
      <c r="S110" s="9">
        <v>108.92392212753889</v>
      </c>
      <c r="T110" s="9">
        <v>109.96537600548642</v>
      </c>
      <c r="U110" s="9">
        <v>110.45608442020387</v>
      </c>
      <c r="V110" s="9">
        <v>112.62551109094078</v>
      </c>
      <c r="W110" s="9">
        <v>114.6966517351218</v>
      </c>
      <c r="X110" s="9">
        <v>118.71968178047842</v>
      </c>
      <c r="Y110" s="9">
        <v>123.24432224086695</v>
      </c>
      <c r="Z110" s="9">
        <v>127.96063990734471</v>
      </c>
      <c r="AA110" s="9">
        <v>131.8846141967434</v>
      </c>
      <c r="AB110" s="9">
        <v>133.61582138460255</v>
      </c>
      <c r="AC110" s="9">
        <v>136.58299820713424</v>
      </c>
      <c r="AD110" s="9">
        <v>138.4683742892922</v>
      </c>
      <c r="AE110" s="9">
        <v>143.28645744053111</v>
      </c>
      <c r="AF110" s="9">
        <v>146.0019275387701</v>
      </c>
      <c r="AG110" s="9">
        <v>149.71686191139349</v>
      </c>
      <c r="AH110" s="9">
        <v>151.83098163592732</v>
      </c>
      <c r="AI110" s="9">
        <v>153.93072474556217</v>
      </c>
      <c r="AJ110" s="9">
        <v>155.90431615624348</v>
      </c>
      <c r="AK110" s="9">
        <v>157.37804013338186</v>
      </c>
      <c r="AL110" s="9">
        <v>160.2461541405689</v>
      </c>
      <c r="AM110" s="9">
        <v>162.47107202956002</v>
      </c>
      <c r="AN110" s="9">
        <v>167.74468746009325</v>
      </c>
      <c r="AO110" s="9">
        <v>170.8934679942638</v>
      </c>
      <c r="AP110" s="9">
        <v>174.82363037747976</v>
      </c>
      <c r="AQ110" s="9">
        <v>176.19287978890907</v>
      </c>
      <c r="AR110" s="9">
        <v>178.47855323396104</v>
      </c>
      <c r="AS110" s="9">
        <v>183.33192570112939</v>
      </c>
      <c r="AT110" s="9">
        <v>187.12592037140971</v>
      </c>
      <c r="AU110" s="9">
        <v>192.19415893162841</v>
      </c>
      <c r="AV110" s="9">
        <v>191.06663350850462</v>
      </c>
      <c r="AW110" s="9">
        <v>191.5890579479061</v>
      </c>
      <c r="AX110" s="9">
        <v>192.3092158323374</v>
      </c>
      <c r="AY110" s="9">
        <v>196.11221120033963</v>
      </c>
      <c r="AZ110" s="9">
        <v>203.25675514929102</v>
      </c>
      <c r="BA110" s="9">
        <v>209.54385700765761</v>
      </c>
      <c r="BB110" s="9">
        <v>217.18384870966256</v>
      </c>
      <c r="BC110" s="9">
        <v>219.10559732847818</v>
      </c>
      <c r="BD110" s="9">
        <v>223.48732848024554</v>
      </c>
      <c r="BE110" s="9">
        <v>226.76160510420354</v>
      </c>
      <c r="BF110" s="9">
        <v>233.6994896405549</v>
      </c>
      <c r="BG110" s="9">
        <v>237.38893678187756</v>
      </c>
      <c r="BH110" s="9">
        <v>241.22148338656336</v>
      </c>
      <c r="BI110" s="9">
        <v>242.14538854666776</v>
      </c>
      <c r="BJ110" s="9">
        <v>242.11431295695854</v>
      </c>
      <c r="BK110" s="9">
        <v>243.23576465125566</v>
      </c>
      <c r="BL110" s="9">
        <v>243.9239022192402</v>
      </c>
      <c r="BM110" s="9">
        <v>238.38786371463752</v>
      </c>
      <c r="BN110" s="9">
        <v>232.79948120075929</v>
      </c>
      <c r="BO110" s="9">
        <v>229.02722810982701</v>
      </c>
      <c r="BP110" s="9">
        <v>232.22916851126197</v>
      </c>
      <c r="BQ110" s="21">
        <v>230.90423774322539</v>
      </c>
      <c r="BR110" s="21">
        <v>229.64398257221993</v>
      </c>
      <c r="BS110" s="21">
        <v>226.73593056459865</v>
      </c>
      <c r="BT110" s="21">
        <v>225.18811359245365</v>
      </c>
      <c r="BU110" s="21">
        <v>218.40680258308831</v>
      </c>
      <c r="BV110" s="21">
        <v>212.65441245075695</v>
      </c>
      <c r="BW110" s="21">
        <v>208.04839449827406</v>
      </c>
      <c r="BX110" s="21">
        <v>208.21565045900843</v>
      </c>
      <c r="BY110" s="21">
        <v>203.11910525139595</v>
      </c>
      <c r="BZ110" s="21">
        <v>200.91616247215953</v>
      </c>
      <c r="CA110" s="21">
        <v>201.59290957019167</v>
      </c>
      <c r="CB110" s="21">
        <v>209.40216202561774</v>
      </c>
      <c r="CC110" s="21">
        <v>217.49151006031786</v>
      </c>
      <c r="CD110" s="197">
        <v>222.39125466986243</v>
      </c>
      <c r="CE110" s="197">
        <v>229.09711248111736</v>
      </c>
      <c r="CF110" s="197">
        <v>236.42395296930997</v>
      </c>
      <c r="CG110" s="197">
        <v>242.26455836308108</v>
      </c>
      <c r="CH110" s="200">
        <v>243.62516283058508</v>
      </c>
      <c r="CJ110" s="5"/>
      <c r="CK110" s="5"/>
      <c r="CL110" s="5"/>
      <c r="CM110" s="5"/>
      <c r="CN110" s="5"/>
      <c r="CO110" s="21"/>
      <c r="CP110" s="21"/>
      <c r="CQ110" s="21"/>
    </row>
    <row r="111" spans="1:95" x14ac:dyDescent="0.2">
      <c r="A111" s="8" t="str">
        <f t="shared" si="1"/>
        <v>EWGg_gg_QU_6</v>
      </c>
      <c r="B111" s="7" t="s">
        <v>587</v>
      </c>
      <c r="C111" s="7" t="s">
        <v>654</v>
      </c>
      <c r="D111" s="7">
        <v>6</v>
      </c>
      <c r="E111" s="7">
        <v>100</v>
      </c>
      <c r="F111" s="9">
        <v>100.68800693324904</v>
      </c>
      <c r="G111" s="9">
        <v>100.17553073506906</v>
      </c>
      <c r="H111" s="9">
        <v>100.10971697062085</v>
      </c>
      <c r="I111" s="9">
        <v>100.82137317918655</v>
      </c>
      <c r="J111" s="9">
        <v>102.6762821459879</v>
      </c>
      <c r="K111" s="9">
        <v>104.61840859596288</v>
      </c>
      <c r="L111" s="9">
        <v>106.0193250163952</v>
      </c>
      <c r="M111" s="9">
        <v>107.2066235555709</v>
      </c>
      <c r="N111" s="9">
        <v>107.28878109712154</v>
      </c>
      <c r="O111" s="9">
        <v>107.67653541055263</v>
      </c>
      <c r="P111" s="9">
        <v>109.69452600405033</v>
      </c>
      <c r="Q111" s="9">
        <v>111.92877070941772</v>
      </c>
      <c r="R111" s="9">
        <v>114.42241536318075</v>
      </c>
      <c r="S111" s="9">
        <v>114.56757229451675</v>
      </c>
      <c r="T111" s="9">
        <v>114.6218427359549</v>
      </c>
      <c r="U111" s="9">
        <v>113.68359186361164</v>
      </c>
      <c r="V111" s="9">
        <v>114.03195059411637</v>
      </c>
      <c r="W111" s="9">
        <v>115.4057795942803</v>
      </c>
      <c r="X111" s="9">
        <v>118.90187584553064</v>
      </c>
      <c r="Y111" s="9">
        <v>123.01290079906347</v>
      </c>
      <c r="Z111" s="9">
        <v>127.34128517463489</v>
      </c>
      <c r="AA111" s="9">
        <v>130.91711232814711</v>
      </c>
      <c r="AB111" s="9">
        <v>135.32727157437748</v>
      </c>
      <c r="AC111" s="9">
        <v>138.28985004269504</v>
      </c>
      <c r="AD111" s="9">
        <v>140.80473196276216</v>
      </c>
      <c r="AE111" s="9">
        <v>140.01356162982901</v>
      </c>
      <c r="AF111" s="9">
        <v>140.3729421664188</v>
      </c>
      <c r="AG111" s="9">
        <v>141.28145072709711</v>
      </c>
      <c r="AH111" s="9">
        <v>143.04284441335514</v>
      </c>
      <c r="AI111" s="9">
        <v>144.3770296574983</v>
      </c>
      <c r="AJ111" s="9">
        <v>145.36950945434697</v>
      </c>
      <c r="AK111" s="9">
        <v>145.68467508879772</v>
      </c>
      <c r="AL111" s="9">
        <v>146.67549656300744</v>
      </c>
      <c r="AM111" s="9">
        <v>146.94804085868211</v>
      </c>
      <c r="AN111" s="9">
        <v>147.49558792221876</v>
      </c>
      <c r="AO111" s="9">
        <v>147.33863950404734</v>
      </c>
      <c r="AP111" s="9">
        <v>146.70741662704134</v>
      </c>
      <c r="AQ111" s="9">
        <v>148.37483836697973</v>
      </c>
      <c r="AR111" s="9">
        <v>151.79123311577007</v>
      </c>
      <c r="AS111" s="9">
        <v>156.15527405382426</v>
      </c>
      <c r="AT111" s="9">
        <v>158.4320131802713</v>
      </c>
      <c r="AU111" s="9">
        <v>158.98213885877976</v>
      </c>
      <c r="AV111" s="9">
        <v>160.69066816734383</v>
      </c>
      <c r="AW111" s="9">
        <v>163.40706814764243</v>
      </c>
      <c r="AX111" s="9">
        <v>167.61210180637383</v>
      </c>
      <c r="AY111" s="9">
        <v>172.07991331475966</v>
      </c>
      <c r="AZ111" s="9">
        <v>177.3242187699831</v>
      </c>
      <c r="BA111" s="9">
        <v>181.12535400653951</v>
      </c>
      <c r="BB111" s="9">
        <v>183.00778319962873</v>
      </c>
      <c r="BC111" s="9">
        <v>184.95843301942469</v>
      </c>
      <c r="BD111" s="9">
        <v>190.50928641608803</v>
      </c>
      <c r="BE111" s="9">
        <v>198.38712718436295</v>
      </c>
      <c r="BF111" s="9">
        <v>206.68249586033411</v>
      </c>
      <c r="BG111" s="9">
        <v>209.51378865700417</v>
      </c>
      <c r="BH111" s="9">
        <v>211.21533949500486</v>
      </c>
      <c r="BI111" s="9">
        <v>214.02755929097771</v>
      </c>
      <c r="BJ111" s="9">
        <v>217.49074321197148</v>
      </c>
      <c r="BK111" s="9">
        <v>222.26032473104476</v>
      </c>
      <c r="BL111" s="9">
        <v>221.11977458792092</v>
      </c>
      <c r="BM111" s="9">
        <v>216.61869011728405</v>
      </c>
      <c r="BN111" s="9">
        <v>212.23883057701289</v>
      </c>
      <c r="BO111" s="9">
        <v>213.04045887695509</v>
      </c>
      <c r="BP111" s="9">
        <v>217.22183690226075</v>
      </c>
      <c r="BQ111" s="21">
        <v>215.9774969936519</v>
      </c>
      <c r="BR111" s="21">
        <v>214.17168737861786</v>
      </c>
      <c r="BS111" s="21">
        <v>212.1206969925147</v>
      </c>
      <c r="BT111" s="21">
        <v>211.15631413382221</v>
      </c>
      <c r="BU111" s="21">
        <v>207.59583084554097</v>
      </c>
      <c r="BV111" s="21">
        <v>202.95284865932399</v>
      </c>
      <c r="BW111" s="21">
        <v>199.63003636475446</v>
      </c>
      <c r="BX111" s="21">
        <v>194.58936386680367</v>
      </c>
      <c r="BY111" s="21">
        <v>186.59444702748692</v>
      </c>
      <c r="BZ111" s="21">
        <v>181.44603176588234</v>
      </c>
      <c r="CA111" s="21">
        <v>180.58695373441455</v>
      </c>
      <c r="CB111" s="21">
        <v>188.49116934147369</v>
      </c>
      <c r="CC111" s="21">
        <v>195.78387425646247</v>
      </c>
      <c r="CD111" s="197">
        <v>202.3575625375025</v>
      </c>
      <c r="CE111" s="197">
        <v>205.83877609560304</v>
      </c>
      <c r="CF111" s="197">
        <v>212.60454954899797</v>
      </c>
      <c r="CG111" s="197">
        <v>216.47622595957111</v>
      </c>
      <c r="CH111" s="200">
        <v>217.5965854706682</v>
      </c>
      <c r="CJ111" s="5"/>
      <c r="CK111" s="5"/>
      <c r="CL111" s="5"/>
      <c r="CM111" s="5"/>
      <c r="CN111" s="5"/>
      <c r="CO111" s="21"/>
      <c r="CP111" s="21"/>
      <c r="CQ111" s="21"/>
    </row>
    <row r="112" spans="1:95" x14ac:dyDescent="0.2">
      <c r="A112" s="8" t="str">
        <f t="shared" si="1"/>
        <v>EWGg_gg_QU_7</v>
      </c>
      <c r="B112" s="7" t="s">
        <v>587</v>
      </c>
      <c r="C112" s="7" t="s">
        <v>654</v>
      </c>
      <c r="D112" s="7">
        <v>7</v>
      </c>
      <c r="E112" s="7">
        <v>100</v>
      </c>
      <c r="F112" s="9">
        <v>100.8737720201115</v>
      </c>
      <c r="G112" s="9">
        <v>100.26015728210955</v>
      </c>
      <c r="H112" s="9">
        <v>100.76502387656717</v>
      </c>
      <c r="I112" s="9">
        <v>102.10263976375784</v>
      </c>
      <c r="J112" s="9">
        <v>104.88162147898674</v>
      </c>
      <c r="K112" s="9">
        <v>107.17769758827768</v>
      </c>
      <c r="L112" s="9">
        <v>109.49898081189643</v>
      </c>
      <c r="M112" s="9">
        <v>111.47138305745068</v>
      </c>
      <c r="N112" s="9">
        <v>111.72839339901931</v>
      </c>
      <c r="O112" s="9">
        <v>111.50030335934791</v>
      </c>
      <c r="P112" s="9">
        <v>111.56762283957471</v>
      </c>
      <c r="Q112" s="9">
        <v>112.33490042678365</v>
      </c>
      <c r="R112" s="9">
        <v>113.63619512634084</v>
      </c>
      <c r="S112" s="9">
        <v>114.04485945346289</v>
      </c>
      <c r="T112" s="9">
        <v>114.75002445754528</v>
      </c>
      <c r="U112" s="9">
        <v>114.55064059824525</v>
      </c>
      <c r="V112" s="9">
        <v>114.83595230934731</v>
      </c>
      <c r="W112" s="9">
        <v>116.30032336551427</v>
      </c>
      <c r="X112" s="9">
        <v>119.75987442234124</v>
      </c>
      <c r="Y112" s="9">
        <v>124.67423886019948</v>
      </c>
      <c r="Z112" s="9">
        <v>128.88060330333226</v>
      </c>
      <c r="AA112" s="9">
        <v>133.49992093638591</v>
      </c>
      <c r="AB112" s="9">
        <v>136.51467328229475</v>
      </c>
      <c r="AC112" s="9">
        <v>138.74072720283311</v>
      </c>
      <c r="AD112" s="9">
        <v>139.84452552450094</v>
      </c>
      <c r="AE112" s="9">
        <v>141.0744220754427</v>
      </c>
      <c r="AF112" s="9">
        <v>145.27314326852729</v>
      </c>
      <c r="AG112" s="9">
        <v>145.46711096891531</v>
      </c>
      <c r="AH112" s="9">
        <v>147.42598804678309</v>
      </c>
      <c r="AI112" s="9">
        <v>146.42922004921809</v>
      </c>
      <c r="AJ112" s="9">
        <v>148.65940967249352</v>
      </c>
      <c r="AK112" s="9">
        <v>149.3607895579145</v>
      </c>
      <c r="AL112" s="9">
        <v>150.79442826566429</v>
      </c>
      <c r="AM112" s="9">
        <v>152.66746061540016</v>
      </c>
      <c r="AN112" s="9">
        <v>153.61396203529037</v>
      </c>
      <c r="AO112" s="9">
        <v>154.82924472975833</v>
      </c>
      <c r="AP112" s="9">
        <v>154.02192635521257</v>
      </c>
      <c r="AQ112" s="9">
        <v>156.11873520311164</v>
      </c>
      <c r="AR112" s="9">
        <v>158.60662256906747</v>
      </c>
      <c r="AS112" s="9">
        <v>164.06094195723935</v>
      </c>
      <c r="AT112" s="9">
        <v>166.94928286763857</v>
      </c>
      <c r="AU112" s="9">
        <v>167.34679974093282</v>
      </c>
      <c r="AV112" s="9">
        <v>167.25435425504614</v>
      </c>
      <c r="AW112" s="9">
        <v>166.84167863921542</v>
      </c>
      <c r="AX112" s="9">
        <v>168.60368747068981</v>
      </c>
      <c r="AY112" s="9">
        <v>170.99730801725266</v>
      </c>
      <c r="AZ112" s="9">
        <v>176.3383501703436</v>
      </c>
      <c r="BA112" s="9">
        <v>179.78104171889029</v>
      </c>
      <c r="BB112" s="9">
        <v>180.84435788216857</v>
      </c>
      <c r="BC112" s="9">
        <v>180.26329722476871</v>
      </c>
      <c r="BD112" s="9">
        <v>185.31500690502307</v>
      </c>
      <c r="BE112" s="9">
        <v>192.70273371334648</v>
      </c>
      <c r="BF112" s="9">
        <v>202.53233656888779</v>
      </c>
      <c r="BG112" s="9">
        <v>206.38611226595162</v>
      </c>
      <c r="BH112" s="9">
        <v>211.34630428809638</v>
      </c>
      <c r="BI112" s="9">
        <v>217.8719194024608</v>
      </c>
      <c r="BJ112" s="9">
        <v>223.5150018409424</v>
      </c>
      <c r="BK112" s="9">
        <v>226.62327040204499</v>
      </c>
      <c r="BL112" s="9">
        <v>224.30766800600986</v>
      </c>
      <c r="BM112" s="9">
        <v>220.02520904004737</v>
      </c>
      <c r="BN112" s="9">
        <v>214.41793722329191</v>
      </c>
      <c r="BO112" s="9">
        <v>211.54751872365571</v>
      </c>
      <c r="BP112" s="9">
        <v>214.60920911840671</v>
      </c>
      <c r="BQ112" s="21">
        <v>216.22876138746469</v>
      </c>
      <c r="BR112" s="21">
        <v>215.99635654549311</v>
      </c>
      <c r="BS112" s="21">
        <v>214.06059290459916</v>
      </c>
      <c r="BT112" s="21">
        <v>212.35420070837861</v>
      </c>
      <c r="BU112" s="21">
        <v>211.90525701495179</v>
      </c>
      <c r="BV112" s="21">
        <v>210.55015339261323</v>
      </c>
      <c r="BW112" s="21">
        <v>211.71695331098249</v>
      </c>
      <c r="BX112" s="21">
        <v>208.75133328794865</v>
      </c>
      <c r="BY112" s="21">
        <v>200.07617904101619</v>
      </c>
      <c r="BZ112" s="21">
        <v>194.08556193475724</v>
      </c>
      <c r="CA112" s="21">
        <v>193.88574949094402</v>
      </c>
      <c r="CB112" s="21">
        <v>204.79426590119041</v>
      </c>
      <c r="CC112" s="21">
        <v>215.17001301109542</v>
      </c>
      <c r="CD112" s="197">
        <v>222.98607310226762</v>
      </c>
      <c r="CE112" s="197">
        <v>228.38701336550753</v>
      </c>
      <c r="CF112" s="197">
        <v>232.79072028578221</v>
      </c>
      <c r="CG112" s="197">
        <v>237.01954230229828</v>
      </c>
      <c r="CH112" s="200">
        <v>239.0937708308675</v>
      </c>
      <c r="CJ112" s="5"/>
      <c r="CK112" s="5"/>
      <c r="CL112" s="5"/>
      <c r="CM112" s="5"/>
      <c r="CN112" s="5"/>
      <c r="CO112" s="21"/>
      <c r="CP112" s="21"/>
      <c r="CQ112" s="21"/>
    </row>
    <row r="113" spans="1:95" x14ac:dyDescent="0.2">
      <c r="A113" s="8" t="str">
        <f t="shared" si="1"/>
        <v>EWGg_gg_QU_8</v>
      </c>
      <c r="B113" s="7" t="s">
        <v>587</v>
      </c>
      <c r="C113" s="7" t="s">
        <v>654</v>
      </c>
      <c r="D113" s="7">
        <v>8</v>
      </c>
      <c r="E113" s="7">
        <v>100</v>
      </c>
      <c r="F113" s="9">
        <v>102.24511033908881</v>
      </c>
      <c r="G113" s="9">
        <v>102.53536455692112</v>
      </c>
      <c r="H113" s="9">
        <v>102.2144632479031</v>
      </c>
      <c r="I113" s="9">
        <v>101.76997217979829</v>
      </c>
      <c r="J113" s="9">
        <v>102.30780583139976</v>
      </c>
      <c r="K113" s="9">
        <v>103.25499771918031</v>
      </c>
      <c r="L113" s="9">
        <v>104.52373515022543</v>
      </c>
      <c r="M113" s="9">
        <v>106.02781353559222</v>
      </c>
      <c r="N113" s="9">
        <v>106.27934237311142</v>
      </c>
      <c r="O113" s="9">
        <v>106.69568898064635</v>
      </c>
      <c r="P113" s="9">
        <v>107.68757914981394</v>
      </c>
      <c r="Q113" s="9">
        <v>109.1730266696586</v>
      </c>
      <c r="R113" s="9">
        <v>110.37867973990585</v>
      </c>
      <c r="S113" s="9">
        <v>110.09398701095417</v>
      </c>
      <c r="T113" s="9">
        <v>110.41743415942013</v>
      </c>
      <c r="U113" s="9">
        <v>110.40198043849504</v>
      </c>
      <c r="V113" s="9">
        <v>111.74407880593752</v>
      </c>
      <c r="W113" s="9">
        <v>113.28292237166544</v>
      </c>
      <c r="X113" s="9">
        <v>116.58123737833762</v>
      </c>
      <c r="Y113" s="9">
        <v>120.32581720151654</v>
      </c>
      <c r="Z113" s="9">
        <v>124.34141237349446</v>
      </c>
      <c r="AA113" s="9">
        <v>127.19837565181166</v>
      </c>
      <c r="AB113" s="9">
        <v>130.81554445496948</v>
      </c>
      <c r="AC113" s="9">
        <v>133.30161749392832</v>
      </c>
      <c r="AD113" s="9">
        <v>135.52291103523564</v>
      </c>
      <c r="AE113" s="9">
        <v>138.73396926056424</v>
      </c>
      <c r="AF113" s="9">
        <v>140.26943772200306</v>
      </c>
      <c r="AG113" s="9">
        <v>141.57654222266805</v>
      </c>
      <c r="AH113" s="9">
        <v>140.17169737803616</v>
      </c>
      <c r="AI113" s="9">
        <v>140.9334061106409</v>
      </c>
      <c r="AJ113" s="9">
        <v>141.54694206931529</v>
      </c>
      <c r="AK113" s="9">
        <v>141.98425967723063</v>
      </c>
      <c r="AL113" s="9">
        <v>142.82260662512218</v>
      </c>
      <c r="AM113" s="9">
        <v>142.01797521472236</v>
      </c>
      <c r="AN113" s="9">
        <v>141.12912925339245</v>
      </c>
      <c r="AO113" s="9">
        <v>138.87026762890756</v>
      </c>
      <c r="AP113" s="9">
        <v>137.90500273324616</v>
      </c>
      <c r="AQ113" s="9">
        <v>138.05091916650255</v>
      </c>
      <c r="AR113" s="9">
        <v>138.73741290373445</v>
      </c>
      <c r="AS113" s="9">
        <v>140.8241396134031</v>
      </c>
      <c r="AT113" s="9">
        <v>141.2222679027436</v>
      </c>
      <c r="AU113" s="9">
        <v>139.46988642836084</v>
      </c>
      <c r="AV113" s="9">
        <v>135.33662215699562</v>
      </c>
      <c r="AW113" s="9">
        <v>131.83031842801117</v>
      </c>
      <c r="AX113" s="9">
        <v>131.78071665264673</v>
      </c>
      <c r="AY113" s="9">
        <v>134.62134137516304</v>
      </c>
      <c r="AZ113" s="9">
        <v>138.77252701054576</v>
      </c>
      <c r="BA113" s="9">
        <v>142.76520017298321</v>
      </c>
      <c r="BB113" s="9">
        <v>143.31812024651825</v>
      </c>
      <c r="BC113" s="9">
        <v>142.36863417465338</v>
      </c>
      <c r="BD113" s="9">
        <v>143.70937816664488</v>
      </c>
      <c r="BE113" s="9">
        <v>148.55606068935398</v>
      </c>
      <c r="BF113" s="9">
        <v>155.42525835542639</v>
      </c>
      <c r="BG113" s="9">
        <v>157.2137386868134</v>
      </c>
      <c r="BH113" s="9">
        <v>159.64264145470875</v>
      </c>
      <c r="BI113" s="9">
        <v>163.64004408992682</v>
      </c>
      <c r="BJ113" s="9">
        <v>169.8895562507341</v>
      </c>
      <c r="BK113" s="9">
        <v>176.95040433259479</v>
      </c>
      <c r="BL113" s="9">
        <v>178.12055298164341</v>
      </c>
      <c r="BM113" s="9">
        <v>176.29325739161766</v>
      </c>
      <c r="BN113" s="9">
        <v>173.82468276892882</v>
      </c>
      <c r="BO113" s="9">
        <v>174.8103537178232</v>
      </c>
      <c r="BP113" s="9">
        <v>179.36913631344962</v>
      </c>
      <c r="BQ113" s="21">
        <v>178.80824789280646</v>
      </c>
      <c r="BR113" s="21">
        <v>178.32790264881723</v>
      </c>
      <c r="BS113" s="21">
        <v>175.40822388935828</v>
      </c>
      <c r="BT113" s="21">
        <v>173.35942457521094</v>
      </c>
      <c r="BU113" s="21">
        <v>171.13523478092017</v>
      </c>
      <c r="BV113" s="21">
        <v>169.47095790828524</v>
      </c>
      <c r="BW113" s="21">
        <v>169.44486051991973</v>
      </c>
      <c r="BX113" s="21">
        <v>166.37451415449709</v>
      </c>
      <c r="BY113" s="21">
        <v>159.58338311732246</v>
      </c>
      <c r="BZ113" s="21">
        <v>154.00565623702494</v>
      </c>
      <c r="CA113" s="21">
        <v>153.60723966212709</v>
      </c>
      <c r="CB113" s="21">
        <v>158.91595810323844</v>
      </c>
      <c r="CC113" s="21">
        <v>165.40148507758104</v>
      </c>
      <c r="CD113" s="197">
        <v>168.62595408665285</v>
      </c>
      <c r="CE113" s="197">
        <v>172.94750160968408</v>
      </c>
      <c r="CF113" s="197">
        <v>178.30120129539364</v>
      </c>
      <c r="CG113" s="197">
        <v>182.5477101418517</v>
      </c>
      <c r="CH113" s="200">
        <v>182.97230814811314</v>
      </c>
      <c r="CJ113" s="5"/>
      <c r="CK113" s="5"/>
      <c r="CL113" s="5"/>
      <c r="CM113" s="5"/>
      <c r="CN113" s="5"/>
      <c r="CO113" s="21"/>
      <c r="CP113" s="21"/>
      <c r="CQ113" s="21"/>
    </row>
    <row r="114" spans="1:95" x14ac:dyDescent="0.2">
      <c r="A114" s="8" t="str">
        <f t="shared" si="1"/>
        <v>EWGg_gg_QU_9</v>
      </c>
      <c r="B114" s="7" t="s">
        <v>587</v>
      </c>
      <c r="C114" s="7" t="s">
        <v>654</v>
      </c>
      <c r="D114" s="7">
        <v>9</v>
      </c>
      <c r="E114" s="7">
        <v>100</v>
      </c>
      <c r="F114" s="9">
        <v>100.50288023722072</v>
      </c>
      <c r="G114" s="9">
        <v>99.523175056921289</v>
      </c>
      <c r="H114" s="9">
        <v>97.960726267422615</v>
      </c>
      <c r="I114" s="9">
        <v>98.479754613046893</v>
      </c>
      <c r="J114" s="9">
        <v>99.534297654509771</v>
      </c>
      <c r="K114" s="9">
        <v>102.52278223811307</v>
      </c>
      <c r="L114" s="9">
        <v>104.61440520362218</v>
      </c>
      <c r="M114" s="9">
        <v>107.09497468794304</v>
      </c>
      <c r="N114" s="9">
        <v>109.95055289438692</v>
      </c>
      <c r="O114" s="9">
        <v>110.54486791494332</v>
      </c>
      <c r="P114" s="9">
        <v>113.43384199261982</v>
      </c>
      <c r="Q114" s="9">
        <v>114.0976726702303</v>
      </c>
      <c r="R114" s="9">
        <v>119.01920189463823</v>
      </c>
      <c r="S114" s="9">
        <v>120.6793090920484</v>
      </c>
      <c r="T114" s="9">
        <v>120.12992737259793</v>
      </c>
      <c r="U114" s="9">
        <v>116.90695194209611</v>
      </c>
      <c r="V114" s="9">
        <v>115.9110572446919</v>
      </c>
      <c r="W114" s="9">
        <v>117.31165768838326</v>
      </c>
      <c r="X114" s="9">
        <v>120.43573006097552</v>
      </c>
      <c r="Y114" s="9">
        <v>123.9527355043363</v>
      </c>
      <c r="Z114" s="9">
        <v>128.89031722678902</v>
      </c>
      <c r="AA114" s="9">
        <v>132.0790724630387</v>
      </c>
      <c r="AB114" s="9">
        <v>135.26522787457779</v>
      </c>
      <c r="AC114" s="9">
        <v>138.20629075384332</v>
      </c>
      <c r="AD114" s="9">
        <v>142.06858886094776</v>
      </c>
      <c r="AE114" s="9">
        <v>143.16743092770812</v>
      </c>
      <c r="AF114" s="9">
        <v>146.78210975276158</v>
      </c>
      <c r="AG114" s="9">
        <v>149.80531644863015</v>
      </c>
      <c r="AH114" s="9">
        <v>153.16303321911252</v>
      </c>
      <c r="AI114" s="9">
        <v>153.65358681266616</v>
      </c>
      <c r="AJ114" s="9">
        <v>155.22590534472764</v>
      </c>
      <c r="AK114" s="9">
        <v>160.07019340120388</v>
      </c>
      <c r="AL114" s="9">
        <v>165.36088571987929</v>
      </c>
      <c r="AM114" s="9">
        <v>170.25401391807546</v>
      </c>
      <c r="AN114" s="9">
        <v>172.70724286986896</v>
      </c>
      <c r="AO114" s="9">
        <v>172.43730162349559</v>
      </c>
      <c r="AP114" s="9">
        <v>171.78296136358665</v>
      </c>
      <c r="AQ114" s="9">
        <v>172.06467250202027</v>
      </c>
      <c r="AR114" s="9">
        <v>173.36975698849164</v>
      </c>
      <c r="AS114" s="9">
        <v>180.05310408434718</v>
      </c>
      <c r="AT114" s="9">
        <v>184.10675571910215</v>
      </c>
      <c r="AU114" s="9">
        <v>185.5847038578278</v>
      </c>
      <c r="AV114" s="9">
        <v>182.22372966549301</v>
      </c>
      <c r="AW114" s="9">
        <v>181.14073575412522</v>
      </c>
      <c r="AX114" s="9">
        <v>187.73197246608439</v>
      </c>
      <c r="AY114" s="9">
        <v>193.93960098185894</v>
      </c>
      <c r="AZ114" s="9">
        <v>201.5520742021406</v>
      </c>
      <c r="BA114" s="9">
        <v>206.08857824745772</v>
      </c>
      <c r="BB114" s="9">
        <v>211.28753769162938</v>
      </c>
      <c r="BC114" s="9">
        <v>216.03710882444412</v>
      </c>
      <c r="BD114" s="9">
        <v>220.16942532717658</v>
      </c>
      <c r="BE114" s="9">
        <v>224.32918815342626</v>
      </c>
      <c r="BF114" s="9">
        <v>231.06773100657242</v>
      </c>
      <c r="BG114" s="9">
        <v>236.65515200739159</v>
      </c>
      <c r="BH114" s="9">
        <v>238.55241983999679</v>
      </c>
      <c r="BI114" s="9">
        <v>236.7759089765209</v>
      </c>
      <c r="BJ114" s="9">
        <v>236.6962458751882</v>
      </c>
      <c r="BK114" s="9">
        <v>244.48567803237515</v>
      </c>
      <c r="BL114" s="9">
        <v>248.5579366602328</v>
      </c>
      <c r="BM114" s="9">
        <v>249.49107507619581</v>
      </c>
      <c r="BN114" s="9">
        <v>242.47014995767918</v>
      </c>
      <c r="BO114" s="9">
        <v>239.94993995249467</v>
      </c>
      <c r="BP114" s="9">
        <v>241.85544043698033</v>
      </c>
      <c r="BQ114" s="21">
        <v>242.91582597314587</v>
      </c>
      <c r="BR114" s="21">
        <v>245.25925899832069</v>
      </c>
      <c r="BS114" s="21">
        <v>243.24329120476969</v>
      </c>
      <c r="BT114" s="21">
        <v>243.11406770681796</v>
      </c>
      <c r="BU114" s="21">
        <v>239.88585856877373</v>
      </c>
      <c r="BV114" s="21">
        <v>238.34916743643041</v>
      </c>
      <c r="BW114" s="21">
        <v>236.46777925533482</v>
      </c>
      <c r="BX114" s="21">
        <v>236.4896259549962</v>
      </c>
      <c r="BY114" s="21">
        <v>230.67687779717187</v>
      </c>
      <c r="BZ114" s="21">
        <v>228.77186973155949</v>
      </c>
      <c r="CA114" s="21">
        <v>228.84267718590681</v>
      </c>
      <c r="CB114" s="21">
        <v>236.35610211065537</v>
      </c>
      <c r="CC114" s="21">
        <v>245.13479452933507</v>
      </c>
      <c r="CD114" s="197">
        <v>253.07906492734648</v>
      </c>
      <c r="CE114" s="197">
        <v>268.90568765636891</v>
      </c>
      <c r="CF114" s="197">
        <v>282.35964905985662</v>
      </c>
      <c r="CG114" s="197">
        <v>293.49089667808096</v>
      </c>
      <c r="CH114" s="200">
        <v>294.93316152464411</v>
      </c>
      <c r="CJ114" s="5"/>
      <c r="CK114" s="5"/>
      <c r="CL114" s="5"/>
      <c r="CM114" s="5"/>
      <c r="CN114" s="5"/>
      <c r="CO114" s="21"/>
      <c r="CP114" s="21"/>
      <c r="CQ114" s="21"/>
    </row>
    <row r="115" spans="1:95" x14ac:dyDescent="0.2">
      <c r="A115" s="8" t="str">
        <f t="shared" si="1"/>
        <v>EWGg_gg_QU_10</v>
      </c>
      <c r="B115" s="7" t="s">
        <v>587</v>
      </c>
      <c r="C115" s="7" t="s">
        <v>654</v>
      </c>
      <c r="D115" s="7">
        <v>10</v>
      </c>
      <c r="E115" s="7">
        <v>100</v>
      </c>
      <c r="F115" s="9">
        <v>103.36193083683209</v>
      </c>
      <c r="G115" s="9">
        <v>104.6976659055676</v>
      </c>
      <c r="H115" s="9">
        <v>104.43766756096967</v>
      </c>
      <c r="I115" s="9">
        <v>104.20506324336613</v>
      </c>
      <c r="J115" s="9">
        <v>104.39545890439361</v>
      </c>
      <c r="K115" s="9">
        <v>105.59870834850524</v>
      </c>
      <c r="L115" s="9">
        <v>105.4806818507717</v>
      </c>
      <c r="M115" s="9">
        <v>105.63890179698471</v>
      </c>
      <c r="N115" s="9">
        <v>104.82168518358806</v>
      </c>
      <c r="O115" s="9">
        <v>105.28114360075951</v>
      </c>
      <c r="P115" s="9">
        <v>106.90364631736867</v>
      </c>
      <c r="Q115" s="9">
        <v>108.37266965256039</v>
      </c>
      <c r="R115" s="9">
        <v>109.77227587836036</v>
      </c>
      <c r="S115" s="9">
        <v>109.08271301744229</v>
      </c>
      <c r="T115" s="9">
        <v>109.39406796714934</v>
      </c>
      <c r="U115" s="9">
        <v>109.5600519595812</v>
      </c>
      <c r="V115" s="9">
        <v>111.48353877979355</v>
      </c>
      <c r="W115" s="9">
        <v>113.8942934666555</v>
      </c>
      <c r="X115" s="9">
        <v>117.70913965540626</v>
      </c>
      <c r="Y115" s="9">
        <v>121.68928265424158</v>
      </c>
      <c r="Z115" s="9">
        <v>125.88140030337183</v>
      </c>
      <c r="AA115" s="9">
        <v>129.37396129840772</v>
      </c>
      <c r="AB115" s="9">
        <v>133.12265382099753</v>
      </c>
      <c r="AC115" s="9">
        <v>135.70830164281651</v>
      </c>
      <c r="AD115" s="9">
        <v>137.98293632447414</v>
      </c>
      <c r="AE115" s="9">
        <v>139.17181632781433</v>
      </c>
      <c r="AF115" s="9">
        <v>139.74809720177066</v>
      </c>
      <c r="AG115" s="9">
        <v>141.78536334663139</v>
      </c>
      <c r="AH115" s="9">
        <v>144.37404180571994</v>
      </c>
      <c r="AI115" s="9">
        <v>146.65384812747735</v>
      </c>
      <c r="AJ115" s="9">
        <v>147.26063477765967</v>
      </c>
      <c r="AK115" s="9">
        <v>147.59295501397713</v>
      </c>
      <c r="AL115" s="9">
        <v>149.51092384397222</v>
      </c>
      <c r="AM115" s="9">
        <v>151.0143678049611</v>
      </c>
      <c r="AN115" s="9">
        <v>152.74003883137075</v>
      </c>
      <c r="AO115" s="9">
        <v>153.53114070648826</v>
      </c>
      <c r="AP115" s="9">
        <v>154.12799012493431</v>
      </c>
      <c r="AQ115" s="9">
        <v>154.94591518200613</v>
      </c>
      <c r="AR115" s="9">
        <v>157.55051290648601</v>
      </c>
      <c r="AS115" s="9">
        <v>162.05934063199939</v>
      </c>
      <c r="AT115" s="9">
        <v>165.4786745793341</v>
      </c>
      <c r="AU115" s="9">
        <v>167.53372906965458</v>
      </c>
      <c r="AV115" s="9">
        <v>167.95989707233721</v>
      </c>
      <c r="AW115" s="9">
        <v>167.26298056661869</v>
      </c>
      <c r="AX115" s="9">
        <v>167.85119722689419</v>
      </c>
      <c r="AY115" s="9">
        <v>169.96550950116702</v>
      </c>
      <c r="AZ115" s="9">
        <v>174.89591052614014</v>
      </c>
      <c r="BA115" s="9">
        <v>178.69371243331076</v>
      </c>
      <c r="BB115" s="9">
        <v>180.10329442193697</v>
      </c>
      <c r="BC115" s="9">
        <v>182.59579014935582</v>
      </c>
      <c r="BD115" s="9">
        <v>187.5165081194792</v>
      </c>
      <c r="BE115" s="9">
        <v>195.27023125957746</v>
      </c>
      <c r="BF115" s="9">
        <v>201.34991486805029</v>
      </c>
      <c r="BG115" s="9">
        <v>203.23612962991933</v>
      </c>
      <c r="BH115" s="9">
        <v>204.91543994381797</v>
      </c>
      <c r="BI115" s="9">
        <v>208.99292107807597</v>
      </c>
      <c r="BJ115" s="9">
        <v>213.93020137656643</v>
      </c>
      <c r="BK115" s="9">
        <v>219.94132786075116</v>
      </c>
      <c r="BL115" s="9">
        <v>219.1629281215196</v>
      </c>
      <c r="BM115" s="9">
        <v>215.51405641340565</v>
      </c>
      <c r="BN115" s="9">
        <v>210.08910168579177</v>
      </c>
      <c r="BO115" s="9">
        <v>209.62970234762028</v>
      </c>
      <c r="BP115" s="9">
        <v>212.50669368028977</v>
      </c>
      <c r="BQ115" s="21">
        <v>211.74960689229351</v>
      </c>
      <c r="BR115" s="21">
        <v>209.12942935746125</v>
      </c>
      <c r="BS115" s="21">
        <v>205.66156887294775</v>
      </c>
      <c r="BT115" s="21">
        <v>203.24269145870161</v>
      </c>
      <c r="BU115" s="21">
        <v>201.39658695976016</v>
      </c>
      <c r="BV115" s="21">
        <v>198.73722507979051</v>
      </c>
      <c r="BW115" s="21">
        <v>196.80250717587614</v>
      </c>
      <c r="BX115" s="21">
        <v>193.60012734279817</v>
      </c>
      <c r="BY115" s="21">
        <v>186.62241093395394</v>
      </c>
      <c r="BZ115" s="21">
        <v>181.1102279511795</v>
      </c>
      <c r="CA115" s="21">
        <v>179.66720385506395</v>
      </c>
      <c r="CB115" s="21">
        <v>185.80945408445669</v>
      </c>
      <c r="CC115" s="21">
        <v>193.29272799708903</v>
      </c>
      <c r="CD115" s="197">
        <v>200.17938395050419</v>
      </c>
      <c r="CE115" s="197">
        <v>208.08615479182836</v>
      </c>
      <c r="CF115" s="197">
        <v>215.90462464207801</v>
      </c>
      <c r="CG115" s="197">
        <v>219.24643225987211</v>
      </c>
      <c r="CH115" s="200">
        <v>217.31363536933065</v>
      </c>
      <c r="CJ115" s="5"/>
      <c r="CK115" s="5"/>
      <c r="CL115" s="5"/>
      <c r="CM115" s="5"/>
      <c r="CN115" s="5"/>
      <c r="CO115" s="21"/>
      <c r="CP115" s="21"/>
      <c r="CQ115" s="21"/>
    </row>
    <row r="116" spans="1:95" x14ac:dyDescent="0.2">
      <c r="A116" s="8" t="str">
        <f t="shared" si="1"/>
        <v>EWGg_gg_QU_11</v>
      </c>
      <c r="B116" s="7" t="s">
        <v>587</v>
      </c>
      <c r="C116" s="7" t="s">
        <v>654</v>
      </c>
      <c r="D116" s="7">
        <v>11</v>
      </c>
      <c r="E116" s="7">
        <v>100</v>
      </c>
      <c r="F116" s="9">
        <v>101.28018389947125</v>
      </c>
      <c r="G116" s="9">
        <v>101.14966758786242</v>
      </c>
      <c r="H116" s="9">
        <v>100.51905096951252</v>
      </c>
      <c r="I116" s="9">
        <v>100.44381442570189</v>
      </c>
      <c r="J116" s="9">
        <v>101.10006192926893</v>
      </c>
      <c r="K116" s="9">
        <v>102.12940379926597</v>
      </c>
      <c r="L116" s="9">
        <v>102.2196065904181</v>
      </c>
      <c r="M116" s="9">
        <v>102.4819708984857</v>
      </c>
      <c r="N116" s="9">
        <v>102.01004309281045</v>
      </c>
      <c r="O116" s="9">
        <v>102.35592257950508</v>
      </c>
      <c r="P116" s="9">
        <v>102.84890339547127</v>
      </c>
      <c r="Q116" s="9">
        <v>103.31538591937407</v>
      </c>
      <c r="R116" s="9">
        <v>103.94127889123668</v>
      </c>
      <c r="S116" s="9">
        <v>103.64288415513765</v>
      </c>
      <c r="T116" s="9">
        <v>103.90835214451651</v>
      </c>
      <c r="U116" s="9">
        <v>103.479494665415</v>
      </c>
      <c r="V116" s="9">
        <v>104.50625615020844</v>
      </c>
      <c r="W116" s="9">
        <v>106.00513322765703</v>
      </c>
      <c r="X116" s="9">
        <v>109.14750365233034</v>
      </c>
      <c r="Y116" s="9">
        <v>112.53115646247413</v>
      </c>
      <c r="Z116" s="9">
        <v>116.19305624921992</v>
      </c>
      <c r="AA116" s="9">
        <v>119.03390151210574</v>
      </c>
      <c r="AB116" s="9">
        <v>122.06486527652997</v>
      </c>
      <c r="AC116" s="9">
        <v>123.55379905981762</v>
      </c>
      <c r="AD116" s="9">
        <v>124.96533630446599</v>
      </c>
      <c r="AE116" s="9">
        <v>126.95357487370161</v>
      </c>
      <c r="AF116" s="9">
        <v>127.99149047323003</v>
      </c>
      <c r="AG116" s="9">
        <v>128.99170919827668</v>
      </c>
      <c r="AH116" s="9">
        <v>127.74996299688291</v>
      </c>
      <c r="AI116" s="9">
        <v>128.67039608341707</v>
      </c>
      <c r="AJ116" s="9">
        <v>129.42950149520277</v>
      </c>
      <c r="AK116" s="9">
        <v>130.89317551421553</v>
      </c>
      <c r="AL116" s="9">
        <v>132.46693683252158</v>
      </c>
      <c r="AM116" s="9">
        <v>133.86251366423028</v>
      </c>
      <c r="AN116" s="9">
        <v>135.02409068527888</v>
      </c>
      <c r="AO116" s="9">
        <v>135.7602398661669</v>
      </c>
      <c r="AP116" s="9">
        <v>135.71365526612831</v>
      </c>
      <c r="AQ116" s="9">
        <v>136.37582441058279</v>
      </c>
      <c r="AR116" s="9">
        <v>137.97118541139488</v>
      </c>
      <c r="AS116" s="9">
        <v>140.92555808932946</v>
      </c>
      <c r="AT116" s="9">
        <v>142.63910350439642</v>
      </c>
      <c r="AU116" s="9">
        <v>142.13995428207349</v>
      </c>
      <c r="AV116" s="9">
        <v>141.02476249537492</v>
      </c>
      <c r="AW116" s="9">
        <v>140.4820783119151</v>
      </c>
      <c r="AX116" s="9">
        <v>141.41498563300499</v>
      </c>
      <c r="AY116" s="9">
        <v>143.48879320576543</v>
      </c>
      <c r="AZ116" s="9">
        <v>146.63072299347593</v>
      </c>
      <c r="BA116" s="9">
        <v>149.69842655380612</v>
      </c>
      <c r="BB116" s="9">
        <v>149.68523907521353</v>
      </c>
      <c r="BC116" s="9">
        <v>149.72890839758358</v>
      </c>
      <c r="BD116" s="9">
        <v>152.19941124094933</v>
      </c>
      <c r="BE116" s="9">
        <v>157.25816089189169</v>
      </c>
      <c r="BF116" s="9">
        <v>163.73757609371137</v>
      </c>
      <c r="BG116" s="9">
        <v>166.92001128959814</v>
      </c>
      <c r="BH116" s="9">
        <v>170.02162322738712</v>
      </c>
      <c r="BI116" s="9">
        <v>174.30448815822569</v>
      </c>
      <c r="BJ116" s="9">
        <v>177.1079287689241</v>
      </c>
      <c r="BK116" s="9">
        <v>180.72225417949048</v>
      </c>
      <c r="BL116" s="9">
        <v>178.1161555633918</v>
      </c>
      <c r="BM116" s="9">
        <v>174.3811547155378</v>
      </c>
      <c r="BN116" s="9">
        <v>169.95111688177937</v>
      </c>
      <c r="BO116" s="9">
        <v>168.58798681008378</v>
      </c>
      <c r="BP116" s="9">
        <v>170.72162081397929</v>
      </c>
      <c r="BQ116" s="21">
        <v>169.61020431836528</v>
      </c>
      <c r="BR116" s="21">
        <v>168.39817760894701</v>
      </c>
      <c r="BS116" s="21">
        <v>166.16561922929364</v>
      </c>
      <c r="BT116" s="21">
        <v>165.07356998723679</v>
      </c>
      <c r="BU116" s="21">
        <v>162.41432051114865</v>
      </c>
      <c r="BV116" s="21">
        <v>159.53856217410399</v>
      </c>
      <c r="BW116" s="21">
        <v>157.97416172851902</v>
      </c>
      <c r="BX116" s="21">
        <v>155.1531703612701</v>
      </c>
      <c r="BY116" s="21">
        <v>149.06376043676369</v>
      </c>
      <c r="BZ116" s="21">
        <v>144.26048080510031</v>
      </c>
      <c r="CA116" s="21">
        <v>144.18329671703353</v>
      </c>
      <c r="CB116" s="21">
        <v>147.6297637223511</v>
      </c>
      <c r="CC116" s="21">
        <v>151.75639463512161</v>
      </c>
      <c r="CD116" s="197">
        <v>154.43755968183021</v>
      </c>
      <c r="CE116" s="197">
        <v>160.60720030463742</v>
      </c>
      <c r="CF116" s="197">
        <v>167.17085226950275</v>
      </c>
      <c r="CG116" s="197">
        <v>171.73266971682924</v>
      </c>
      <c r="CH116" s="200">
        <v>172.24304449413</v>
      </c>
      <c r="CJ116" s="5"/>
      <c r="CK116" s="5"/>
      <c r="CL116" s="5"/>
      <c r="CM116" s="5"/>
      <c r="CN116" s="5"/>
      <c r="CO116" s="21"/>
      <c r="CP116" s="21"/>
      <c r="CQ116" s="21"/>
    </row>
    <row r="117" spans="1:95" x14ac:dyDescent="0.2">
      <c r="A117" s="8" t="str">
        <f t="shared" si="1"/>
        <v>EWGg_gg_QU_12</v>
      </c>
      <c r="B117" s="7" t="s">
        <v>587</v>
      </c>
      <c r="C117" s="7" t="s">
        <v>654</v>
      </c>
      <c r="D117" s="7">
        <v>12</v>
      </c>
      <c r="E117" s="7">
        <v>100</v>
      </c>
      <c r="F117" s="9">
        <v>101.44215802704669</v>
      </c>
      <c r="G117" s="9">
        <v>101.52361038945628</v>
      </c>
      <c r="H117" s="9">
        <v>100.9905605429306</v>
      </c>
      <c r="I117" s="9">
        <v>100.66405613772804</v>
      </c>
      <c r="J117" s="9">
        <v>101.49854728987638</v>
      </c>
      <c r="K117" s="9">
        <v>103.07972613923171</v>
      </c>
      <c r="L117" s="9">
        <v>104.72016103211536</v>
      </c>
      <c r="M117" s="9">
        <v>106.26039157992712</v>
      </c>
      <c r="N117" s="9">
        <v>106.78980271085919</v>
      </c>
      <c r="O117" s="9">
        <v>106.838003825513</v>
      </c>
      <c r="P117" s="9">
        <v>107.57172832812967</v>
      </c>
      <c r="Q117" s="9">
        <v>108.55943521106656</v>
      </c>
      <c r="R117" s="9">
        <v>110.29331911422162</v>
      </c>
      <c r="S117" s="9">
        <v>110.94486586192291</v>
      </c>
      <c r="T117" s="9">
        <v>111.64645863971111</v>
      </c>
      <c r="U117" s="9">
        <v>113.19890337093132</v>
      </c>
      <c r="V117" s="9">
        <v>115.03165907599107</v>
      </c>
      <c r="W117" s="9">
        <v>114.95356095595083</v>
      </c>
      <c r="X117" s="9">
        <v>115.73098288387274</v>
      </c>
      <c r="Y117" s="9">
        <v>119.11997040871665</v>
      </c>
      <c r="Z117" s="9">
        <v>123.72179705172745</v>
      </c>
      <c r="AA117" s="9">
        <v>127.08659095230939</v>
      </c>
      <c r="AB117" s="9">
        <v>128.63909218784138</v>
      </c>
      <c r="AC117" s="9">
        <v>133.024237116573</v>
      </c>
      <c r="AD117" s="9">
        <v>134.75797995524852</v>
      </c>
      <c r="AE117" s="9">
        <v>136.76982235185315</v>
      </c>
      <c r="AF117" s="9">
        <v>137.27768771143431</v>
      </c>
      <c r="AG117" s="9">
        <v>140.48999411838932</v>
      </c>
      <c r="AH117" s="9">
        <v>142.84323981614671</v>
      </c>
      <c r="AI117" s="9">
        <v>144.89975053561548</v>
      </c>
      <c r="AJ117" s="9">
        <v>146.25347110212408</v>
      </c>
      <c r="AK117" s="9">
        <v>147.38413992249434</v>
      </c>
      <c r="AL117" s="9">
        <v>149.91563822229656</v>
      </c>
      <c r="AM117" s="9">
        <v>153.52778518391943</v>
      </c>
      <c r="AN117" s="9">
        <v>156.32230095759255</v>
      </c>
      <c r="AO117" s="9">
        <v>157.44379447796356</v>
      </c>
      <c r="AP117" s="9">
        <v>156.27120662578685</v>
      </c>
      <c r="AQ117" s="9">
        <v>155.4466487665367</v>
      </c>
      <c r="AR117" s="9">
        <v>157.57387760289183</v>
      </c>
      <c r="AS117" s="9">
        <v>161.74571597688021</v>
      </c>
      <c r="AT117" s="9">
        <v>165.7280179482965</v>
      </c>
      <c r="AU117" s="9">
        <v>168.52133241143312</v>
      </c>
      <c r="AV117" s="9">
        <v>170.43921441782888</v>
      </c>
      <c r="AW117" s="9">
        <v>175.07361619368888</v>
      </c>
      <c r="AX117" s="9">
        <v>178.66987039098615</v>
      </c>
      <c r="AY117" s="9">
        <v>183.79546120030878</v>
      </c>
      <c r="AZ117" s="9">
        <v>187.85187934386349</v>
      </c>
      <c r="BA117" s="9">
        <v>192.70498558288435</v>
      </c>
      <c r="BB117" s="9">
        <v>195.70017547574923</v>
      </c>
      <c r="BC117" s="9">
        <v>196.75645359504801</v>
      </c>
      <c r="BD117" s="9">
        <v>198.66326143514198</v>
      </c>
      <c r="BE117" s="9">
        <v>199.56950850897442</v>
      </c>
      <c r="BF117" s="9">
        <v>201.81485055129471</v>
      </c>
      <c r="BG117" s="9">
        <v>202.77544923359255</v>
      </c>
      <c r="BH117" s="9">
        <v>207.21493649310833</v>
      </c>
      <c r="BI117" s="9">
        <v>213.49798864493505</v>
      </c>
      <c r="BJ117" s="9">
        <v>216.31410394746777</v>
      </c>
      <c r="BK117" s="9">
        <v>217.26297644663759</v>
      </c>
      <c r="BL117" s="9">
        <v>214.25387915799823</v>
      </c>
      <c r="BM117" s="9">
        <v>211.80298142815582</v>
      </c>
      <c r="BN117" s="9">
        <v>210.63138406278313</v>
      </c>
      <c r="BO117" s="9">
        <v>209.99571622968281</v>
      </c>
      <c r="BP117" s="9">
        <v>211.80387518815743</v>
      </c>
      <c r="BQ117" s="21">
        <v>209.95513773066477</v>
      </c>
      <c r="BR117" s="21">
        <v>213.35077935521602</v>
      </c>
      <c r="BS117" s="21">
        <v>214.23523670678583</v>
      </c>
      <c r="BT117" s="21">
        <v>214.37919904512287</v>
      </c>
      <c r="BU117" s="21">
        <v>209.11878862849917</v>
      </c>
      <c r="BV117" s="21">
        <v>202.75182396336785</v>
      </c>
      <c r="BW117" s="21">
        <v>198.71683352480375</v>
      </c>
      <c r="BX117" s="21">
        <v>193.63889653563788</v>
      </c>
      <c r="BY117" s="21">
        <v>188.71972255328501</v>
      </c>
      <c r="BZ117" s="21">
        <v>184.88885618111385</v>
      </c>
      <c r="CA117" s="21">
        <v>187.59406426965958</v>
      </c>
      <c r="CB117" s="21">
        <v>195.59587936385643</v>
      </c>
      <c r="CC117" s="21">
        <v>205.27169960712203</v>
      </c>
      <c r="CD117" s="197">
        <v>210.72137893166874</v>
      </c>
      <c r="CE117" s="197">
        <v>217.27304111236992</v>
      </c>
      <c r="CF117" s="197">
        <v>226.62402622684962</v>
      </c>
      <c r="CG117" s="197">
        <v>233.69097892328497</v>
      </c>
      <c r="CH117" s="200">
        <v>234.9207040543161</v>
      </c>
      <c r="CJ117" s="5"/>
      <c r="CK117" s="5"/>
      <c r="CL117" s="5"/>
      <c r="CM117" s="5"/>
      <c r="CN117" s="5"/>
      <c r="CO117" s="21"/>
      <c r="CP117" s="21"/>
      <c r="CQ117" s="21"/>
    </row>
    <row r="118" spans="1:95" x14ac:dyDescent="0.2">
      <c r="A118" s="8" t="str">
        <f t="shared" si="1"/>
        <v>EWGg_gg_QU_13</v>
      </c>
      <c r="B118" s="7" t="s">
        <v>587</v>
      </c>
      <c r="C118" s="7" t="s">
        <v>654</v>
      </c>
      <c r="D118" s="7">
        <v>13</v>
      </c>
      <c r="E118" s="7">
        <v>100</v>
      </c>
      <c r="F118" s="9">
        <v>101.27831926997025</v>
      </c>
      <c r="G118" s="9">
        <v>101.38823487326817</v>
      </c>
      <c r="H118" s="9">
        <v>101.41608033731018</v>
      </c>
      <c r="I118" s="9">
        <v>101.30335618131606</v>
      </c>
      <c r="J118" s="9">
        <v>102.34330747208816</v>
      </c>
      <c r="K118" s="9">
        <v>104.12386216227365</v>
      </c>
      <c r="L118" s="9">
        <v>105.42264732736011</v>
      </c>
      <c r="M118" s="9">
        <v>106.06510206579185</v>
      </c>
      <c r="N118" s="9">
        <v>105.16366726215625</v>
      </c>
      <c r="O118" s="9">
        <v>105.50153297005731</v>
      </c>
      <c r="P118" s="9">
        <v>105.05142896265325</v>
      </c>
      <c r="Q118" s="9">
        <v>107.45327357319751</v>
      </c>
      <c r="R118" s="9">
        <v>108.62058042583233</v>
      </c>
      <c r="S118" s="9">
        <v>109.88225644626111</v>
      </c>
      <c r="T118" s="9">
        <v>109.34853894876358</v>
      </c>
      <c r="U118" s="9">
        <v>107.93804313489632</v>
      </c>
      <c r="V118" s="9">
        <v>109.04043135326356</v>
      </c>
      <c r="W118" s="9">
        <v>110.96645060390824</v>
      </c>
      <c r="X118" s="9">
        <v>115.05565346899056</v>
      </c>
      <c r="Y118" s="9">
        <v>118.80422068268926</v>
      </c>
      <c r="Z118" s="9">
        <v>122.17959955102693</v>
      </c>
      <c r="AA118" s="9">
        <v>125.2270955928394</v>
      </c>
      <c r="AB118" s="9">
        <v>127.63487384493851</v>
      </c>
      <c r="AC118" s="9">
        <v>130.21334390011017</v>
      </c>
      <c r="AD118" s="9">
        <v>132.58153299988945</v>
      </c>
      <c r="AE118" s="9">
        <v>135.5840273315367</v>
      </c>
      <c r="AF118" s="9">
        <v>136.51842948600316</v>
      </c>
      <c r="AG118" s="9">
        <v>138.84374774222238</v>
      </c>
      <c r="AH118" s="9">
        <v>139.79838219681474</v>
      </c>
      <c r="AI118" s="9">
        <v>141.6659884546257</v>
      </c>
      <c r="AJ118" s="9">
        <v>142.18556221429517</v>
      </c>
      <c r="AK118" s="9">
        <v>143.0848103656881</v>
      </c>
      <c r="AL118" s="9">
        <v>144.01201279969169</v>
      </c>
      <c r="AM118" s="9">
        <v>145.61005137297025</v>
      </c>
      <c r="AN118" s="9">
        <v>146.37276154446917</v>
      </c>
      <c r="AO118" s="9">
        <v>146.82178536069679</v>
      </c>
      <c r="AP118" s="9">
        <v>146.46591921480618</v>
      </c>
      <c r="AQ118" s="9">
        <v>147.83842657827134</v>
      </c>
      <c r="AR118" s="9">
        <v>151.10553324171224</v>
      </c>
      <c r="AS118" s="9">
        <v>154.44085351216557</v>
      </c>
      <c r="AT118" s="9">
        <v>156.72196111737455</v>
      </c>
      <c r="AU118" s="9">
        <v>154.67295160424447</v>
      </c>
      <c r="AV118" s="9">
        <v>154.23437669517685</v>
      </c>
      <c r="AW118" s="9">
        <v>152.68920322284612</v>
      </c>
      <c r="AX118" s="9">
        <v>156.18297511713854</v>
      </c>
      <c r="AY118" s="9">
        <v>159.20219086736185</v>
      </c>
      <c r="AZ118" s="9">
        <v>164.53193818045193</v>
      </c>
      <c r="BA118" s="9">
        <v>167.63780998001937</v>
      </c>
      <c r="BB118" s="9">
        <v>167.98832405385892</v>
      </c>
      <c r="BC118" s="9">
        <v>166.98255282499565</v>
      </c>
      <c r="BD118" s="9">
        <v>168.78353499108349</v>
      </c>
      <c r="BE118" s="9">
        <v>173.19942204258237</v>
      </c>
      <c r="BF118" s="9">
        <v>179.34887171516206</v>
      </c>
      <c r="BG118" s="9">
        <v>182.03020645997458</v>
      </c>
      <c r="BH118" s="9">
        <v>182.69726191106767</v>
      </c>
      <c r="BI118" s="9">
        <v>183.33579887169449</v>
      </c>
      <c r="BJ118" s="9">
        <v>184.74462927261251</v>
      </c>
      <c r="BK118" s="9">
        <v>188.82488565317865</v>
      </c>
      <c r="BL118" s="9">
        <v>189.2671915962388</v>
      </c>
      <c r="BM118" s="9">
        <v>185.93218286387796</v>
      </c>
      <c r="BN118" s="9">
        <v>180.94210691193643</v>
      </c>
      <c r="BO118" s="9">
        <v>179.33425682975027</v>
      </c>
      <c r="BP118" s="9">
        <v>180.92586992929898</v>
      </c>
      <c r="BQ118" s="21">
        <v>181.58702496988323</v>
      </c>
      <c r="BR118" s="21">
        <v>180.92649532514051</v>
      </c>
      <c r="BS118" s="21">
        <v>179.87737670172919</v>
      </c>
      <c r="BT118" s="21">
        <v>180.93725967852939</v>
      </c>
      <c r="BU118" s="21">
        <v>181.34595495018581</v>
      </c>
      <c r="BV118" s="21">
        <v>181.26856117300315</v>
      </c>
      <c r="BW118" s="21">
        <v>179.5581093562472</v>
      </c>
      <c r="BX118" s="21">
        <v>175.61585572239946</v>
      </c>
      <c r="BY118" s="21">
        <v>168.67824166462094</v>
      </c>
      <c r="BZ118" s="21">
        <v>163.55310718105579</v>
      </c>
      <c r="CA118" s="21">
        <v>163.4131833816995</v>
      </c>
      <c r="CB118" s="21">
        <v>169.27241650042436</v>
      </c>
      <c r="CC118" s="21">
        <v>173.52973712065452</v>
      </c>
      <c r="CD118" s="197">
        <v>175.83322953565292</v>
      </c>
      <c r="CE118" s="197">
        <v>178.42675852661341</v>
      </c>
      <c r="CF118" s="197">
        <v>182.03865648777</v>
      </c>
      <c r="CG118" s="197">
        <v>184.31520184550894</v>
      </c>
      <c r="CH118" s="200">
        <v>183.34780143976189</v>
      </c>
      <c r="CJ118" s="5"/>
      <c r="CK118" s="5"/>
      <c r="CL118" s="5"/>
      <c r="CM118" s="5"/>
      <c r="CN118" s="5"/>
      <c r="CO118" s="21"/>
      <c r="CP118" s="21"/>
      <c r="CQ118" s="21"/>
    </row>
    <row r="119" spans="1:95" x14ac:dyDescent="0.2">
      <c r="A119" s="8" t="str">
        <f t="shared" si="1"/>
        <v>EWGg_gg_QU_14</v>
      </c>
      <c r="B119" s="7" t="s">
        <v>587</v>
      </c>
      <c r="C119" s="7" t="s">
        <v>654</v>
      </c>
      <c r="D119" s="7">
        <v>14</v>
      </c>
      <c r="E119" s="7">
        <v>100</v>
      </c>
      <c r="F119" s="9">
        <v>101.48145194493277</v>
      </c>
      <c r="G119" s="9">
        <v>101.20211670272799</v>
      </c>
      <c r="H119" s="9">
        <v>100.27898323896356</v>
      </c>
      <c r="I119" s="9">
        <v>99.257509987110623</v>
      </c>
      <c r="J119" s="9">
        <v>99.340981750021285</v>
      </c>
      <c r="K119" s="9">
        <v>100.05516686721734</v>
      </c>
      <c r="L119" s="9">
        <v>99.291809956265126</v>
      </c>
      <c r="M119" s="9">
        <v>98.697079669073716</v>
      </c>
      <c r="N119" s="9">
        <v>97.305388989272728</v>
      </c>
      <c r="O119" s="9">
        <v>98.009675245717759</v>
      </c>
      <c r="P119" s="9">
        <v>100.61898298439542</v>
      </c>
      <c r="Q119" s="9">
        <v>103.65433494675075</v>
      </c>
      <c r="R119" s="9">
        <v>106.75826559212778</v>
      </c>
      <c r="S119" s="9">
        <v>107.42788669724</v>
      </c>
      <c r="T119" s="9">
        <v>108.93150850261816</v>
      </c>
      <c r="U119" s="9">
        <v>109.52147481310605</v>
      </c>
      <c r="V119" s="9">
        <v>110.9356488449621</v>
      </c>
      <c r="W119" s="9">
        <v>111.76968886931854</v>
      </c>
      <c r="X119" s="9">
        <v>114.19634628038331</v>
      </c>
      <c r="Y119" s="9">
        <v>116.21076515730643</v>
      </c>
      <c r="Z119" s="9">
        <v>120.50843407131748</v>
      </c>
      <c r="AA119" s="9">
        <v>123.09477094680183</v>
      </c>
      <c r="AB119" s="9">
        <v>126.7479326017028</v>
      </c>
      <c r="AC119" s="9">
        <v>127.55062220198829</v>
      </c>
      <c r="AD119" s="9">
        <v>129.08053858619303</v>
      </c>
      <c r="AE119" s="9">
        <v>132.47023712639509</v>
      </c>
      <c r="AF119" s="9">
        <v>134.11198500771948</v>
      </c>
      <c r="AG119" s="9">
        <v>133.53562102532385</v>
      </c>
      <c r="AH119" s="9">
        <v>129.72314678591601</v>
      </c>
      <c r="AI119" s="9">
        <v>128.53405489766203</v>
      </c>
      <c r="AJ119" s="9">
        <v>129.62077922097785</v>
      </c>
      <c r="AK119" s="9">
        <v>132.0492322844124</v>
      </c>
      <c r="AL119" s="9">
        <v>135.42437379150874</v>
      </c>
      <c r="AM119" s="9">
        <v>139.09672216592554</v>
      </c>
      <c r="AN119" s="9">
        <v>141.87440143290303</v>
      </c>
      <c r="AO119" s="9">
        <v>141.7496317771573</v>
      </c>
      <c r="AP119" s="9">
        <v>140.24287225446355</v>
      </c>
      <c r="AQ119" s="9">
        <v>140.44595291424176</v>
      </c>
      <c r="AR119" s="9">
        <v>142.86299244735812</v>
      </c>
      <c r="AS119" s="9">
        <v>149.91492439819677</v>
      </c>
      <c r="AT119" s="9">
        <v>153.1297414550308</v>
      </c>
      <c r="AU119" s="9">
        <v>154.15288230316568</v>
      </c>
      <c r="AV119" s="9">
        <v>150.5817290918551</v>
      </c>
      <c r="AW119" s="9">
        <v>150.03943870238427</v>
      </c>
      <c r="AX119" s="9">
        <v>152.04003571468951</v>
      </c>
      <c r="AY119" s="9">
        <v>156.82572543685589</v>
      </c>
      <c r="AZ119" s="9">
        <v>160.48863103417671</v>
      </c>
      <c r="BA119" s="9">
        <v>162.3500488125778</v>
      </c>
      <c r="BB119" s="9">
        <v>160.7940394496261</v>
      </c>
      <c r="BC119" s="9">
        <v>160.93737313784425</v>
      </c>
      <c r="BD119" s="9">
        <v>165.40234026216328</v>
      </c>
      <c r="BE119" s="9">
        <v>172.92857763512066</v>
      </c>
      <c r="BF119" s="9">
        <v>179.69496621043598</v>
      </c>
      <c r="BG119" s="9">
        <v>181.21519268718615</v>
      </c>
      <c r="BH119" s="9">
        <v>180.58546716917513</v>
      </c>
      <c r="BI119" s="9">
        <v>184.13897859557662</v>
      </c>
      <c r="BJ119" s="9">
        <v>187.84237521242042</v>
      </c>
      <c r="BK119" s="9">
        <v>192.97371997161042</v>
      </c>
      <c r="BL119" s="9">
        <v>192.1636133422742</v>
      </c>
      <c r="BM119" s="9">
        <v>188.12095445598513</v>
      </c>
      <c r="BN119" s="9">
        <v>184.15460563977237</v>
      </c>
      <c r="BO119" s="9">
        <v>181.61950754325468</v>
      </c>
      <c r="BP119" s="9">
        <v>183.79601907440042</v>
      </c>
      <c r="BQ119" s="21">
        <v>183.42050114123174</v>
      </c>
      <c r="BR119" s="21">
        <v>183.78547821588541</v>
      </c>
      <c r="BS119" s="21">
        <v>182.16380448596519</v>
      </c>
      <c r="BT119" s="21">
        <v>180.28455516316987</v>
      </c>
      <c r="BU119" s="21">
        <v>177.04556181566952</v>
      </c>
      <c r="BV119" s="21">
        <v>175.76348004687284</v>
      </c>
      <c r="BW119" s="21">
        <v>174.65763705473762</v>
      </c>
      <c r="BX119" s="21">
        <v>172.37188010940199</v>
      </c>
      <c r="BY119" s="21">
        <v>167.29345115123658</v>
      </c>
      <c r="BZ119" s="21">
        <v>164.1107039281608</v>
      </c>
      <c r="CA119" s="21">
        <v>163.53490445989112</v>
      </c>
      <c r="CB119" s="21">
        <v>166.67424027097226</v>
      </c>
      <c r="CC119" s="21">
        <v>171.77887158357348</v>
      </c>
      <c r="CD119" s="197">
        <v>178.70501985965015</v>
      </c>
      <c r="CE119" s="197">
        <v>186.78565424697635</v>
      </c>
      <c r="CF119" s="197">
        <v>194.37740380828856</v>
      </c>
      <c r="CG119" s="197">
        <v>197.95687947074669</v>
      </c>
      <c r="CH119" s="200">
        <v>198.34011823845023</v>
      </c>
      <c r="CJ119" s="5"/>
      <c r="CK119" s="5"/>
      <c r="CL119" s="5"/>
      <c r="CM119" s="5"/>
      <c r="CN119" s="5"/>
      <c r="CO119" s="21"/>
      <c r="CP119" s="21"/>
      <c r="CQ119" s="21"/>
    </row>
    <row r="120" spans="1:95" x14ac:dyDescent="0.2">
      <c r="A120" s="8" t="str">
        <f t="shared" si="1"/>
        <v>EWGg_gg_QU_15</v>
      </c>
      <c r="B120" s="7" t="s">
        <v>587</v>
      </c>
      <c r="C120" s="7" t="s">
        <v>654</v>
      </c>
      <c r="D120" s="7">
        <v>15</v>
      </c>
      <c r="E120" s="7">
        <v>100</v>
      </c>
      <c r="F120" s="9">
        <v>102.07042683951936</v>
      </c>
      <c r="G120" s="9">
        <v>102.39968393326353</v>
      </c>
      <c r="H120" s="9">
        <v>101.74964542991108</v>
      </c>
      <c r="I120" s="9">
        <v>101.02469430473771</v>
      </c>
      <c r="J120" s="9">
        <v>101.27484741422269</v>
      </c>
      <c r="K120" s="9">
        <v>102.21833746256506</v>
      </c>
      <c r="L120" s="9">
        <v>103.2842120739778</v>
      </c>
      <c r="M120" s="9">
        <v>104.36079188716424</v>
      </c>
      <c r="N120" s="9">
        <v>104.14690220540081</v>
      </c>
      <c r="O120" s="9">
        <v>103.88757265640224</v>
      </c>
      <c r="P120" s="9">
        <v>105.00102178228916</v>
      </c>
      <c r="Q120" s="9">
        <v>106.65532583468583</v>
      </c>
      <c r="R120" s="9">
        <v>108.47886770915585</v>
      </c>
      <c r="S120" s="9">
        <v>108.31485198599255</v>
      </c>
      <c r="T120" s="9">
        <v>107.92372410514366</v>
      </c>
      <c r="U120" s="9">
        <v>107.03346130083247</v>
      </c>
      <c r="V120" s="9">
        <v>107.81082827655598</v>
      </c>
      <c r="W120" s="9">
        <v>109.49591736257794</v>
      </c>
      <c r="X120" s="9">
        <v>112.60017708516426</v>
      </c>
      <c r="Y120" s="9">
        <v>115.93540358243912</v>
      </c>
      <c r="Z120" s="9">
        <v>119.94520171395099</v>
      </c>
      <c r="AA120" s="9">
        <v>123.59530233385472</v>
      </c>
      <c r="AB120" s="9">
        <v>124.01537707927973</v>
      </c>
      <c r="AC120" s="9">
        <v>126.53109276899848</v>
      </c>
      <c r="AD120" s="9">
        <v>129.25062295548983</v>
      </c>
      <c r="AE120" s="9">
        <v>136.19048236890194</v>
      </c>
      <c r="AF120" s="9">
        <v>139.59547059887481</v>
      </c>
      <c r="AG120" s="9">
        <v>142.46110998828738</v>
      </c>
      <c r="AH120" s="9">
        <v>144.01335007972617</v>
      </c>
      <c r="AI120" s="9">
        <v>141.90124865018933</v>
      </c>
      <c r="AJ120" s="9">
        <v>143.03673219597164</v>
      </c>
      <c r="AK120" s="9">
        <v>142.26223660274078</v>
      </c>
      <c r="AL120" s="9">
        <v>147.22104240698548</v>
      </c>
      <c r="AM120" s="9">
        <v>148.38172788146676</v>
      </c>
      <c r="AN120" s="9">
        <v>150.3674230001161</v>
      </c>
      <c r="AO120" s="9">
        <v>150.84997061585864</v>
      </c>
      <c r="AP120" s="9">
        <v>149.2455243060873</v>
      </c>
      <c r="AQ120" s="9">
        <v>149.80991367486135</v>
      </c>
      <c r="AR120" s="9">
        <v>150.7509609459282</v>
      </c>
      <c r="AS120" s="9">
        <v>154.7819665497214</v>
      </c>
      <c r="AT120" s="9">
        <v>153.39172762209955</v>
      </c>
      <c r="AU120" s="9">
        <v>151.78203306629629</v>
      </c>
      <c r="AV120" s="9">
        <v>149.37049768689755</v>
      </c>
      <c r="AW120" s="9">
        <v>151.01385582277467</v>
      </c>
      <c r="AX120" s="9">
        <v>154.66202813443832</v>
      </c>
      <c r="AY120" s="9">
        <v>159.27946461272231</v>
      </c>
      <c r="AZ120" s="9">
        <v>166.58513865095395</v>
      </c>
      <c r="BA120" s="9">
        <v>167.13030659143249</v>
      </c>
      <c r="BB120" s="9">
        <v>166.37635726059656</v>
      </c>
      <c r="BC120" s="9">
        <v>165.79351909506715</v>
      </c>
      <c r="BD120" s="9">
        <v>168.63253384786037</v>
      </c>
      <c r="BE120" s="9">
        <v>174.71095748373656</v>
      </c>
      <c r="BF120" s="9">
        <v>178.26853337258558</v>
      </c>
      <c r="BG120" s="9">
        <v>184.00978511532972</v>
      </c>
      <c r="BH120" s="9">
        <v>190.45498791791633</v>
      </c>
      <c r="BI120" s="9">
        <v>195.99449344184072</v>
      </c>
      <c r="BJ120" s="9">
        <v>200.96591073039028</v>
      </c>
      <c r="BK120" s="9">
        <v>204.79955789405756</v>
      </c>
      <c r="BL120" s="9">
        <v>204.59543601938137</v>
      </c>
      <c r="BM120" s="9">
        <v>199.86641698281116</v>
      </c>
      <c r="BN120" s="9">
        <v>195.19618733993684</v>
      </c>
      <c r="BO120" s="9">
        <v>195.94197123729751</v>
      </c>
      <c r="BP120" s="9">
        <v>200.15700672282961</v>
      </c>
      <c r="BQ120" s="21">
        <v>198.28881151928454</v>
      </c>
      <c r="BR120" s="21">
        <v>196.20347174173776</v>
      </c>
      <c r="BS120" s="21">
        <v>193.49506668756092</v>
      </c>
      <c r="BT120" s="21">
        <v>194.96112597733341</v>
      </c>
      <c r="BU120" s="21">
        <v>194.69145307485567</v>
      </c>
      <c r="BV120" s="21">
        <v>193.07533569330496</v>
      </c>
      <c r="BW120" s="21">
        <v>190.49083692810279</v>
      </c>
      <c r="BX120" s="21">
        <v>186.08363562111859</v>
      </c>
      <c r="BY120" s="21">
        <v>179.30352061784265</v>
      </c>
      <c r="BZ120" s="21">
        <v>172.74066557200499</v>
      </c>
      <c r="CA120" s="21">
        <v>173.06230293445188</v>
      </c>
      <c r="CB120" s="21">
        <v>182.32705856217487</v>
      </c>
      <c r="CC120" s="21">
        <v>193.82399844903145</v>
      </c>
      <c r="CD120" s="197">
        <v>197.49763923959392</v>
      </c>
      <c r="CE120" s="197">
        <v>199.83382216524407</v>
      </c>
      <c r="CF120" s="197">
        <v>202.6885570949577</v>
      </c>
      <c r="CG120" s="197">
        <v>208.66580273580453</v>
      </c>
      <c r="CH120" s="200">
        <v>211.6923650796067</v>
      </c>
      <c r="CJ120" s="5"/>
      <c r="CK120" s="5"/>
      <c r="CL120" s="5"/>
      <c r="CM120" s="5"/>
      <c r="CN120" s="5"/>
      <c r="CO120" s="21"/>
      <c r="CP120" s="21"/>
      <c r="CQ120" s="21"/>
    </row>
    <row r="121" spans="1:95" x14ac:dyDescent="0.2">
      <c r="A121" s="8" t="str">
        <f t="shared" si="1"/>
        <v>EWGg_gg_QU_16</v>
      </c>
      <c r="B121" s="7" t="s">
        <v>587</v>
      </c>
      <c r="C121" s="7" t="s">
        <v>654</v>
      </c>
      <c r="D121" s="7">
        <v>16</v>
      </c>
      <c r="E121" s="7">
        <v>100</v>
      </c>
      <c r="F121" s="9">
        <v>102.26117539652813</v>
      </c>
      <c r="G121" s="9">
        <v>102.58041257317932</v>
      </c>
      <c r="H121" s="9">
        <v>102.36133535783438</v>
      </c>
      <c r="I121" s="9">
        <v>101.99921072433624</v>
      </c>
      <c r="J121" s="9">
        <v>102.60348649442615</v>
      </c>
      <c r="K121" s="9">
        <v>103.54626206109155</v>
      </c>
      <c r="L121" s="9">
        <v>105.54374018238265</v>
      </c>
      <c r="M121" s="9">
        <v>107.79240114627827</v>
      </c>
      <c r="N121" s="9">
        <v>108.77700075477401</v>
      </c>
      <c r="O121" s="9">
        <v>109.20688940042992</v>
      </c>
      <c r="P121" s="9">
        <v>111.85250830959127</v>
      </c>
      <c r="Q121" s="9">
        <v>115.00753380809465</v>
      </c>
      <c r="R121" s="9">
        <v>117.88610238614314</v>
      </c>
      <c r="S121" s="9">
        <v>117.56285856265832</v>
      </c>
      <c r="T121" s="9">
        <v>119.33174501028537</v>
      </c>
      <c r="U121" s="9">
        <v>120.73753239318553</v>
      </c>
      <c r="V121" s="9">
        <v>123.62465866336966</v>
      </c>
      <c r="W121" s="9">
        <v>125.23384062144498</v>
      </c>
      <c r="X121" s="9">
        <v>127.85127619971361</v>
      </c>
      <c r="Y121" s="9">
        <v>130.91618034815548</v>
      </c>
      <c r="Z121" s="9">
        <v>134.2696894805749</v>
      </c>
      <c r="AA121" s="9">
        <v>137.25313434388548</v>
      </c>
      <c r="AB121" s="9">
        <v>139.82301075461672</v>
      </c>
      <c r="AC121" s="9">
        <v>141.90550173244358</v>
      </c>
      <c r="AD121" s="9">
        <v>143.90189892082597</v>
      </c>
      <c r="AE121" s="9">
        <v>149.34047052319593</v>
      </c>
      <c r="AF121" s="9">
        <v>151.75536718711299</v>
      </c>
      <c r="AG121" s="9">
        <v>154.62478266440334</v>
      </c>
      <c r="AH121" s="9">
        <v>152.58085125960767</v>
      </c>
      <c r="AI121" s="9">
        <v>153.68462458250585</v>
      </c>
      <c r="AJ121" s="9">
        <v>154.72787466861783</v>
      </c>
      <c r="AK121" s="9">
        <v>156.14301396544261</v>
      </c>
      <c r="AL121" s="9">
        <v>158.90036747000588</v>
      </c>
      <c r="AM121" s="9">
        <v>160.30169971568924</v>
      </c>
      <c r="AN121" s="9">
        <v>162.03753047152793</v>
      </c>
      <c r="AO121" s="9">
        <v>162.1828260930194</v>
      </c>
      <c r="AP121" s="9">
        <v>161.74693316952789</v>
      </c>
      <c r="AQ121" s="9">
        <v>163.47326305914638</v>
      </c>
      <c r="AR121" s="9">
        <v>165.37188019054807</v>
      </c>
      <c r="AS121" s="9">
        <v>170.44470471805664</v>
      </c>
      <c r="AT121" s="9">
        <v>172.21183008555826</v>
      </c>
      <c r="AU121" s="9">
        <v>171.84046531808801</v>
      </c>
      <c r="AV121" s="9">
        <v>169.62887553956571</v>
      </c>
      <c r="AW121" s="9">
        <v>169.43295667614402</v>
      </c>
      <c r="AX121" s="9">
        <v>171.90553759579362</v>
      </c>
      <c r="AY121" s="9">
        <v>176.28291386275706</v>
      </c>
      <c r="AZ121" s="9">
        <v>180.98832225033166</v>
      </c>
      <c r="BA121" s="9">
        <v>184.65030375003153</v>
      </c>
      <c r="BB121" s="9">
        <v>184.27650997116112</v>
      </c>
      <c r="BC121" s="9">
        <v>183.70081736094244</v>
      </c>
      <c r="BD121" s="9">
        <v>186.91462094582982</v>
      </c>
      <c r="BE121" s="9">
        <v>193.62730961047268</v>
      </c>
      <c r="BF121" s="9">
        <v>202.66711967485162</v>
      </c>
      <c r="BG121" s="9">
        <v>207.63884250953666</v>
      </c>
      <c r="BH121" s="9">
        <v>213.65726266129334</v>
      </c>
      <c r="BI121" s="9">
        <v>218.57404547099145</v>
      </c>
      <c r="BJ121" s="9">
        <v>224.04830754363402</v>
      </c>
      <c r="BK121" s="9">
        <v>230.06140287060711</v>
      </c>
      <c r="BL121" s="9">
        <v>229.46097577509377</v>
      </c>
      <c r="BM121" s="9">
        <v>225.21053456303548</v>
      </c>
      <c r="BN121" s="9">
        <v>220.11810827703675</v>
      </c>
      <c r="BO121" s="9">
        <v>220.64543731987752</v>
      </c>
      <c r="BP121" s="9">
        <v>225.89023991624785</v>
      </c>
      <c r="BQ121" s="21">
        <v>226.63336222240559</v>
      </c>
      <c r="BR121" s="21">
        <v>226.36656804261997</v>
      </c>
      <c r="BS121" s="21">
        <v>221.8208698924791</v>
      </c>
      <c r="BT121" s="21">
        <v>218.50099915406767</v>
      </c>
      <c r="BU121" s="21">
        <v>215.60852985922259</v>
      </c>
      <c r="BV121" s="21">
        <v>212.62032413608878</v>
      </c>
      <c r="BW121" s="21">
        <v>210.48516686935372</v>
      </c>
      <c r="BX121" s="21">
        <v>205.32932733420307</v>
      </c>
      <c r="BY121" s="21">
        <v>196.80401698779178</v>
      </c>
      <c r="BZ121" s="21">
        <v>188.21980890683449</v>
      </c>
      <c r="CA121" s="21">
        <v>185.12359321190274</v>
      </c>
      <c r="CB121" s="21">
        <v>191.67510033058772</v>
      </c>
      <c r="CC121" s="21">
        <v>200.97559776765601</v>
      </c>
      <c r="CD121" s="197">
        <v>207.20312066130919</v>
      </c>
      <c r="CE121" s="197">
        <v>212.46254321883239</v>
      </c>
      <c r="CF121" s="197">
        <v>220.64540519881697</v>
      </c>
      <c r="CG121" s="197">
        <v>226.49987158128093</v>
      </c>
      <c r="CH121" s="200">
        <v>227.63045091931309</v>
      </c>
      <c r="CJ121" s="5"/>
      <c r="CK121" s="5"/>
      <c r="CL121" s="5"/>
      <c r="CM121" s="5"/>
      <c r="CN121" s="5"/>
      <c r="CO121" s="21"/>
      <c r="CP121" s="21"/>
      <c r="CQ121" s="21"/>
    </row>
    <row r="122" spans="1:95" x14ac:dyDescent="0.2">
      <c r="A122" s="8" t="str">
        <f t="shared" si="1"/>
        <v>EWGg_gg_QU_17</v>
      </c>
      <c r="B122" s="7" t="s">
        <v>587</v>
      </c>
      <c r="C122" s="7" t="s">
        <v>654</v>
      </c>
      <c r="D122" s="7">
        <v>17</v>
      </c>
      <c r="E122" s="7">
        <v>100</v>
      </c>
      <c r="F122" s="9">
        <v>102.00750380086271</v>
      </c>
      <c r="G122" s="9">
        <v>102.4684321300137</v>
      </c>
      <c r="H122" s="9">
        <v>102.59566845214177</v>
      </c>
      <c r="I122" s="9">
        <v>102.80596910477492</v>
      </c>
      <c r="J122" s="9">
        <v>103.79695703345415</v>
      </c>
      <c r="K122" s="9">
        <v>105.23697669098409</v>
      </c>
      <c r="L122" s="9">
        <v>106.34403665209966</v>
      </c>
      <c r="M122" s="9">
        <v>107.54961541473274</v>
      </c>
      <c r="N122" s="9">
        <v>107.38175233292522</v>
      </c>
      <c r="O122" s="9">
        <v>107.58819757760746</v>
      </c>
      <c r="P122" s="9">
        <v>108.43128488003687</v>
      </c>
      <c r="Q122" s="9">
        <v>109.97917128191754</v>
      </c>
      <c r="R122" s="9">
        <v>111.48814235155116</v>
      </c>
      <c r="S122" s="9">
        <v>111.34210477703131</v>
      </c>
      <c r="T122" s="9">
        <v>111.35113571928848</v>
      </c>
      <c r="U122" s="9">
        <v>110.84350419238416</v>
      </c>
      <c r="V122" s="9">
        <v>110.79630636698819</v>
      </c>
      <c r="W122" s="9">
        <v>112.41377305631607</v>
      </c>
      <c r="X122" s="9">
        <v>115.88987714396664</v>
      </c>
      <c r="Y122" s="9">
        <v>120.45717508366481</v>
      </c>
      <c r="Z122" s="9">
        <v>124.29043891010258</v>
      </c>
      <c r="AA122" s="9">
        <v>127.53594477761141</v>
      </c>
      <c r="AB122" s="9">
        <v>131.50905770991019</v>
      </c>
      <c r="AC122" s="9">
        <v>133.99071903889035</v>
      </c>
      <c r="AD122" s="9">
        <v>136.83988631208769</v>
      </c>
      <c r="AE122" s="9">
        <v>139.46333880477923</v>
      </c>
      <c r="AF122" s="9">
        <v>140.85245918678919</v>
      </c>
      <c r="AG122" s="9">
        <v>141.22518483457324</v>
      </c>
      <c r="AH122" s="9">
        <v>140.08713141216137</v>
      </c>
      <c r="AI122" s="9">
        <v>140.91059564055936</v>
      </c>
      <c r="AJ122" s="9">
        <v>142.18659761745971</v>
      </c>
      <c r="AK122" s="9">
        <v>144.51159305366147</v>
      </c>
      <c r="AL122" s="9">
        <v>146.79246935586502</v>
      </c>
      <c r="AM122" s="9">
        <v>149.61624033392852</v>
      </c>
      <c r="AN122" s="9">
        <v>152.5433109867204</v>
      </c>
      <c r="AO122" s="9">
        <v>153.85515428774758</v>
      </c>
      <c r="AP122" s="9">
        <v>153.58922630682696</v>
      </c>
      <c r="AQ122" s="9">
        <v>152.28174481016242</v>
      </c>
      <c r="AR122" s="9">
        <v>154.54013613982377</v>
      </c>
      <c r="AS122" s="9">
        <v>157.32514829173348</v>
      </c>
      <c r="AT122" s="9">
        <v>159.51635842170333</v>
      </c>
      <c r="AU122" s="9">
        <v>158.5518866771819</v>
      </c>
      <c r="AV122" s="9">
        <v>158.29855384533374</v>
      </c>
      <c r="AW122" s="9">
        <v>158.82213493207686</v>
      </c>
      <c r="AX122" s="9">
        <v>161.21387382175129</v>
      </c>
      <c r="AY122" s="9">
        <v>164.40787927395311</v>
      </c>
      <c r="AZ122" s="9">
        <v>169.45710653533683</v>
      </c>
      <c r="BA122" s="9">
        <v>173.11311820667069</v>
      </c>
      <c r="BB122" s="9">
        <v>173.71346595840782</v>
      </c>
      <c r="BC122" s="9">
        <v>172.42274761468275</v>
      </c>
      <c r="BD122" s="9">
        <v>175.38813567506622</v>
      </c>
      <c r="BE122" s="9">
        <v>180.5366544157616</v>
      </c>
      <c r="BF122" s="9">
        <v>187.88988973107496</v>
      </c>
      <c r="BG122" s="9">
        <v>190.10373453318016</v>
      </c>
      <c r="BH122" s="9">
        <v>192.69893370454113</v>
      </c>
      <c r="BI122" s="9">
        <v>196.48879542611641</v>
      </c>
      <c r="BJ122" s="9">
        <v>201.19260498468455</v>
      </c>
      <c r="BK122" s="9">
        <v>207.45416716481398</v>
      </c>
      <c r="BL122" s="9">
        <v>208.26717913510569</v>
      </c>
      <c r="BM122" s="9">
        <v>206.90026171361941</v>
      </c>
      <c r="BN122" s="9">
        <v>203.90248592133094</v>
      </c>
      <c r="BO122" s="9">
        <v>203.64609800665866</v>
      </c>
      <c r="BP122" s="9">
        <v>207.02033385194613</v>
      </c>
      <c r="BQ122" s="21">
        <v>207.462098856202</v>
      </c>
      <c r="BR122" s="21">
        <v>206.75224524339865</v>
      </c>
      <c r="BS122" s="21">
        <v>203.19942718991754</v>
      </c>
      <c r="BT122" s="21">
        <v>202.90129336061815</v>
      </c>
      <c r="BU122" s="21">
        <v>201.144120917804</v>
      </c>
      <c r="BV122" s="21">
        <v>199.9101235007146</v>
      </c>
      <c r="BW122" s="21">
        <v>196.34445586963184</v>
      </c>
      <c r="BX122" s="21">
        <v>193.09921075697818</v>
      </c>
      <c r="BY122" s="21">
        <v>185.67882442352209</v>
      </c>
      <c r="BZ122" s="21">
        <v>179.77024653040462</v>
      </c>
      <c r="CA122" s="21">
        <v>177.01293103647924</v>
      </c>
      <c r="CB122" s="21">
        <v>181.66104830309348</v>
      </c>
      <c r="CC122" s="21">
        <v>186.96033340691474</v>
      </c>
      <c r="CD122" s="197">
        <v>193.12939312413326</v>
      </c>
      <c r="CE122" s="197">
        <v>198.98999427307626</v>
      </c>
      <c r="CF122" s="197">
        <v>206.60800462619542</v>
      </c>
      <c r="CG122" s="197">
        <v>210.32879607074116</v>
      </c>
      <c r="CH122" s="200">
        <v>210.61308155209005</v>
      </c>
      <c r="CJ122" s="5"/>
      <c r="CK122" s="5"/>
      <c r="CL122" s="5"/>
      <c r="CM122" s="5"/>
      <c r="CN122" s="5"/>
      <c r="CO122" s="21"/>
      <c r="CP122" s="21"/>
      <c r="CQ122" s="21"/>
    </row>
    <row r="123" spans="1:95" x14ac:dyDescent="0.2">
      <c r="A123" s="8" t="str">
        <f t="shared" si="1"/>
        <v>EWGg_gg_QU_18</v>
      </c>
      <c r="B123" s="7" t="s">
        <v>587</v>
      </c>
      <c r="C123" s="7" t="s">
        <v>654</v>
      </c>
      <c r="D123" s="7">
        <v>18</v>
      </c>
      <c r="E123" s="7">
        <v>100</v>
      </c>
      <c r="F123" s="9">
        <v>101.1640753658898</v>
      </c>
      <c r="G123" s="9">
        <v>100.88603392723138</v>
      </c>
      <c r="H123" s="9">
        <v>100.26290939497217</v>
      </c>
      <c r="I123" s="9">
        <v>100.03271249064335</v>
      </c>
      <c r="J123" s="9">
        <v>100.83203980714836</v>
      </c>
      <c r="K123" s="9">
        <v>101.84201309372803</v>
      </c>
      <c r="L123" s="9">
        <v>103.18297952602349</v>
      </c>
      <c r="M123" s="9">
        <v>104.92779017013345</v>
      </c>
      <c r="N123" s="9">
        <v>106.3726323437694</v>
      </c>
      <c r="O123" s="9">
        <v>107.06760315550495</v>
      </c>
      <c r="P123" s="9">
        <v>108.44893498087083</v>
      </c>
      <c r="Q123" s="9">
        <v>109.86649407171808</v>
      </c>
      <c r="R123" s="9">
        <v>111.64796280349832</v>
      </c>
      <c r="S123" s="9">
        <v>111.92574021469568</v>
      </c>
      <c r="T123" s="9">
        <v>113.52421953181938</v>
      </c>
      <c r="U123" s="9">
        <v>115.49641832634461</v>
      </c>
      <c r="V123" s="9">
        <v>117.03920016237647</v>
      </c>
      <c r="W123" s="9">
        <v>119.15859189423027</v>
      </c>
      <c r="X123" s="9">
        <v>121.49128938513553</v>
      </c>
      <c r="Y123" s="9">
        <v>125.02993910994577</v>
      </c>
      <c r="Z123" s="9">
        <v>129.06287414487562</v>
      </c>
      <c r="AA123" s="9">
        <v>132.94483278305304</v>
      </c>
      <c r="AB123" s="9">
        <v>136.87625652163067</v>
      </c>
      <c r="AC123" s="9">
        <v>138.42601094215524</v>
      </c>
      <c r="AD123" s="9">
        <v>140.10967062173617</v>
      </c>
      <c r="AE123" s="9">
        <v>144.09928365207429</v>
      </c>
      <c r="AF123" s="9">
        <v>148.380418327623</v>
      </c>
      <c r="AG123" s="9">
        <v>152.31485904193522</v>
      </c>
      <c r="AH123" s="9">
        <v>152.46639561418615</v>
      </c>
      <c r="AI123" s="9">
        <v>151.90970166922148</v>
      </c>
      <c r="AJ123" s="9">
        <v>151.72623027953887</v>
      </c>
      <c r="AK123" s="9">
        <v>152.25260809080871</v>
      </c>
      <c r="AL123" s="9">
        <v>154.15170405242748</v>
      </c>
      <c r="AM123" s="9">
        <v>154.14679689976859</v>
      </c>
      <c r="AN123" s="9">
        <v>154.96173729312622</v>
      </c>
      <c r="AO123" s="9">
        <v>154.8720205115371</v>
      </c>
      <c r="AP123" s="9">
        <v>157.02344436428257</v>
      </c>
      <c r="AQ123" s="9">
        <v>159.66070278193584</v>
      </c>
      <c r="AR123" s="9">
        <v>165.36143648259414</v>
      </c>
      <c r="AS123" s="9">
        <v>169.71581090954166</v>
      </c>
      <c r="AT123" s="9">
        <v>171.70476261868214</v>
      </c>
      <c r="AU123" s="9">
        <v>170.35675894796427</v>
      </c>
      <c r="AV123" s="9">
        <v>169.33083631076821</v>
      </c>
      <c r="AW123" s="9">
        <v>170.70581632046594</v>
      </c>
      <c r="AX123" s="9">
        <v>174.22882170621452</v>
      </c>
      <c r="AY123" s="9">
        <v>178.74399946473636</v>
      </c>
      <c r="AZ123" s="9">
        <v>183.20701935440556</v>
      </c>
      <c r="BA123" s="9">
        <v>187.11628657380118</v>
      </c>
      <c r="BB123" s="9">
        <v>188.12033019303757</v>
      </c>
      <c r="BC123" s="9">
        <v>188.28196642953728</v>
      </c>
      <c r="BD123" s="9">
        <v>190.88376467209483</v>
      </c>
      <c r="BE123" s="9">
        <v>197.82513515739109</v>
      </c>
      <c r="BF123" s="9">
        <v>207.61789886101727</v>
      </c>
      <c r="BG123" s="9">
        <v>211.84119648999891</v>
      </c>
      <c r="BH123" s="9">
        <v>213.28179272836357</v>
      </c>
      <c r="BI123" s="9">
        <v>214.86069776126593</v>
      </c>
      <c r="BJ123" s="9">
        <v>215.54507986193713</v>
      </c>
      <c r="BK123" s="9">
        <v>218.26660168596413</v>
      </c>
      <c r="BL123" s="9">
        <v>215.01390873903975</v>
      </c>
      <c r="BM123" s="9">
        <v>211.80252733622092</v>
      </c>
      <c r="BN123" s="9">
        <v>207.94175668048649</v>
      </c>
      <c r="BO123" s="9">
        <v>207.24824713227747</v>
      </c>
      <c r="BP123" s="9">
        <v>209.94188654036145</v>
      </c>
      <c r="BQ123" s="21">
        <v>209.10152741316767</v>
      </c>
      <c r="BR123" s="21">
        <v>209.28410822057626</v>
      </c>
      <c r="BS123" s="21">
        <v>206.25046384858447</v>
      </c>
      <c r="BT123" s="21">
        <v>204.03255309657138</v>
      </c>
      <c r="BU123" s="21">
        <v>199.16571112279917</v>
      </c>
      <c r="BV123" s="21">
        <v>194.72506852636766</v>
      </c>
      <c r="BW123" s="21">
        <v>191.63685066991209</v>
      </c>
      <c r="BX123" s="21">
        <v>187.26320570248541</v>
      </c>
      <c r="BY123" s="21">
        <v>179.86020340348435</v>
      </c>
      <c r="BZ123" s="21">
        <v>173.97765558490781</v>
      </c>
      <c r="CA123" s="21">
        <v>172.55192988700355</v>
      </c>
      <c r="CB123" s="21">
        <v>176.98747135699952</v>
      </c>
      <c r="CC123" s="21">
        <v>182.08707849809912</v>
      </c>
      <c r="CD123" s="197">
        <v>187.24766773372161</v>
      </c>
      <c r="CE123" s="197">
        <v>192.70255106508353</v>
      </c>
      <c r="CF123" s="197">
        <v>198.42589430915291</v>
      </c>
      <c r="CG123" s="197">
        <v>201.06294510256578</v>
      </c>
      <c r="CH123" s="200">
        <v>201.35754869965717</v>
      </c>
      <c r="CJ123" s="5"/>
      <c r="CK123" s="5"/>
      <c r="CL123" s="5"/>
      <c r="CM123" s="5"/>
      <c r="CN123" s="5"/>
      <c r="CO123" s="21"/>
      <c r="CP123" s="21"/>
      <c r="CQ123" s="21"/>
    </row>
    <row r="124" spans="1:95" x14ac:dyDescent="0.2">
      <c r="A124" s="8" t="str">
        <f t="shared" si="1"/>
        <v>EWGg_gg_QU_19</v>
      </c>
      <c r="B124" s="7" t="s">
        <v>587</v>
      </c>
      <c r="C124" s="7" t="s">
        <v>654</v>
      </c>
      <c r="D124" s="7">
        <v>19</v>
      </c>
      <c r="E124" s="7">
        <v>100</v>
      </c>
      <c r="F124" s="9">
        <v>101.32682041198821</v>
      </c>
      <c r="G124" s="9">
        <v>101.34722629347546</v>
      </c>
      <c r="H124" s="9">
        <v>101.14919153940185</v>
      </c>
      <c r="I124" s="9">
        <v>101.5481719140315</v>
      </c>
      <c r="J124" s="9">
        <v>102.87341886410074</v>
      </c>
      <c r="K124" s="9">
        <v>104.55439881744735</v>
      </c>
      <c r="L124" s="9">
        <v>105.00500443453085</v>
      </c>
      <c r="M124" s="9">
        <v>105.24599254055312</v>
      </c>
      <c r="N124" s="9">
        <v>104.54757733576589</v>
      </c>
      <c r="O124" s="9">
        <v>104.65458828318663</v>
      </c>
      <c r="P124" s="9">
        <v>105.52367953307498</v>
      </c>
      <c r="Q124" s="9">
        <v>107.07211805236075</v>
      </c>
      <c r="R124" s="9">
        <v>108.58540816488239</v>
      </c>
      <c r="S124" s="9">
        <v>109.08960866331728</v>
      </c>
      <c r="T124" s="9">
        <v>109.32991037883339</v>
      </c>
      <c r="U124" s="9">
        <v>109.54674159863062</v>
      </c>
      <c r="V124" s="9">
        <v>110.52266381106904</v>
      </c>
      <c r="W124" s="9">
        <v>112.13970901243846</v>
      </c>
      <c r="X124" s="9">
        <v>114.78941088417353</v>
      </c>
      <c r="Y124" s="9">
        <v>118.18870360836058</v>
      </c>
      <c r="Z124" s="9">
        <v>122.00671306102356</v>
      </c>
      <c r="AA124" s="9">
        <v>125.01914490570391</v>
      </c>
      <c r="AB124" s="9">
        <v>127.85499521910084</v>
      </c>
      <c r="AC124" s="9">
        <v>129.62922770964829</v>
      </c>
      <c r="AD124" s="9">
        <v>130.46614829082003</v>
      </c>
      <c r="AE124" s="9">
        <v>132.02910650533227</v>
      </c>
      <c r="AF124" s="9">
        <v>133.15350029119008</v>
      </c>
      <c r="AG124" s="9">
        <v>135.20178492026875</v>
      </c>
      <c r="AH124" s="9">
        <v>134.82093417882396</v>
      </c>
      <c r="AI124" s="9">
        <v>135.45752327818528</v>
      </c>
      <c r="AJ124" s="9">
        <v>136.25967801912645</v>
      </c>
      <c r="AK124" s="9">
        <v>137.83519210521283</v>
      </c>
      <c r="AL124" s="9">
        <v>139.73047901989449</v>
      </c>
      <c r="AM124" s="9">
        <v>141.3456299031844</v>
      </c>
      <c r="AN124" s="9">
        <v>143.70469767374101</v>
      </c>
      <c r="AO124" s="9">
        <v>143.48815836188268</v>
      </c>
      <c r="AP124" s="9">
        <v>143.36666072492255</v>
      </c>
      <c r="AQ124" s="9">
        <v>143.18637732922221</v>
      </c>
      <c r="AR124" s="9">
        <v>144.74449877588583</v>
      </c>
      <c r="AS124" s="9">
        <v>147.7683899405998</v>
      </c>
      <c r="AT124" s="9">
        <v>149.6917532549933</v>
      </c>
      <c r="AU124" s="9">
        <v>150.59073661027492</v>
      </c>
      <c r="AV124" s="9">
        <v>149.16493847457681</v>
      </c>
      <c r="AW124" s="9">
        <v>148.34193259527393</v>
      </c>
      <c r="AX124" s="9">
        <v>150.03634360296903</v>
      </c>
      <c r="AY124" s="9">
        <v>153.28346917523518</v>
      </c>
      <c r="AZ124" s="9">
        <v>157.19894197747109</v>
      </c>
      <c r="BA124" s="9">
        <v>159.82416756163806</v>
      </c>
      <c r="BB124" s="9">
        <v>160.67511468588205</v>
      </c>
      <c r="BC124" s="9">
        <v>160.64875356050808</v>
      </c>
      <c r="BD124" s="9">
        <v>162.96141566370491</v>
      </c>
      <c r="BE124" s="9">
        <v>168.92389840085738</v>
      </c>
      <c r="BF124" s="9">
        <v>175.70367227531449</v>
      </c>
      <c r="BG124" s="9">
        <v>178.47932832023335</v>
      </c>
      <c r="BH124" s="9">
        <v>179.54959422627209</v>
      </c>
      <c r="BI124" s="9">
        <v>180.80746244733064</v>
      </c>
      <c r="BJ124" s="9">
        <v>183.10807614860082</v>
      </c>
      <c r="BK124" s="9">
        <v>187.56358259897959</v>
      </c>
      <c r="BL124" s="9">
        <v>188.09140450760614</v>
      </c>
      <c r="BM124" s="9">
        <v>186.0939592918769</v>
      </c>
      <c r="BN124" s="9">
        <v>181.46172741364708</v>
      </c>
      <c r="BO124" s="9">
        <v>180.92034840720291</v>
      </c>
      <c r="BP124" s="9">
        <v>183.27453308877566</v>
      </c>
      <c r="BQ124" s="21">
        <v>183.13475064494696</v>
      </c>
      <c r="BR124" s="21">
        <v>182.27975336097595</v>
      </c>
      <c r="BS124" s="21">
        <v>180.81481597272173</v>
      </c>
      <c r="BT124" s="21">
        <v>179.4139942889334</v>
      </c>
      <c r="BU124" s="21">
        <v>177.33726194447527</v>
      </c>
      <c r="BV124" s="21">
        <v>175.32536262575107</v>
      </c>
      <c r="BW124" s="21">
        <v>174.6617676911811</v>
      </c>
      <c r="BX124" s="21">
        <v>173.1470740342443</v>
      </c>
      <c r="BY124" s="21">
        <v>167.09666864059446</v>
      </c>
      <c r="BZ124" s="21">
        <v>163.04911550848669</v>
      </c>
      <c r="CA124" s="21">
        <v>161.68159260419191</v>
      </c>
      <c r="CB124" s="21">
        <v>167.38825186121494</v>
      </c>
      <c r="CC124" s="21">
        <v>173.03205064529155</v>
      </c>
      <c r="CD124" s="197">
        <v>177.19414226389543</v>
      </c>
      <c r="CE124" s="197">
        <v>180.78643017781755</v>
      </c>
      <c r="CF124" s="197">
        <v>186.86396457254409</v>
      </c>
      <c r="CG124" s="197">
        <v>191.33049907109171</v>
      </c>
      <c r="CH124" s="200">
        <v>192.806913721228</v>
      </c>
      <c r="CJ124" s="5"/>
      <c r="CK124" s="5"/>
      <c r="CL124" s="5"/>
      <c r="CM124" s="5"/>
      <c r="CN124" s="5"/>
      <c r="CO124" s="21"/>
      <c r="CP124" s="21"/>
      <c r="CQ124" s="21"/>
    </row>
    <row r="125" spans="1:95" x14ac:dyDescent="0.2">
      <c r="A125" s="8" t="str">
        <f t="shared" si="1"/>
        <v>EWGg_gg_QU_20</v>
      </c>
      <c r="B125" s="7" t="s">
        <v>587</v>
      </c>
      <c r="C125" s="7" t="s">
        <v>654</v>
      </c>
      <c r="D125" s="7">
        <v>20</v>
      </c>
      <c r="E125" s="7">
        <v>100</v>
      </c>
      <c r="F125" s="9">
        <v>102.10614319296322</v>
      </c>
      <c r="G125" s="9">
        <v>102.63237005976305</v>
      </c>
      <c r="H125" s="9">
        <v>102.64809928950267</v>
      </c>
      <c r="I125" s="9">
        <v>102.65117618187082</v>
      </c>
      <c r="J125" s="9">
        <v>103.4355575568248</v>
      </c>
      <c r="K125" s="9">
        <v>104.58300199090014</v>
      </c>
      <c r="L125" s="9">
        <v>104.67595033682188</v>
      </c>
      <c r="M125" s="9">
        <v>104.83418535198821</v>
      </c>
      <c r="N125" s="9">
        <v>103.88334208144228</v>
      </c>
      <c r="O125" s="9">
        <v>104.22541159900881</v>
      </c>
      <c r="P125" s="9">
        <v>105.96498135893803</v>
      </c>
      <c r="Q125" s="9">
        <v>108.13599169577684</v>
      </c>
      <c r="R125" s="9">
        <v>110.06549764159155</v>
      </c>
      <c r="S125" s="9">
        <v>109.79275590274902</v>
      </c>
      <c r="T125" s="9">
        <v>109.27957897289424</v>
      </c>
      <c r="U125" s="9">
        <v>108.39298187985374</v>
      </c>
      <c r="V125" s="9">
        <v>109.43046301872049</v>
      </c>
      <c r="W125" s="9">
        <v>111.03346372415315</v>
      </c>
      <c r="X125" s="9">
        <v>114.19886331543699</v>
      </c>
      <c r="Y125" s="9">
        <v>117.91977343121476</v>
      </c>
      <c r="Z125" s="9">
        <v>121.96115403600193</v>
      </c>
      <c r="AA125" s="9">
        <v>125.21127394956336</v>
      </c>
      <c r="AB125" s="9">
        <v>127.76036751814581</v>
      </c>
      <c r="AC125" s="9">
        <v>129.59703839191772</v>
      </c>
      <c r="AD125" s="9">
        <v>131.34522201767254</v>
      </c>
      <c r="AE125" s="9">
        <v>133.64377543284752</v>
      </c>
      <c r="AF125" s="9">
        <v>134.31173615333054</v>
      </c>
      <c r="AG125" s="9">
        <v>134.99382911923291</v>
      </c>
      <c r="AH125" s="9">
        <v>133.2222630151042</v>
      </c>
      <c r="AI125" s="9">
        <v>134.53618528918568</v>
      </c>
      <c r="AJ125" s="9">
        <v>136.01328918444906</v>
      </c>
      <c r="AK125" s="9">
        <v>138.94358076633196</v>
      </c>
      <c r="AL125" s="9">
        <v>141.34750817743054</v>
      </c>
      <c r="AM125" s="9">
        <v>143.13014862644798</v>
      </c>
      <c r="AN125" s="9">
        <v>144.29248290511779</v>
      </c>
      <c r="AO125" s="9">
        <v>143.90977894840759</v>
      </c>
      <c r="AP125" s="9">
        <v>142.31670333061888</v>
      </c>
      <c r="AQ125" s="9">
        <v>142.5295322584727</v>
      </c>
      <c r="AR125" s="9">
        <v>143.28143255431505</v>
      </c>
      <c r="AS125" s="9">
        <v>146.48483158620752</v>
      </c>
      <c r="AT125" s="9">
        <v>147.64374145695339</v>
      </c>
      <c r="AU125" s="9">
        <v>147.76675955198388</v>
      </c>
      <c r="AV125" s="9">
        <v>146.51443563682386</v>
      </c>
      <c r="AW125" s="9">
        <v>146.00669261962184</v>
      </c>
      <c r="AX125" s="9">
        <v>147.81598592918434</v>
      </c>
      <c r="AY125" s="9">
        <v>151.15619978225837</v>
      </c>
      <c r="AZ125" s="9">
        <v>155.78368036627566</v>
      </c>
      <c r="BA125" s="9">
        <v>159.81227811988532</v>
      </c>
      <c r="BB125" s="9">
        <v>161.1297603830275</v>
      </c>
      <c r="BC125" s="9">
        <v>160.87415362445302</v>
      </c>
      <c r="BD125" s="9">
        <v>163.72323061937016</v>
      </c>
      <c r="BE125" s="9">
        <v>169.19588326529939</v>
      </c>
      <c r="BF125" s="9">
        <v>175.52844395337215</v>
      </c>
      <c r="BG125" s="9">
        <v>178.19088457180632</v>
      </c>
      <c r="BH125" s="9">
        <v>180.74814047750507</v>
      </c>
      <c r="BI125" s="9">
        <v>185.55192709933263</v>
      </c>
      <c r="BJ125" s="9">
        <v>190.00877600152845</v>
      </c>
      <c r="BK125" s="9">
        <v>195.02381197337385</v>
      </c>
      <c r="BL125" s="9">
        <v>194.57269311346161</v>
      </c>
      <c r="BM125" s="9">
        <v>192.78007475822878</v>
      </c>
      <c r="BN125" s="9">
        <v>190.18672393516874</v>
      </c>
      <c r="BO125" s="9">
        <v>191.00543857644234</v>
      </c>
      <c r="BP125" s="9">
        <v>192.98108383332831</v>
      </c>
      <c r="BQ125" s="21">
        <v>192.03383054903625</v>
      </c>
      <c r="BR125" s="21">
        <v>190.92833765374709</v>
      </c>
      <c r="BS125" s="21">
        <v>188.9753213913672</v>
      </c>
      <c r="BT125" s="21">
        <v>187.98949250070541</v>
      </c>
      <c r="BU125" s="21">
        <v>185.50154828528935</v>
      </c>
      <c r="BV125" s="21">
        <v>183.33436023697493</v>
      </c>
      <c r="BW125" s="21">
        <v>181.14158247217838</v>
      </c>
      <c r="BX125" s="21">
        <v>176.49913119787615</v>
      </c>
      <c r="BY125" s="21">
        <v>168.68050147784703</v>
      </c>
      <c r="BZ125" s="21">
        <v>163.39980852726512</v>
      </c>
      <c r="CA125" s="21">
        <v>163.63017891853826</v>
      </c>
      <c r="CB125" s="21">
        <v>169.65127659153873</v>
      </c>
      <c r="CC125" s="21">
        <v>176.21578799754192</v>
      </c>
      <c r="CD125" s="197">
        <v>182.07609829183608</v>
      </c>
      <c r="CE125" s="197">
        <v>189.732536243179</v>
      </c>
      <c r="CF125" s="197">
        <v>197.66044154127928</v>
      </c>
      <c r="CG125" s="197">
        <v>202.93771668626599</v>
      </c>
      <c r="CH125" s="200">
        <v>204.20394824944438</v>
      </c>
      <c r="CJ125" s="5"/>
      <c r="CK125" s="5"/>
      <c r="CL125" s="5"/>
      <c r="CM125" s="5"/>
      <c r="CN125" s="5"/>
      <c r="CO125" s="21"/>
      <c r="CP125" s="21"/>
      <c r="CQ125" s="21"/>
    </row>
    <row r="126" spans="1:95" x14ac:dyDescent="0.2">
      <c r="A126" s="8" t="str">
        <f t="shared" si="1"/>
        <v>EWGg_gg_QU_21</v>
      </c>
      <c r="B126" s="7" t="s">
        <v>587</v>
      </c>
      <c r="C126" s="7" t="s">
        <v>654</v>
      </c>
      <c r="D126" s="7">
        <v>21</v>
      </c>
      <c r="E126" s="7">
        <v>100</v>
      </c>
      <c r="F126" s="9">
        <v>100.87013600409547</v>
      </c>
      <c r="G126" s="9">
        <v>100.79205777612714</v>
      </c>
      <c r="H126" s="9">
        <v>101.05250181345475</v>
      </c>
      <c r="I126" s="9">
        <v>102.11071240978998</v>
      </c>
      <c r="J126" s="9">
        <v>105.08293588237302</v>
      </c>
      <c r="K126" s="9">
        <v>107.65189222195716</v>
      </c>
      <c r="L126" s="9">
        <v>109.1569417842735</v>
      </c>
      <c r="M126" s="9">
        <v>110.47455276832159</v>
      </c>
      <c r="N126" s="9">
        <v>110.36655781648706</v>
      </c>
      <c r="O126" s="9">
        <v>110.22424056416241</v>
      </c>
      <c r="P126" s="9">
        <v>111.90232511279332</v>
      </c>
      <c r="Q126" s="9">
        <v>114.30691779349199</v>
      </c>
      <c r="R126" s="9">
        <v>115.88068636917711</v>
      </c>
      <c r="S126" s="9">
        <v>115.07574414910664</v>
      </c>
      <c r="T126" s="9">
        <v>116.43828400757036</v>
      </c>
      <c r="U126" s="9">
        <v>118.41799125811905</v>
      </c>
      <c r="V126" s="9">
        <v>120.38604325579858</v>
      </c>
      <c r="W126" s="9">
        <v>123.35016645557134</v>
      </c>
      <c r="X126" s="9">
        <v>126.64576358439797</v>
      </c>
      <c r="Y126" s="9">
        <v>131.72072115474518</v>
      </c>
      <c r="Z126" s="9">
        <v>135.03260540630663</v>
      </c>
      <c r="AA126" s="9">
        <v>140.69194111476872</v>
      </c>
      <c r="AB126" s="9">
        <v>143.78307654468009</v>
      </c>
      <c r="AC126" s="9">
        <v>147.32895067386116</v>
      </c>
      <c r="AD126" s="9">
        <v>147.6944619119561</v>
      </c>
      <c r="AE126" s="9">
        <v>153.07972547254093</v>
      </c>
      <c r="AF126" s="9">
        <v>156.22883472827516</v>
      </c>
      <c r="AG126" s="9">
        <v>162.11279516081615</v>
      </c>
      <c r="AH126" s="9">
        <v>160.39190708139358</v>
      </c>
      <c r="AI126" s="9">
        <v>162.17195766118616</v>
      </c>
      <c r="AJ126" s="9">
        <v>162.71476211023113</v>
      </c>
      <c r="AK126" s="9">
        <v>166.22939575778435</v>
      </c>
      <c r="AL126" s="9">
        <v>167.64874997756201</v>
      </c>
      <c r="AM126" s="9">
        <v>169.1196727098108</v>
      </c>
      <c r="AN126" s="9">
        <v>170.31287973316367</v>
      </c>
      <c r="AO126" s="9">
        <v>172.16914596735219</v>
      </c>
      <c r="AP126" s="9">
        <v>172.83335196478325</v>
      </c>
      <c r="AQ126" s="9">
        <v>175.07527309650854</v>
      </c>
      <c r="AR126" s="9">
        <v>178.93759130725809</v>
      </c>
      <c r="AS126" s="9">
        <v>185.27718727983964</v>
      </c>
      <c r="AT126" s="9">
        <v>190.97907660815466</v>
      </c>
      <c r="AU126" s="9">
        <v>190.75169188842438</v>
      </c>
      <c r="AV126" s="9">
        <v>190.53508846590114</v>
      </c>
      <c r="AW126" s="9">
        <v>188.95808078430773</v>
      </c>
      <c r="AX126" s="9">
        <v>194.68723513892596</v>
      </c>
      <c r="AY126" s="9">
        <v>200.26710230610453</v>
      </c>
      <c r="AZ126" s="9">
        <v>207.06225353948005</v>
      </c>
      <c r="BA126" s="9">
        <v>209.58829793953797</v>
      </c>
      <c r="BB126" s="9">
        <v>209.96729206941237</v>
      </c>
      <c r="BC126" s="9">
        <v>208.65996598354027</v>
      </c>
      <c r="BD126" s="9">
        <v>212.72889112583508</v>
      </c>
      <c r="BE126" s="9">
        <v>219.24861926337215</v>
      </c>
      <c r="BF126" s="9">
        <v>228.6092095209215</v>
      </c>
      <c r="BG126" s="9">
        <v>231.67351143393338</v>
      </c>
      <c r="BH126" s="9">
        <v>234.28889750913356</v>
      </c>
      <c r="BI126" s="9">
        <v>236.97651405792871</v>
      </c>
      <c r="BJ126" s="9">
        <v>241.27340449521432</v>
      </c>
      <c r="BK126" s="9">
        <v>247.54381792792242</v>
      </c>
      <c r="BL126" s="9">
        <v>245.7123070288981</v>
      </c>
      <c r="BM126" s="9">
        <v>240.23883151787228</v>
      </c>
      <c r="BN126" s="9">
        <v>230.63741006490315</v>
      </c>
      <c r="BO126" s="9">
        <v>229.73396409907454</v>
      </c>
      <c r="BP126" s="9">
        <v>234.16478152714447</v>
      </c>
      <c r="BQ126" s="21">
        <v>235.13392796753257</v>
      </c>
      <c r="BR126" s="21">
        <v>234.45440044118243</v>
      </c>
      <c r="BS126" s="21">
        <v>230.14511116562912</v>
      </c>
      <c r="BT126" s="21">
        <v>227.35016684353877</v>
      </c>
      <c r="BU126" s="21">
        <v>220.34110899355358</v>
      </c>
      <c r="BV126" s="21">
        <v>214.34316078945847</v>
      </c>
      <c r="BW126" s="21">
        <v>210.27452549424399</v>
      </c>
      <c r="BX126" s="21">
        <v>207.15278700457966</v>
      </c>
      <c r="BY126" s="21">
        <v>196.57585973805678</v>
      </c>
      <c r="BZ126" s="21">
        <v>188.5782393451731</v>
      </c>
      <c r="CA126" s="21">
        <v>187.29031427725775</v>
      </c>
      <c r="CB126" s="21">
        <v>195.2575970067254</v>
      </c>
      <c r="CC126" s="21">
        <v>201.41934200895585</v>
      </c>
      <c r="CD126" s="197">
        <v>207.47869054646571</v>
      </c>
      <c r="CE126" s="197">
        <v>213.39522608441402</v>
      </c>
      <c r="CF126" s="197">
        <v>220.68269943406821</v>
      </c>
      <c r="CG126" s="197">
        <v>218.44268515400904</v>
      </c>
      <c r="CH126" s="200">
        <v>209.44066869462179</v>
      </c>
      <c r="CJ126" s="5"/>
      <c r="CK126" s="5"/>
      <c r="CL126" s="5"/>
      <c r="CM126" s="5"/>
      <c r="CN126" s="5"/>
      <c r="CO126" s="21"/>
      <c r="CP126" s="21"/>
      <c r="CQ126" s="21"/>
    </row>
    <row r="127" spans="1:95" x14ac:dyDescent="0.2">
      <c r="A127" s="8" t="str">
        <f t="shared" si="1"/>
        <v>EWGg_gg_QU_22</v>
      </c>
      <c r="B127" s="7" t="s">
        <v>587</v>
      </c>
      <c r="C127" s="7" t="s">
        <v>654</v>
      </c>
      <c r="D127" s="7">
        <v>22</v>
      </c>
      <c r="E127" s="7">
        <v>100</v>
      </c>
      <c r="F127" s="9">
        <v>103.75806934039797</v>
      </c>
      <c r="G127" s="9">
        <v>105.03928232436444</v>
      </c>
      <c r="H127" s="9">
        <v>104.99630614833387</v>
      </c>
      <c r="I127" s="9">
        <v>104.45096607739436</v>
      </c>
      <c r="J127" s="9">
        <v>105.78406108341852</v>
      </c>
      <c r="K127" s="9">
        <v>108.06160481688244</v>
      </c>
      <c r="L127" s="9">
        <v>109.29182962174308</v>
      </c>
      <c r="M127" s="9">
        <v>109.52158354962883</v>
      </c>
      <c r="N127" s="9">
        <v>108.87551833066095</v>
      </c>
      <c r="O127" s="9">
        <v>110.23987459202918</v>
      </c>
      <c r="P127" s="9">
        <v>112.24887278219758</v>
      </c>
      <c r="Q127" s="9">
        <v>113.94035921152663</v>
      </c>
      <c r="R127" s="9">
        <v>114.52971424514071</v>
      </c>
      <c r="S127" s="9">
        <v>114.99350212837966</v>
      </c>
      <c r="T127" s="9">
        <v>114.81301773996178</v>
      </c>
      <c r="U127" s="9">
        <v>114.93740445963795</v>
      </c>
      <c r="V127" s="9">
        <v>116.74807499849237</v>
      </c>
      <c r="W127" s="9">
        <v>121.06877895233576</v>
      </c>
      <c r="X127" s="9">
        <v>127.39722811886043</v>
      </c>
      <c r="Y127" s="9">
        <v>132.90683387772239</v>
      </c>
      <c r="Z127" s="9">
        <v>138.5574404276806</v>
      </c>
      <c r="AA127" s="9">
        <v>143.03983170807453</v>
      </c>
      <c r="AB127" s="9">
        <v>147.51064683197765</v>
      </c>
      <c r="AC127" s="9">
        <v>150.75360626530809</v>
      </c>
      <c r="AD127" s="9">
        <v>153.99302941335699</v>
      </c>
      <c r="AE127" s="9">
        <v>158.19793974168951</v>
      </c>
      <c r="AF127" s="9">
        <v>163.29544634344828</v>
      </c>
      <c r="AG127" s="9">
        <v>169.29869005339452</v>
      </c>
      <c r="AH127" s="9">
        <v>173.59023471283368</v>
      </c>
      <c r="AI127" s="9">
        <v>177.0483918459031</v>
      </c>
      <c r="AJ127" s="9">
        <v>179.01844580614829</v>
      </c>
      <c r="AK127" s="9">
        <v>181.35955927702491</v>
      </c>
      <c r="AL127" s="9">
        <v>184.59667150419034</v>
      </c>
      <c r="AM127" s="9">
        <v>189.24610265316321</v>
      </c>
      <c r="AN127" s="9">
        <v>192.67512484289773</v>
      </c>
      <c r="AO127" s="9">
        <v>194.77235931602604</v>
      </c>
      <c r="AP127" s="9">
        <v>194.8646572760496</v>
      </c>
      <c r="AQ127" s="9">
        <v>196.31996913298318</v>
      </c>
      <c r="AR127" s="9">
        <v>202.66662646161618</v>
      </c>
      <c r="AS127" s="9">
        <v>210.14801891704607</v>
      </c>
      <c r="AT127" s="9">
        <v>215.90912486946715</v>
      </c>
      <c r="AU127" s="9">
        <v>217.07275617845804</v>
      </c>
      <c r="AV127" s="9">
        <v>217.7735334135044</v>
      </c>
      <c r="AW127" s="9">
        <v>221.67995094719564</v>
      </c>
      <c r="AX127" s="9">
        <v>227.74400340035893</v>
      </c>
      <c r="AY127" s="9">
        <v>236.0793706686477</v>
      </c>
      <c r="AZ127" s="9">
        <v>241.95514663134961</v>
      </c>
      <c r="BA127" s="9">
        <v>247.16306402461245</v>
      </c>
      <c r="BB127" s="9">
        <v>249.38661938176111</v>
      </c>
      <c r="BC127" s="9">
        <v>250.24179797567072</v>
      </c>
      <c r="BD127" s="9">
        <v>255.54873984136586</v>
      </c>
      <c r="BE127" s="9">
        <v>261.72031426129661</v>
      </c>
      <c r="BF127" s="9">
        <v>270.55128653257174</v>
      </c>
      <c r="BG127" s="9">
        <v>269.88178382684464</v>
      </c>
      <c r="BH127" s="9">
        <v>269.76791522928005</v>
      </c>
      <c r="BI127" s="9">
        <v>271.28420049016216</v>
      </c>
      <c r="BJ127" s="9">
        <v>275.42867567146737</v>
      </c>
      <c r="BK127" s="9">
        <v>281.71929480316095</v>
      </c>
      <c r="BL127" s="9">
        <v>279.48539424441236</v>
      </c>
      <c r="BM127" s="9">
        <v>273.90668499665571</v>
      </c>
      <c r="BN127" s="9">
        <v>265.01964688122371</v>
      </c>
      <c r="BO127" s="9">
        <v>264.30322401320711</v>
      </c>
      <c r="BP127" s="9">
        <v>269.11660721912273</v>
      </c>
      <c r="BQ127" s="21">
        <v>269.88582257188261</v>
      </c>
      <c r="BR127" s="21">
        <v>267.37257489276061</v>
      </c>
      <c r="BS127" s="21">
        <v>260.56682365661351</v>
      </c>
      <c r="BT127" s="21">
        <v>256.10558375780596</v>
      </c>
      <c r="BU127" s="21">
        <v>252.81181017695963</v>
      </c>
      <c r="BV127" s="21">
        <v>251.60831332792682</v>
      </c>
      <c r="BW127" s="21">
        <v>250.16618900341368</v>
      </c>
      <c r="BX127" s="21">
        <v>246.26451580086072</v>
      </c>
      <c r="BY127" s="21">
        <v>237.90364844019714</v>
      </c>
      <c r="BZ127" s="21">
        <v>232.31103356662325</v>
      </c>
      <c r="CA127" s="21">
        <v>232.84478631816043</v>
      </c>
      <c r="CB127" s="21">
        <v>239.82539713799972</v>
      </c>
      <c r="CC127" s="21">
        <v>248.04661293319111</v>
      </c>
      <c r="CD127" s="197">
        <v>253.50659895523302</v>
      </c>
      <c r="CE127" s="197">
        <v>261.83230556458579</v>
      </c>
      <c r="CF127" s="197">
        <v>271.44765906946964</v>
      </c>
      <c r="CG127" s="197">
        <v>278.70844535986436</v>
      </c>
      <c r="CH127" s="200">
        <v>280.51325400336373</v>
      </c>
      <c r="CJ127" s="5"/>
      <c r="CK127" s="5"/>
      <c r="CL127" s="5"/>
      <c r="CM127" s="5"/>
      <c r="CN127" s="5"/>
      <c r="CO127" s="21"/>
      <c r="CP127" s="21"/>
      <c r="CQ127" s="21"/>
    </row>
    <row r="128" spans="1:95" x14ac:dyDescent="0.2">
      <c r="A128" s="8" t="str">
        <f t="shared" si="1"/>
        <v>EWGg_gg_QU_23</v>
      </c>
      <c r="B128" s="7" t="s">
        <v>587</v>
      </c>
      <c r="C128" s="7" t="s">
        <v>654</v>
      </c>
      <c r="D128" s="7">
        <v>23</v>
      </c>
      <c r="E128" s="7">
        <v>100</v>
      </c>
      <c r="F128" s="9">
        <v>101.34275868904633</v>
      </c>
      <c r="G128" s="9">
        <v>101.41645352739958</v>
      </c>
      <c r="H128" s="9">
        <v>101.35435469374499</v>
      </c>
      <c r="I128" s="9">
        <v>101.50335867341772</v>
      </c>
      <c r="J128" s="9">
        <v>102.63844491688019</v>
      </c>
      <c r="K128" s="9">
        <v>103.94213069994218</v>
      </c>
      <c r="L128" s="9">
        <v>104.85808513093905</v>
      </c>
      <c r="M128" s="9">
        <v>105.58916911251889</v>
      </c>
      <c r="N128" s="9">
        <v>105.29590832440572</v>
      </c>
      <c r="O128" s="9">
        <v>105.33051622874886</v>
      </c>
      <c r="P128" s="9">
        <v>105.8077123616561</v>
      </c>
      <c r="Q128" s="9">
        <v>106.88587488139486</v>
      </c>
      <c r="R128" s="9">
        <v>107.86538627696956</v>
      </c>
      <c r="S128" s="9">
        <v>109.454404333314</v>
      </c>
      <c r="T128" s="9">
        <v>110.98373286102564</v>
      </c>
      <c r="U128" s="9">
        <v>112.72923015195363</v>
      </c>
      <c r="V128" s="9">
        <v>114.77887556754314</v>
      </c>
      <c r="W128" s="9">
        <v>116.63922239576134</v>
      </c>
      <c r="X128" s="9">
        <v>119.76185640193314</v>
      </c>
      <c r="Y128" s="9">
        <v>123.31442804045768</v>
      </c>
      <c r="Z128" s="9">
        <v>128.72358859119433</v>
      </c>
      <c r="AA128" s="9">
        <v>132.66660817917148</v>
      </c>
      <c r="AB128" s="9">
        <v>137.58599535755778</v>
      </c>
      <c r="AC128" s="9">
        <v>140.60417160140989</v>
      </c>
      <c r="AD128" s="9">
        <v>145.04930386960362</v>
      </c>
      <c r="AE128" s="9">
        <v>149.39073830738897</v>
      </c>
      <c r="AF128" s="9">
        <v>152.30977752578997</v>
      </c>
      <c r="AG128" s="9">
        <v>154.91441873863226</v>
      </c>
      <c r="AH128" s="9">
        <v>155.20575035942412</v>
      </c>
      <c r="AI128" s="9">
        <v>158.73027413926451</v>
      </c>
      <c r="AJ128" s="9">
        <v>160.33610283447527</v>
      </c>
      <c r="AK128" s="9">
        <v>163.53674550485459</v>
      </c>
      <c r="AL128" s="9">
        <v>164.93229896709781</v>
      </c>
      <c r="AM128" s="9">
        <v>166.5304698595223</v>
      </c>
      <c r="AN128" s="9">
        <v>165.79265613230129</v>
      </c>
      <c r="AO128" s="9">
        <v>164.84063506283783</v>
      </c>
      <c r="AP128" s="9">
        <v>164.7502696275038</v>
      </c>
      <c r="AQ128" s="9">
        <v>167.29962744439527</v>
      </c>
      <c r="AR128" s="9">
        <v>173.30861395845275</v>
      </c>
      <c r="AS128" s="9">
        <v>178.23005310103508</v>
      </c>
      <c r="AT128" s="9">
        <v>183.41185489654947</v>
      </c>
      <c r="AU128" s="9">
        <v>183.80350334095229</v>
      </c>
      <c r="AV128" s="9">
        <v>185.27981561305512</v>
      </c>
      <c r="AW128" s="9">
        <v>186.07012108502306</v>
      </c>
      <c r="AX128" s="9">
        <v>189.98042633679287</v>
      </c>
      <c r="AY128" s="9">
        <v>194.37403674286375</v>
      </c>
      <c r="AZ128" s="9">
        <v>199.15167346986073</v>
      </c>
      <c r="BA128" s="9">
        <v>201.83105348884439</v>
      </c>
      <c r="BB128" s="9">
        <v>203.5784254777179</v>
      </c>
      <c r="BC128" s="9">
        <v>203.3718121925248</v>
      </c>
      <c r="BD128" s="9">
        <v>208.06562241241906</v>
      </c>
      <c r="BE128" s="9">
        <v>214.6588359284774</v>
      </c>
      <c r="BF128" s="9">
        <v>223.26387696679103</v>
      </c>
      <c r="BG128" s="9">
        <v>225.93382185510021</v>
      </c>
      <c r="BH128" s="9">
        <v>225.53394361115465</v>
      </c>
      <c r="BI128" s="9">
        <v>224.76047710479943</v>
      </c>
      <c r="BJ128" s="9">
        <v>226.56517298131246</v>
      </c>
      <c r="BK128" s="9">
        <v>230.38854233486552</v>
      </c>
      <c r="BL128" s="9">
        <v>227.32919438859662</v>
      </c>
      <c r="BM128" s="9">
        <v>220.78042926116595</v>
      </c>
      <c r="BN128" s="9">
        <v>215.33301333290476</v>
      </c>
      <c r="BO128" s="9">
        <v>216.21150922416882</v>
      </c>
      <c r="BP128" s="9">
        <v>221.26625951497203</v>
      </c>
      <c r="BQ128" s="21">
        <v>221.03801784218547</v>
      </c>
      <c r="BR128" s="21">
        <v>220.50237837788731</v>
      </c>
      <c r="BS128" s="21">
        <v>215.72901803742195</v>
      </c>
      <c r="BT128" s="21">
        <v>211.86757761821085</v>
      </c>
      <c r="BU128" s="21">
        <v>206.87979693441559</v>
      </c>
      <c r="BV128" s="21">
        <v>201.54441034406827</v>
      </c>
      <c r="BW128" s="21">
        <v>198.17975942418695</v>
      </c>
      <c r="BX128" s="21">
        <v>192.40353647583436</v>
      </c>
      <c r="BY128" s="21">
        <v>183.75374778712717</v>
      </c>
      <c r="BZ128" s="21">
        <v>177.49630606134545</v>
      </c>
      <c r="CA128" s="21">
        <v>177.43244893870653</v>
      </c>
      <c r="CB128" s="21">
        <v>183.27711975530659</v>
      </c>
      <c r="CC128" s="21">
        <v>189.02597736181357</v>
      </c>
      <c r="CD128" s="197">
        <v>192.34679524484929</v>
      </c>
      <c r="CE128" s="197">
        <v>198.86873818459699</v>
      </c>
      <c r="CF128" s="197">
        <v>205.90220303454757</v>
      </c>
      <c r="CG128" s="197">
        <v>209.05477914140911</v>
      </c>
      <c r="CH128" s="200">
        <v>206.42914978248027</v>
      </c>
      <c r="CJ128" s="5"/>
      <c r="CK128" s="5"/>
      <c r="CL128" s="5"/>
      <c r="CM128" s="5"/>
      <c r="CN128" s="5"/>
      <c r="CO128" s="21"/>
      <c r="CP128" s="21"/>
      <c r="CQ128" s="21"/>
    </row>
    <row r="129" spans="1:95" x14ac:dyDescent="0.2">
      <c r="A129" s="8" t="str">
        <f t="shared" si="1"/>
        <v>EWGg_gg_QU_24</v>
      </c>
      <c r="B129" s="7" t="s">
        <v>587</v>
      </c>
      <c r="C129" s="7" t="s">
        <v>654</v>
      </c>
      <c r="D129" s="7">
        <v>24</v>
      </c>
      <c r="E129" s="7">
        <v>100</v>
      </c>
      <c r="F129" s="9">
        <v>102.78348514662316</v>
      </c>
      <c r="G129" s="9">
        <v>103.87129884508288</v>
      </c>
      <c r="H129" s="9">
        <v>104.01903781662854</v>
      </c>
      <c r="I129" s="9">
        <v>104.40247044033411</v>
      </c>
      <c r="J129" s="9">
        <v>105.51087359192427</v>
      </c>
      <c r="K129" s="9">
        <v>107.28132238332563</v>
      </c>
      <c r="L129" s="9">
        <v>108.69151972032546</v>
      </c>
      <c r="M129" s="9">
        <v>110.05969787653835</v>
      </c>
      <c r="N129" s="9">
        <v>110.47135671517428</v>
      </c>
      <c r="O129" s="9">
        <v>111.21319368473961</v>
      </c>
      <c r="P129" s="9">
        <v>112.51551272163537</v>
      </c>
      <c r="Q129" s="9">
        <v>114.59954683891878</v>
      </c>
      <c r="R129" s="9">
        <v>115.40729573183994</v>
      </c>
      <c r="S129" s="9">
        <v>112.99560260521476</v>
      </c>
      <c r="T129" s="9">
        <v>112.10596910963579</v>
      </c>
      <c r="U129" s="9">
        <v>112.87962597493498</v>
      </c>
      <c r="V129" s="9">
        <v>116.54997908977084</v>
      </c>
      <c r="W129" s="9">
        <v>119.2130486777563</v>
      </c>
      <c r="X129" s="9">
        <v>123.16960787600685</v>
      </c>
      <c r="Y129" s="9">
        <v>129.34012338867856</v>
      </c>
      <c r="Z129" s="9">
        <v>134.24832932399008</v>
      </c>
      <c r="AA129" s="9">
        <v>138.81261172704473</v>
      </c>
      <c r="AB129" s="9">
        <v>142.9517139779735</v>
      </c>
      <c r="AC129" s="9">
        <v>147.53093480041875</v>
      </c>
      <c r="AD129" s="9">
        <v>150.84613689814728</v>
      </c>
      <c r="AE129" s="9">
        <v>153.71622565178865</v>
      </c>
      <c r="AF129" s="9">
        <v>156.02589149203999</v>
      </c>
      <c r="AG129" s="9">
        <v>156.46061871321297</v>
      </c>
      <c r="AH129" s="9">
        <v>156.04234536268333</v>
      </c>
      <c r="AI129" s="9">
        <v>158.25129250559016</v>
      </c>
      <c r="AJ129" s="9">
        <v>161.95148768675745</v>
      </c>
      <c r="AK129" s="9">
        <v>166.20783419334001</v>
      </c>
      <c r="AL129" s="9">
        <v>169.82870186247979</v>
      </c>
      <c r="AM129" s="9">
        <v>172.37525237299346</v>
      </c>
      <c r="AN129" s="9">
        <v>173.43153448859491</v>
      </c>
      <c r="AO129" s="9">
        <v>170.92990889855457</v>
      </c>
      <c r="AP129" s="9">
        <v>168.83292525141465</v>
      </c>
      <c r="AQ129" s="9">
        <v>167.53222771806995</v>
      </c>
      <c r="AR129" s="9">
        <v>169.07442655801009</v>
      </c>
      <c r="AS129" s="9">
        <v>172.40082689809802</v>
      </c>
      <c r="AT129" s="9">
        <v>175.52698899902984</v>
      </c>
      <c r="AU129" s="9">
        <v>177.39779814161216</v>
      </c>
      <c r="AV129" s="9">
        <v>177.84831645660518</v>
      </c>
      <c r="AW129" s="9">
        <v>176.47843436025735</v>
      </c>
      <c r="AX129" s="9">
        <v>177.75861812163421</v>
      </c>
      <c r="AY129" s="9">
        <v>182.07487289171831</v>
      </c>
      <c r="AZ129" s="9">
        <v>189.2622692432212</v>
      </c>
      <c r="BA129" s="9">
        <v>193.73191776942849</v>
      </c>
      <c r="BB129" s="9">
        <v>193.09937290486985</v>
      </c>
      <c r="BC129" s="9">
        <v>191.14917214376169</v>
      </c>
      <c r="BD129" s="9">
        <v>193.38043982768679</v>
      </c>
      <c r="BE129" s="9">
        <v>199.74616163559804</v>
      </c>
      <c r="BF129" s="9">
        <v>207.88147220724315</v>
      </c>
      <c r="BG129" s="9">
        <v>209.51631668160758</v>
      </c>
      <c r="BH129" s="9">
        <v>209.85341290244887</v>
      </c>
      <c r="BI129" s="9">
        <v>211.20009850815936</v>
      </c>
      <c r="BJ129" s="9">
        <v>218.02257370727889</v>
      </c>
      <c r="BK129" s="9">
        <v>226.42885471178184</v>
      </c>
      <c r="BL129" s="9">
        <v>230.72069401717513</v>
      </c>
      <c r="BM129" s="9">
        <v>228.81125819362819</v>
      </c>
      <c r="BN129" s="9">
        <v>224.86005166487314</v>
      </c>
      <c r="BO129" s="9">
        <v>223.25929609698065</v>
      </c>
      <c r="BP129" s="9">
        <v>224.85123965502271</v>
      </c>
      <c r="BQ129" s="21">
        <v>222.72917357038651</v>
      </c>
      <c r="BR129" s="21">
        <v>218.56338034232385</v>
      </c>
      <c r="BS129" s="21">
        <v>215.07535647568417</v>
      </c>
      <c r="BT129" s="21">
        <v>214.2656606728718</v>
      </c>
      <c r="BU129" s="21">
        <v>213.10980726072282</v>
      </c>
      <c r="BV129" s="21">
        <v>211.09491007336317</v>
      </c>
      <c r="BW129" s="21">
        <v>209.78732296857459</v>
      </c>
      <c r="BX129" s="21">
        <v>209.1018436875986</v>
      </c>
      <c r="BY129" s="21">
        <v>203.9501102778903</v>
      </c>
      <c r="BZ129" s="21">
        <v>202.52997919858396</v>
      </c>
      <c r="CA129" s="21">
        <v>203.99995209796703</v>
      </c>
      <c r="CB129" s="21">
        <v>211.06247170829749</v>
      </c>
      <c r="CC129" s="21">
        <v>216.70474554151676</v>
      </c>
      <c r="CD129" s="197">
        <v>222.19029794770032</v>
      </c>
      <c r="CE129" s="197">
        <v>228.97848269408476</v>
      </c>
      <c r="CF129" s="197">
        <v>238.05074526393889</v>
      </c>
      <c r="CG129" s="197">
        <v>240.83600845919659</v>
      </c>
      <c r="CH129" s="200">
        <v>237.39686912917745</v>
      </c>
      <c r="CJ129" s="5"/>
      <c r="CK129" s="5"/>
      <c r="CL129" s="5"/>
      <c r="CM129" s="5"/>
      <c r="CN129" s="5"/>
      <c r="CO129" s="21"/>
      <c r="CP129" s="21"/>
      <c r="CQ129" s="21"/>
    </row>
    <row r="130" spans="1:95" x14ac:dyDescent="0.2">
      <c r="A130" s="8" t="str">
        <f t="shared" ref="A130:A193" si="2">CONCATENATE(B130,"_",C130,"_",D130)</f>
        <v>EWGg_gg_QU_25</v>
      </c>
      <c r="B130" s="7" t="s">
        <v>587</v>
      </c>
      <c r="C130" s="7" t="s">
        <v>654</v>
      </c>
      <c r="D130" s="7">
        <v>25</v>
      </c>
      <c r="E130" s="7">
        <v>100</v>
      </c>
      <c r="F130" s="9">
        <v>101.56764108318264</v>
      </c>
      <c r="G130" s="9">
        <v>102.31375088342766</v>
      </c>
      <c r="H130" s="9">
        <v>104.08548787923853</v>
      </c>
      <c r="I130" s="9">
        <v>105.00395795644766</v>
      </c>
      <c r="J130" s="9">
        <v>107.50104860479496</v>
      </c>
      <c r="K130" s="9">
        <v>108.24300230653542</v>
      </c>
      <c r="L130" s="9">
        <v>112.0911203234392</v>
      </c>
      <c r="M130" s="9">
        <v>113.42404884323787</v>
      </c>
      <c r="N130" s="9">
        <v>114.90962746913699</v>
      </c>
      <c r="O130" s="9">
        <v>115.48837495938461</v>
      </c>
      <c r="P130" s="9">
        <v>118.05370565521663</v>
      </c>
      <c r="Q130" s="9">
        <v>121.36809841673399</v>
      </c>
      <c r="R130" s="9">
        <v>123.45426730088684</v>
      </c>
      <c r="S130" s="9">
        <v>123.68939898601646</v>
      </c>
      <c r="T130" s="9">
        <v>124.46536296824947</v>
      </c>
      <c r="U130" s="9">
        <v>126.31008792365735</v>
      </c>
      <c r="V130" s="9">
        <v>130.43520893612637</v>
      </c>
      <c r="W130" s="9">
        <v>133.6134290593026</v>
      </c>
      <c r="X130" s="9">
        <v>140.96022655177077</v>
      </c>
      <c r="Y130" s="9">
        <v>147.19392910389703</v>
      </c>
      <c r="Z130" s="9">
        <v>154.31877440793446</v>
      </c>
      <c r="AA130" s="9">
        <v>157.38007058775648</v>
      </c>
      <c r="AB130" s="9">
        <v>162.18207728931853</v>
      </c>
      <c r="AC130" s="9">
        <v>168.47486949618312</v>
      </c>
      <c r="AD130" s="9">
        <v>172.07912295946278</v>
      </c>
      <c r="AE130" s="9">
        <v>179.79665872726571</v>
      </c>
      <c r="AF130" s="9">
        <v>181.93274394542914</v>
      </c>
      <c r="AG130" s="9">
        <v>190.74592554679961</v>
      </c>
      <c r="AH130" s="9">
        <v>189.86865896914455</v>
      </c>
      <c r="AI130" s="9">
        <v>196.0076740686859</v>
      </c>
      <c r="AJ130" s="9">
        <v>199.27092150627865</v>
      </c>
      <c r="AK130" s="9">
        <v>209.01363826123506</v>
      </c>
      <c r="AL130" s="9">
        <v>213.19931526610875</v>
      </c>
      <c r="AM130" s="9">
        <v>218.61905453657855</v>
      </c>
      <c r="AN130" s="9">
        <v>219.28577914642824</v>
      </c>
      <c r="AO130" s="9">
        <v>226.67692881487514</v>
      </c>
      <c r="AP130" s="9">
        <v>229.24946051128643</v>
      </c>
      <c r="AQ130" s="9">
        <v>235.35931220607588</v>
      </c>
      <c r="AR130" s="9">
        <v>238.31345337389442</v>
      </c>
      <c r="AS130" s="9">
        <v>250.67106201171759</v>
      </c>
      <c r="AT130" s="9">
        <v>256.55297923381141</v>
      </c>
      <c r="AU130" s="9">
        <v>263.51941952048537</v>
      </c>
      <c r="AV130" s="9">
        <v>264.02716140739381</v>
      </c>
      <c r="AW130" s="9">
        <v>267.88388734643314</v>
      </c>
      <c r="AX130" s="9">
        <v>275.01385507616232</v>
      </c>
      <c r="AY130" s="9">
        <v>283.12630940758692</v>
      </c>
      <c r="AZ130" s="9">
        <v>294.38210061256842</v>
      </c>
      <c r="BA130" s="9">
        <v>303.49425731947912</v>
      </c>
      <c r="BB130" s="9">
        <v>308.19709454250295</v>
      </c>
      <c r="BC130" s="9">
        <v>310.23722912442332</v>
      </c>
      <c r="BD130" s="9">
        <v>313.46974999385219</v>
      </c>
      <c r="BE130" s="9">
        <v>318.61537208694989</v>
      </c>
      <c r="BF130" s="9">
        <v>332.6076788573933</v>
      </c>
      <c r="BG130" s="9">
        <v>332.60199012787348</v>
      </c>
      <c r="BH130" s="9">
        <v>333.27204091884118</v>
      </c>
      <c r="BI130" s="9">
        <v>324.97931864306753</v>
      </c>
      <c r="BJ130" s="9">
        <v>322.58310129364622</v>
      </c>
      <c r="BK130" s="9">
        <v>327.03828537318196</v>
      </c>
      <c r="BL130" s="9">
        <v>323.27254672369025</v>
      </c>
      <c r="BM130" s="9">
        <v>315.59813033953372</v>
      </c>
      <c r="BN130" s="9">
        <v>299.16250310557172</v>
      </c>
      <c r="BO130" s="9">
        <v>289.49842123555641</v>
      </c>
      <c r="BP130" s="9">
        <v>285.33651865269297</v>
      </c>
      <c r="BQ130" s="21">
        <v>281.57299767884098</v>
      </c>
      <c r="BR130" s="21">
        <v>286.08677677936384</v>
      </c>
      <c r="BS130" s="21">
        <v>286.56361898459664</v>
      </c>
      <c r="BT130" s="21">
        <v>284.20685062845138</v>
      </c>
      <c r="BU130" s="21">
        <v>275.15975856752613</v>
      </c>
      <c r="BV130" s="21">
        <v>271.47031509717118</v>
      </c>
      <c r="BW130" s="21">
        <v>268.1234315383262</v>
      </c>
      <c r="BX130" s="21">
        <v>264.34650844898493</v>
      </c>
      <c r="BY130" s="21">
        <v>256.41220211932267</v>
      </c>
      <c r="BZ130" s="21">
        <v>251.8461732355868</v>
      </c>
      <c r="CA130" s="21">
        <v>253.95058940676316</v>
      </c>
      <c r="CB130" s="21">
        <v>266.81448492442524</v>
      </c>
      <c r="CC130" s="21">
        <v>277.77707602665532</v>
      </c>
      <c r="CD130" s="197">
        <v>286.09457377100631</v>
      </c>
      <c r="CE130" s="197">
        <v>294.80501358327041</v>
      </c>
      <c r="CF130" s="197">
        <v>309.18226473909084</v>
      </c>
      <c r="CG130" s="197">
        <v>316.32769032278389</v>
      </c>
      <c r="CH130" s="200">
        <v>311.3752607137846</v>
      </c>
      <c r="CJ130" s="5"/>
      <c r="CK130" s="5"/>
      <c r="CL130" s="5"/>
      <c r="CM130" s="5"/>
      <c r="CN130" s="5"/>
      <c r="CO130" s="21"/>
      <c r="CP130" s="21"/>
      <c r="CQ130" s="21"/>
    </row>
    <row r="131" spans="1:95" x14ac:dyDescent="0.2">
      <c r="A131" s="8" t="str">
        <f t="shared" si="2"/>
        <v>EWGg_gg_QU_26</v>
      </c>
      <c r="B131" s="7" t="s">
        <v>587</v>
      </c>
      <c r="C131" s="7" t="s">
        <v>654</v>
      </c>
      <c r="D131" s="7">
        <v>26</v>
      </c>
      <c r="E131" s="7">
        <v>100</v>
      </c>
      <c r="F131" s="9">
        <v>103.89472420251896</v>
      </c>
      <c r="G131" s="9">
        <v>105.96734970697527</v>
      </c>
      <c r="H131" s="9">
        <v>105.33873982024143</v>
      </c>
      <c r="I131" s="9">
        <v>104.52460590432634</v>
      </c>
      <c r="J131" s="9">
        <v>103.89061961176169</v>
      </c>
      <c r="K131" s="9">
        <v>105.38100412765853</v>
      </c>
      <c r="L131" s="9">
        <v>101.65241732655919</v>
      </c>
      <c r="M131" s="9">
        <v>97.811611244914786</v>
      </c>
      <c r="N131" s="9">
        <v>92.841341409778877</v>
      </c>
      <c r="O131" s="9">
        <v>93.02000618807115</v>
      </c>
      <c r="P131" s="9">
        <v>94.433214093991708</v>
      </c>
      <c r="Q131" s="9">
        <v>95.562420664837035</v>
      </c>
      <c r="R131" s="9">
        <v>96.569685645007937</v>
      </c>
      <c r="S131" s="9">
        <v>95.797720415424081</v>
      </c>
      <c r="T131" s="9">
        <v>95.755607101817347</v>
      </c>
      <c r="U131" s="9">
        <v>95.766040537619048</v>
      </c>
      <c r="V131" s="9">
        <v>97.381406856071251</v>
      </c>
      <c r="W131" s="9">
        <v>100.09347706601443</v>
      </c>
      <c r="X131" s="9">
        <v>105.19668340802609</v>
      </c>
      <c r="Y131" s="9">
        <v>110.91144920175658</v>
      </c>
      <c r="Z131" s="9">
        <v>116.81223072057209</v>
      </c>
      <c r="AA131" s="9">
        <v>121.0465634493624</v>
      </c>
      <c r="AB131" s="9">
        <v>124.86022423280038</v>
      </c>
      <c r="AC131" s="9">
        <v>127.3943584127457</v>
      </c>
      <c r="AD131" s="9">
        <v>129.41883558085541</v>
      </c>
      <c r="AE131" s="9">
        <v>134.07038890863836</v>
      </c>
      <c r="AF131" s="9">
        <v>136.37965562119572</v>
      </c>
      <c r="AG131" s="9">
        <v>136.94350903285348</v>
      </c>
      <c r="AH131" s="9">
        <v>135.56285631139602</v>
      </c>
      <c r="AI131" s="9">
        <v>136.85432503508756</v>
      </c>
      <c r="AJ131" s="9">
        <v>140.29378105545291</v>
      </c>
      <c r="AK131" s="9">
        <v>143.22088445480733</v>
      </c>
      <c r="AL131" s="9">
        <v>145.60253002510956</v>
      </c>
      <c r="AM131" s="9">
        <v>147.11307355898725</v>
      </c>
      <c r="AN131" s="9">
        <v>147.12791044262033</v>
      </c>
      <c r="AO131" s="9">
        <v>146.30505384269173</v>
      </c>
      <c r="AP131" s="9">
        <v>144.03750168287468</v>
      </c>
      <c r="AQ131" s="9">
        <v>141.80510055514711</v>
      </c>
      <c r="AR131" s="9">
        <v>143.24276321580939</v>
      </c>
      <c r="AS131" s="9">
        <v>148.55060936508701</v>
      </c>
      <c r="AT131" s="9">
        <v>153.32989293809212</v>
      </c>
      <c r="AU131" s="9">
        <v>155.05365717578277</v>
      </c>
      <c r="AV131" s="9">
        <v>154.10699779850174</v>
      </c>
      <c r="AW131" s="9">
        <v>152.10017115794992</v>
      </c>
      <c r="AX131" s="9">
        <v>150.8024705200049</v>
      </c>
      <c r="AY131" s="9">
        <v>151.33901406204288</v>
      </c>
      <c r="AZ131" s="9">
        <v>154.78141811606392</v>
      </c>
      <c r="BA131" s="9">
        <v>157.03485181062675</v>
      </c>
      <c r="BB131" s="9">
        <v>156.65476868750667</v>
      </c>
      <c r="BC131" s="9">
        <v>155.31604022831985</v>
      </c>
      <c r="BD131" s="9">
        <v>158.48184268034663</v>
      </c>
      <c r="BE131" s="9">
        <v>163.81985318088277</v>
      </c>
      <c r="BF131" s="9">
        <v>170.56395804268945</v>
      </c>
      <c r="BG131" s="9">
        <v>170.55236974154974</v>
      </c>
      <c r="BH131" s="9">
        <v>169.59578629207468</v>
      </c>
      <c r="BI131" s="9">
        <v>173.93022958987311</v>
      </c>
      <c r="BJ131" s="9">
        <v>181.21679031964118</v>
      </c>
      <c r="BK131" s="9">
        <v>191.0916196175173</v>
      </c>
      <c r="BL131" s="9">
        <v>192.95536000471853</v>
      </c>
      <c r="BM131" s="9">
        <v>191.20918456322147</v>
      </c>
      <c r="BN131" s="9">
        <v>187.83207774093395</v>
      </c>
      <c r="BO131" s="9">
        <v>189.75322697433685</v>
      </c>
      <c r="BP131" s="9">
        <v>193.77490434992902</v>
      </c>
      <c r="BQ131" s="21">
        <v>193.16916941039236</v>
      </c>
      <c r="BR131" s="21">
        <v>187.05578530129961</v>
      </c>
      <c r="BS131" s="21">
        <v>182.0724906498283</v>
      </c>
      <c r="BT131" s="21">
        <v>178.70144485814748</v>
      </c>
      <c r="BU131" s="21">
        <v>176.58926429824774</v>
      </c>
      <c r="BV131" s="21">
        <v>174.94771506125502</v>
      </c>
      <c r="BW131" s="21">
        <v>173.33748436204928</v>
      </c>
      <c r="BX131" s="21">
        <v>170.00229761930356</v>
      </c>
      <c r="BY131" s="21">
        <v>162.05225458429319</v>
      </c>
      <c r="BZ131" s="21">
        <v>157.8737565759244</v>
      </c>
      <c r="CA131" s="21">
        <v>157.23197369455306</v>
      </c>
      <c r="CB131" s="21">
        <v>159.48109466511028</v>
      </c>
      <c r="CC131" s="21">
        <v>161.91904895807829</v>
      </c>
      <c r="CD131" s="197">
        <v>163.36039607996341</v>
      </c>
      <c r="CE131" s="197">
        <v>169.85616033907408</v>
      </c>
      <c r="CF131" s="197">
        <v>176.65528831452002</v>
      </c>
      <c r="CG131" s="197">
        <v>181.74985547450839</v>
      </c>
      <c r="CH131" s="200">
        <v>182.30877628015199</v>
      </c>
      <c r="CJ131" s="5"/>
      <c r="CK131" s="5"/>
      <c r="CL131" s="5"/>
      <c r="CM131" s="5"/>
      <c r="CN131" s="5"/>
      <c r="CO131" s="21"/>
      <c r="CP131" s="21"/>
      <c r="CQ131" s="21"/>
    </row>
    <row r="132" spans="1:95" x14ac:dyDescent="0.2">
      <c r="A132" s="8" t="str">
        <f t="shared" si="2"/>
        <v>EWGt_gg_QU_1</v>
      </c>
      <c r="B132" s="7" t="s">
        <v>3804</v>
      </c>
      <c r="C132" s="7" t="s">
        <v>654</v>
      </c>
      <c r="D132" s="7">
        <v>1</v>
      </c>
      <c r="E132" s="7">
        <v>100</v>
      </c>
      <c r="F132" s="9">
        <v>101.34513601606761</v>
      </c>
      <c r="G132" s="9">
        <v>101.69238582766809</v>
      </c>
      <c r="H132" s="9">
        <v>101.60023011299769</v>
      </c>
      <c r="I132" s="9">
        <v>102.02651015131137</v>
      </c>
      <c r="J132" s="9">
        <v>103.00684066690974</v>
      </c>
      <c r="K132" s="9">
        <v>103.7707060790032</v>
      </c>
      <c r="L132" s="9">
        <v>104.32330202376005</v>
      </c>
      <c r="M132" s="9">
        <v>104.5651062461758</v>
      </c>
      <c r="N132" s="9">
        <v>104.91502121814769</v>
      </c>
      <c r="O132" s="9">
        <v>105.28146657592968</v>
      </c>
      <c r="P132" s="9">
        <v>106.6859889966809</v>
      </c>
      <c r="Q132" s="9">
        <v>108.38097729508887</v>
      </c>
      <c r="R132" s="9">
        <v>110.01681100586671</v>
      </c>
      <c r="S132" s="9">
        <v>111.23959442736844</v>
      </c>
      <c r="T132" s="9">
        <v>112.70905128474423</v>
      </c>
      <c r="U132" s="9">
        <v>113.62425723622482</v>
      </c>
      <c r="V132" s="9">
        <v>114.51617262939652</v>
      </c>
      <c r="W132" s="9">
        <v>115.3012309094488</v>
      </c>
      <c r="X132" s="9">
        <v>117.19376404686533</v>
      </c>
      <c r="Y132" s="9">
        <v>119.50254605331547</v>
      </c>
      <c r="Z132" s="9">
        <v>122.27456434403602</v>
      </c>
      <c r="AA132" s="9">
        <v>124.49192219727452</v>
      </c>
      <c r="AB132" s="9">
        <v>126.03867601505243</v>
      </c>
      <c r="AC132" s="9">
        <v>128.08106007130598</v>
      </c>
      <c r="AD132" s="9">
        <v>130.01254731269222</v>
      </c>
      <c r="AE132" s="9">
        <v>132.90453588419638</v>
      </c>
      <c r="AF132" s="9">
        <v>134.63063573419842</v>
      </c>
      <c r="AG132" s="9">
        <v>136.72506520927399</v>
      </c>
      <c r="AH132" s="9">
        <v>137.94128962553353</v>
      </c>
      <c r="AI132" s="9">
        <v>139.57175732444446</v>
      </c>
      <c r="AJ132" s="9">
        <v>141.81772690858017</v>
      </c>
      <c r="AK132" s="9">
        <v>144.47114017722814</v>
      </c>
      <c r="AL132" s="9">
        <v>147.4581956163355</v>
      </c>
      <c r="AM132" s="9">
        <v>149.31330007013767</v>
      </c>
      <c r="AN132" s="9">
        <v>153.13051270093868</v>
      </c>
      <c r="AO132" s="9">
        <v>154.85657075285113</v>
      </c>
      <c r="AP132" s="9">
        <v>156.7062609653789</v>
      </c>
      <c r="AQ132" s="9">
        <v>156.33465044651277</v>
      </c>
      <c r="AR132" s="9">
        <v>160.14677461313639</v>
      </c>
      <c r="AS132" s="9">
        <v>165.01039715057556</v>
      </c>
      <c r="AT132" s="9">
        <v>171.46898278490883</v>
      </c>
      <c r="AU132" s="9">
        <v>172.69212173373762</v>
      </c>
      <c r="AV132" s="9">
        <v>173.5032357249672</v>
      </c>
      <c r="AW132" s="9">
        <v>172.71047399038596</v>
      </c>
      <c r="AX132" s="9">
        <v>175.86117751004682</v>
      </c>
      <c r="AY132" s="9">
        <v>179.38644789229434</v>
      </c>
      <c r="AZ132" s="9">
        <v>183.23455122293595</v>
      </c>
      <c r="BA132" s="9">
        <v>185.99436849630774</v>
      </c>
      <c r="BB132" s="9">
        <v>187.82281045156844</v>
      </c>
      <c r="BC132" s="9">
        <v>190.07339900275306</v>
      </c>
      <c r="BD132" s="9">
        <v>193.83347811074123</v>
      </c>
      <c r="BE132" s="9">
        <v>198.4677577843195</v>
      </c>
      <c r="BF132" s="9">
        <v>202.92282119238689</v>
      </c>
      <c r="BG132" s="9">
        <v>204.80012459005738</v>
      </c>
      <c r="BH132" s="9">
        <v>208.05912426732206</v>
      </c>
      <c r="BI132" s="9">
        <v>210.650497529045</v>
      </c>
      <c r="BJ132" s="9">
        <v>213.91006106103802</v>
      </c>
      <c r="BK132" s="9">
        <v>215.69627773018587</v>
      </c>
      <c r="BL132" s="9">
        <v>215.65474636019655</v>
      </c>
      <c r="BM132" s="9">
        <v>214.36700620770822</v>
      </c>
      <c r="BN132" s="9">
        <v>211.40327947587116</v>
      </c>
      <c r="BO132" s="9">
        <v>210.10581627173269</v>
      </c>
      <c r="BP132" s="9">
        <v>212.07997799742142</v>
      </c>
      <c r="BQ132" s="21">
        <v>212.39642219899841</v>
      </c>
      <c r="BR132" s="21">
        <v>213.83398075659147</v>
      </c>
      <c r="BS132" s="21">
        <v>212.01001453874849</v>
      </c>
      <c r="BT132" s="21">
        <v>211.74549649753067</v>
      </c>
      <c r="BU132" s="21">
        <v>210.52813760143133</v>
      </c>
      <c r="BV132" s="21">
        <v>210.86675522844982</v>
      </c>
      <c r="BW132" s="21">
        <v>213.47311879740701</v>
      </c>
      <c r="BX132" s="21">
        <v>216.41334665842473</v>
      </c>
      <c r="BY132" s="21">
        <v>217.46970967883581</v>
      </c>
      <c r="BZ132" s="21">
        <v>216.88752710729366</v>
      </c>
      <c r="CA132" s="21">
        <v>216.90319670845054</v>
      </c>
      <c r="CB132" s="21">
        <v>220.23981963486332</v>
      </c>
      <c r="CC132" s="21">
        <v>225.99547732961051</v>
      </c>
      <c r="CD132" s="197">
        <v>230.87799660085398</v>
      </c>
      <c r="CE132" s="197">
        <v>238.30134403486241</v>
      </c>
      <c r="CF132" s="197">
        <v>243.74365136909489</v>
      </c>
      <c r="CG132" s="197">
        <v>249.13207940337603</v>
      </c>
      <c r="CH132" s="200">
        <v>250.21111685214291</v>
      </c>
      <c r="CJ132" s="5"/>
      <c r="CK132" s="5"/>
      <c r="CL132" s="5"/>
      <c r="CM132" s="5"/>
      <c r="CN132" s="5"/>
      <c r="CO132" s="21"/>
      <c r="CP132" s="21"/>
      <c r="CQ132" s="21"/>
    </row>
    <row r="133" spans="1:95" x14ac:dyDescent="0.2">
      <c r="A133" s="8" t="str">
        <f t="shared" si="2"/>
        <v>EWGt_gg_QU_2</v>
      </c>
      <c r="B133" s="7" t="s">
        <v>3804</v>
      </c>
      <c r="C133" s="7" t="s">
        <v>654</v>
      </c>
      <c r="D133" s="7">
        <v>2</v>
      </c>
      <c r="E133" s="7">
        <v>100</v>
      </c>
      <c r="F133" s="9">
        <v>100.37417210459641</v>
      </c>
      <c r="G133" s="9">
        <v>99.541401193568831</v>
      </c>
      <c r="H133" s="9">
        <v>98.932032018871993</v>
      </c>
      <c r="I133" s="9">
        <v>98.860810515365813</v>
      </c>
      <c r="J133" s="9">
        <v>99.494893114442334</v>
      </c>
      <c r="K133" s="9">
        <v>100.43916024713481</v>
      </c>
      <c r="L133" s="9">
        <v>100.78280984392337</v>
      </c>
      <c r="M133" s="9">
        <v>101.15585058263072</v>
      </c>
      <c r="N133" s="9">
        <v>100.77294298113804</v>
      </c>
      <c r="O133" s="9">
        <v>101.0327875975704</v>
      </c>
      <c r="P133" s="9">
        <v>102.02704413583184</v>
      </c>
      <c r="Q133" s="9">
        <v>102.71304337630926</v>
      </c>
      <c r="R133" s="9">
        <v>103.73989407769015</v>
      </c>
      <c r="S133" s="9">
        <v>104.71675491033507</v>
      </c>
      <c r="T133" s="9">
        <v>106.24584654045937</v>
      </c>
      <c r="U133" s="9">
        <v>107.40334599023545</v>
      </c>
      <c r="V133" s="9">
        <v>108.13358149713521</v>
      </c>
      <c r="W133" s="9">
        <v>109.4034928605555</v>
      </c>
      <c r="X133" s="9">
        <v>111.0524136404414</v>
      </c>
      <c r="Y133" s="9">
        <v>113.07591492736459</v>
      </c>
      <c r="Z133" s="9">
        <v>115.00659807032059</v>
      </c>
      <c r="AA133" s="9">
        <v>116.40004263708535</v>
      </c>
      <c r="AB133" s="9">
        <v>118.06243936439019</v>
      </c>
      <c r="AC133" s="9">
        <v>119.36557028259874</v>
      </c>
      <c r="AD133" s="9">
        <v>121.0887273121039</v>
      </c>
      <c r="AE133" s="9">
        <v>123.8713943737672</v>
      </c>
      <c r="AF133" s="9">
        <v>126.03314016979374</v>
      </c>
      <c r="AG133" s="9">
        <v>127.96872350336348</v>
      </c>
      <c r="AH133" s="9">
        <v>128.04219190590752</v>
      </c>
      <c r="AI133" s="9">
        <v>128.08043134144262</v>
      </c>
      <c r="AJ133" s="9">
        <v>128.25898372142231</v>
      </c>
      <c r="AK133" s="9">
        <v>128.79241955476891</v>
      </c>
      <c r="AL133" s="9">
        <v>129.98696591878715</v>
      </c>
      <c r="AM133" s="9">
        <v>131.52473404969581</v>
      </c>
      <c r="AN133" s="9">
        <v>132.92206037729008</v>
      </c>
      <c r="AO133" s="9">
        <v>133.77019686657445</v>
      </c>
      <c r="AP133" s="9">
        <v>134.33639618473958</v>
      </c>
      <c r="AQ133" s="9">
        <v>135.28926299086845</v>
      </c>
      <c r="AR133" s="9">
        <v>137.86046314208716</v>
      </c>
      <c r="AS133" s="9">
        <v>140.52244186596542</v>
      </c>
      <c r="AT133" s="9">
        <v>144.1606954445266</v>
      </c>
      <c r="AU133" s="9">
        <v>144.96066331097791</v>
      </c>
      <c r="AV133" s="9">
        <v>145.56581837584281</v>
      </c>
      <c r="AW133" s="9">
        <v>145.04855593283469</v>
      </c>
      <c r="AX133" s="9">
        <v>146.64220215389523</v>
      </c>
      <c r="AY133" s="9">
        <v>147.9351403199754</v>
      </c>
      <c r="AZ133" s="9">
        <v>150.13865938263308</v>
      </c>
      <c r="BA133" s="9">
        <v>152.10901500851827</v>
      </c>
      <c r="BB133" s="9">
        <v>153.6247448336791</v>
      </c>
      <c r="BC133" s="9">
        <v>155.64282137880591</v>
      </c>
      <c r="BD133" s="9">
        <v>160.00332330475206</v>
      </c>
      <c r="BE133" s="9">
        <v>166.04966838257306</v>
      </c>
      <c r="BF133" s="9">
        <v>171.28953450574795</v>
      </c>
      <c r="BG133" s="9">
        <v>173.82200376549255</v>
      </c>
      <c r="BH133" s="9">
        <v>176.73281076198705</v>
      </c>
      <c r="BI133" s="9">
        <v>178.78476375849027</v>
      </c>
      <c r="BJ133" s="9">
        <v>180.9525548126212</v>
      </c>
      <c r="BK133" s="9">
        <v>182.72311219742653</v>
      </c>
      <c r="BL133" s="9">
        <v>183.13685833310763</v>
      </c>
      <c r="BM133" s="9">
        <v>181.32630928092235</v>
      </c>
      <c r="BN133" s="9">
        <v>179.90282457712752</v>
      </c>
      <c r="BO133" s="9">
        <v>180.30165224482349</v>
      </c>
      <c r="BP133" s="9">
        <v>182.26777020820563</v>
      </c>
      <c r="BQ133" s="21">
        <v>181.11242995278542</v>
      </c>
      <c r="BR133" s="21">
        <v>179.34148777576351</v>
      </c>
      <c r="BS133" s="21">
        <v>177.09443727736985</v>
      </c>
      <c r="BT133" s="21">
        <v>174.20367659817987</v>
      </c>
      <c r="BU133" s="21">
        <v>171.26025843860714</v>
      </c>
      <c r="BV133" s="21">
        <v>169.11699856488198</v>
      </c>
      <c r="BW133" s="21">
        <v>170.30152527786393</v>
      </c>
      <c r="BX133" s="21">
        <v>171.31830345308171</v>
      </c>
      <c r="BY133" s="21">
        <v>170.96594489963377</v>
      </c>
      <c r="BZ133" s="21">
        <v>170.31816080118963</v>
      </c>
      <c r="CA133" s="21">
        <v>169.22183256280763</v>
      </c>
      <c r="CB133" s="21">
        <v>170.30783594031115</v>
      </c>
      <c r="CC133" s="21">
        <v>172.62510205817276</v>
      </c>
      <c r="CD133" s="197">
        <v>177.10619787588428</v>
      </c>
      <c r="CE133" s="197">
        <v>181.50431741676735</v>
      </c>
      <c r="CF133" s="197">
        <v>185.58576341186063</v>
      </c>
      <c r="CG133" s="197">
        <v>188.96180747356826</v>
      </c>
      <c r="CH133" s="200">
        <v>192.43473068836175</v>
      </c>
      <c r="CJ133" s="5"/>
      <c r="CK133" s="5"/>
      <c r="CL133" s="5"/>
      <c r="CM133" s="5"/>
      <c r="CN133" s="5"/>
      <c r="CO133" s="21"/>
      <c r="CP133" s="21"/>
      <c r="CQ133" s="21"/>
    </row>
    <row r="134" spans="1:95" x14ac:dyDescent="0.2">
      <c r="A134" s="8" t="str">
        <f t="shared" si="2"/>
        <v>EWGt_gg_QU_3</v>
      </c>
      <c r="B134" s="7" t="s">
        <v>3804</v>
      </c>
      <c r="C134" s="7" t="s">
        <v>654</v>
      </c>
      <c r="D134" s="7">
        <v>3</v>
      </c>
      <c r="E134" s="7">
        <v>100</v>
      </c>
      <c r="F134" s="9">
        <v>100.8213393165265</v>
      </c>
      <c r="G134" s="9">
        <v>100.49860079710889</v>
      </c>
      <c r="H134" s="9">
        <v>100.37229049524632</v>
      </c>
      <c r="I134" s="9">
        <v>100.89656758466047</v>
      </c>
      <c r="J134" s="9">
        <v>102.53565962034919</v>
      </c>
      <c r="K134" s="9">
        <v>103.5960445711538</v>
      </c>
      <c r="L134" s="9">
        <v>104.16481130353208</v>
      </c>
      <c r="M134" s="9">
        <v>104.52013995102728</v>
      </c>
      <c r="N134" s="9">
        <v>104.65061109748898</v>
      </c>
      <c r="O134" s="9">
        <v>104.76331727092689</v>
      </c>
      <c r="P134" s="9">
        <v>105.37991208568256</v>
      </c>
      <c r="Q134" s="9">
        <v>106.8127572133248</v>
      </c>
      <c r="R134" s="9">
        <v>108.3309638926745</v>
      </c>
      <c r="S134" s="9">
        <v>109.25294651455448</v>
      </c>
      <c r="T134" s="9">
        <v>109.31646107487609</v>
      </c>
      <c r="U134" s="9">
        <v>109.15297362754468</v>
      </c>
      <c r="V134" s="9">
        <v>109.00711334458413</v>
      </c>
      <c r="W134" s="9">
        <v>109.22869539556807</v>
      </c>
      <c r="X134" s="9">
        <v>111.16635207567707</v>
      </c>
      <c r="Y134" s="9">
        <v>114.1786142077291</v>
      </c>
      <c r="Z134" s="9">
        <v>117.59252242210856</v>
      </c>
      <c r="AA134" s="9">
        <v>120.08317150640671</v>
      </c>
      <c r="AB134" s="9">
        <v>122.30681444396116</v>
      </c>
      <c r="AC134" s="9">
        <v>124.43919651733739</v>
      </c>
      <c r="AD134" s="9">
        <v>125.72979463845884</v>
      </c>
      <c r="AE134" s="9">
        <v>127.33236016484993</v>
      </c>
      <c r="AF134" s="9">
        <v>127.61401420977195</v>
      </c>
      <c r="AG134" s="9">
        <v>128.78551023199779</v>
      </c>
      <c r="AH134" s="9">
        <v>129.40316501456323</v>
      </c>
      <c r="AI134" s="9">
        <v>130.75335450889008</v>
      </c>
      <c r="AJ134" s="9">
        <v>131.73385606848456</v>
      </c>
      <c r="AK134" s="9">
        <v>131.52372795044809</v>
      </c>
      <c r="AL134" s="9">
        <v>132.35443529276799</v>
      </c>
      <c r="AM134" s="9">
        <v>132.1153307186751</v>
      </c>
      <c r="AN134" s="9">
        <v>133.44153476364832</v>
      </c>
      <c r="AO134" s="9">
        <v>133.70687061278474</v>
      </c>
      <c r="AP134" s="9">
        <v>134.49721263799083</v>
      </c>
      <c r="AQ134" s="9">
        <v>135.31150826909501</v>
      </c>
      <c r="AR134" s="9">
        <v>136.84410940753705</v>
      </c>
      <c r="AS134" s="9">
        <v>139.07271015166316</v>
      </c>
      <c r="AT134" s="9">
        <v>142.26447821489032</v>
      </c>
      <c r="AU134" s="9">
        <v>145.60324900454631</v>
      </c>
      <c r="AV134" s="9">
        <v>146.77588160099521</v>
      </c>
      <c r="AW134" s="9">
        <v>146.4683373357862</v>
      </c>
      <c r="AX134" s="9">
        <v>146.73058561954022</v>
      </c>
      <c r="AY134" s="9">
        <v>150.48916519426771</v>
      </c>
      <c r="AZ134" s="9">
        <v>154.55192727779763</v>
      </c>
      <c r="BA134" s="9">
        <v>157.44412891243584</v>
      </c>
      <c r="BB134" s="9">
        <v>158.43527963036956</v>
      </c>
      <c r="BC134" s="9">
        <v>160.61648476962583</v>
      </c>
      <c r="BD134" s="9">
        <v>166.1672213117551</v>
      </c>
      <c r="BE134" s="9">
        <v>174.52444810216016</v>
      </c>
      <c r="BF134" s="9">
        <v>179.72238036298708</v>
      </c>
      <c r="BG134" s="9">
        <v>181.3632328512746</v>
      </c>
      <c r="BH134" s="9">
        <v>181.32044965861635</v>
      </c>
      <c r="BI134" s="9">
        <v>184.71923745683355</v>
      </c>
      <c r="BJ134" s="9">
        <v>188.51957170137862</v>
      </c>
      <c r="BK134" s="9">
        <v>191.67920955875263</v>
      </c>
      <c r="BL134" s="9">
        <v>190.47360123994682</v>
      </c>
      <c r="BM134" s="9">
        <v>187.97156518348618</v>
      </c>
      <c r="BN134" s="9">
        <v>186.41209362413056</v>
      </c>
      <c r="BO134" s="9">
        <v>187.88928722596378</v>
      </c>
      <c r="BP134" s="9">
        <v>190.74978410767667</v>
      </c>
      <c r="BQ134" s="21">
        <v>191.65745277676544</v>
      </c>
      <c r="BR134" s="21">
        <v>192.43486820943022</v>
      </c>
      <c r="BS134" s="21">
        <v>191.02932863581648</v>
      </c>
      <c r="BT134" s="21">
        <v>187.81617520801646</v>
      </c>
      <c r="BU134" s="21">
        <v>184.45535035450953</v>
      </c>
      <c r="BV134" s="21">
        <v>183.61841936735172</v>
      </c>
      <c r="BW134" s="21">
        <v>186.35711867268188</v>
      </c>
      <c r="BX134" s="21">
        <v>188.51455931535952</v>
      </c>
      <c r="BY134" s="21">
        <v>188.6749662158405</v>
      </c>
      <c r="BZ134" s="21">
        <v>187.80358966063889</v>
      </c>
      <c r="CA134" s="21">
        <v>188.58014364072775</v>
      </c>
      <c r="CB134" s="21">
        <v>190.85818340003848</v>
      </c>
      <c r="CC134" s="21">
        <v>195.1656111101685</v>
      </c>
      <c r="CD134" s="197">
        <v>199.72879025022257</v>
      </c>
      <c r="CE134" s="197">
        <v>203.79894948226647</v>
      </c>
      <c r="CF134" s="197">
        <v>208.9084750487676</v>
      </c>
      <c r="CG134" s="197">
        <v>211.73741799401546</v>
      </c>
      <c r="CH134" s="200">
        <v>214.57029971244262</v>
      </c>
      <c r="CJ134" s="5"/>
      <c r="CK134" s="5"/>
      <c r="CL134" s="5"/>
      <c r="CM134" s="5"/>
      <c r="CN134" s="5"/>
      <c r="CO134" s="21"/>
      <c r="CP134" s="21"/>
      <c r="CQ134" s="21"/>
    </row>
    <row r="135" spans="1:95" x14ac:dyDescent="0.2">
      <c r="A135" s="8" t="str">
        <f t="shared" si="2"/>
        <v>EWGt_gg_QU_4</v>
      </c>
      <c r="B135" s="7" t="s">
        <v>3804</v>
      </c>
      <c r="C135" s="7" t="s">
        <v>654</v>
      </c>
      <c r="D135" s="7">
        <v>4</v>
      </c>
      <c r="E135" s="7">
        <v>100</v>
      </c>
      <c r="F135" s="9">
        <v>100.43001033164045</v>
      </c>
      <c r="G135" s="9">
        <v>99.728834124255968</v>
      </c>
      <c r="H135" s="9">
        <v>99.936083904045745</v>
      </c>
      <c r="I135" s="9">
        <v>100.60229056039947</v>
      </c>
      <c r="J135" s="9">
        <v>102.35985400705358</v>
      </c>
      <c r="K135" s="9">
        <v>103.79777439596444</v>
      </c>
      <c r="L135" s="9">
        <v>105.03506999329403</v>
      </c>
      <c r="M135" s="9">
        <v>106.39272072030371</v>
      </c>
      <c r="N135" s="9">
        <v>106.78273571276662</v>
      </c>
      <c r="O135" s="9">
        <v>107.0886532764046</v>
      </c>
      <c r="P135" s="9">
        <v>107.79776032445113</v>
      </c>
      <c r="Q135" s="9">
        <v>108.63674133703061</v>
      </c>
      <c r="R135" s="9">
        <v>110.26016592288882</v>
      </c>
      <c r="S135" s="9">
        <v>110.92506115623468</v>
      </c>
      <c r="T135" s="9">
        <v>112.48153425310932</v>
      </c>
      <c r="U135" s="9">
        <v>113.17941244873749</v>
      </c>
      <c r="V135" s="9">
        <v>115.01664672056442</v>
      </c>
      <c r="W135" s="9">
        <v>116.41924393506258</v>
      </c>
      <c r="X135" s="9">
        <v>118.53375321744444</v>
      </c>
      <c r="Y135" s="9">
        <v>120.55795569991763</v>
      </c>
      <c r="Z135" s="9">
        <v>122.82435584948735</v>
      </c>
      <c r="AA135" s="9">
        <v>125.27914174773815</v>
      </c>
      <c r="AB135" s="9">
        <v>127.49221469034758</v>
      </c>
      <c r="AC135" s="9">
        <v>129.33713094212013</v>
      </c>
      <c r="AD135" s="9">
        <v>130.93886696570493</v>
      </c>
      <c r="AE135" s="9">
        <v>131.41622367254362</v>
      </c>
      <c r="AF135" s="9">
        <v>131.68162440157323</v>
      </c>
      <c r="AG135" s="9">
        <v>132.22387648690497</v>
      </c>
      <c r="AH135" s="9">
        <v>134.07915998120629</v>
      </c>
      <c r="AI135" s="9">
        <v>136.65578453724811</v>
      </c>
      <c r="AJ135" s="9">
        <v>137.85686280700833</v>
      </c>
      <c r="AK135" s="9">
        <v>137.3930662668044</v>
      </c>
      <c r="AL135" s="9">
        <v>137.73132680985503</v>
      </c>
      <c r="AM135" s="9">
        <v>132.26815511756877</v>
      </c>
      <c r="AN135" s="9">
        <v>127.61508919322829</v>
      </c>
      <c r="AO135" s="9">
        <v>121.89217062760524</v>
      </c>
      <c r="AP135" s="9">
        <v>123.11479089059345</v>
      </c>
      <c r="AQ135" s="9">
        <v>124.69418768541611</v>
      </c>
      <c r="AR135" s="9">
        <v>127.49228732402291</v>
      </c>
      <c r="AS135" s="9">
        <v>130.25287319718493</v>
      </c>
      <c r="AT135" s="9">
        <v>135.23174468023157</v>
      </c>
      <c r="AU135" s="9">
        <v>137.70551239714709</v>
      </c>
      <c r="AV135" s="9">
        <v>139.66171984804808</v>
      </c>
      <c r="AW135" s="9">
        <v>138.20103009480874</v>
      </c>
      <c r="AX135" s="9">
        <v>137.64839854998601</v>
      </c>
      <c r="AY135" s="9">
        <v>136.68686092451512</v>
      </c>
      <c r="AZ135" s="9">
        <v>137.78809452319305</v>
      </c>
      <c r="BA135" s="9">
        <v>139.09983988280536</v>
      </c>
      <c r="BB135" s="9">
        <v>140.19350470527147</v>
      </c>
      <c r="BC135" s="9">
        <v>140.79686889328423</v>
      </c>
      <c r="BD135" s="9">
        <v>145.45715032581657</v>
      </c>
      <c r="BE135" s="9">
        <v>152.78726385429039</v>
      </c>
      <c r="BF135" s="9">
        <v>159.65899641962821</v>
      </c>
      <c r="BG135" s="9">
        <v>162.01423115011733</v>
      </c>
      <c r="BH135" s="9">
        <v>163.09337568911261</v>
      </c>
      <c r="BI135" s="9">
        <v>166.57190876304207</v>
      </c>
      <c r="BJ135" s="9">
        <v>170.81670925361519</v>
      </c>
      <c r="BK135" s="9">
        <v>176.11017480187448</v>
      </c>
      <c r="BL135" s="9">
        <v>178.45689830384381</v>
      </c>
      <c r="BM135" s="9">
        <v>178.02443441765266</v>
      </c>
      <c r="BN135" s="9">
        <v>176.00559886915548</v>
      </c>
      <c r="BO135" s="9">
        <v>174.50062766950086</v>
      </c>
      <c r="BP135" s="9">
        <v>176.3813825402851</v>
      </c>
      <c r="BQ135" s="21">
        <v>176.22255679599493</v>
      </c>
      <c r="BR135" s="21">
        <v>177.19662896025537</v>
      </c>
      <c r="BS135" s="21">
        <v>176.8404720059701</v>
      </c>
      <c r="BT135" s="21">
        <v>175.44877079981498</v>
      </c>
      <c r="BU135" s="21">
        <v>171.7236889810375</v>
      </c>
      <c r="BV135" s="21">
        <v>168.66331790936431</v>
      </c>
      <c r="BW135" s="21">
        <v>169.61196769521754</v>
      </c>
      <c r="BX135" s="21">
        <v>170.39957674768232</v>
      </c>
      <c r="BY135" s="21">
        <v>170.50989381007258</v>
      </c>
      <c r="BZ135" s="21">
        <v>169.35108995872812</v>
      </c>
      <c r="CA135" s="21">
        <v>168.84473573513029</v>
      </c>
      <c r="CB135" s="21">
        <v>169.50656516364526</v>
      </c>
      <c r="CC135" s="21">
        <v>171.56856936934238</v>
      </c>
      <c r="CD135" s="197">
        <v>174.88542185132198</v>
      </c>
      <c r="CE135" s="197">
        <v>178.51034524134596</v>
      </c>
      <c r="CF135" s="197">
        <v>181.35195134315759</v>
      </c>
      <c r="CG135" s="197">
        <v>185.10145090484434</v>
      </c>
      <c r="CH135" s="200">
        <v>189.00735745628717</v>
      </c>
      <c r="CJ135" s="5"/>
      <c r="CK135" s="5"/>
      <c r="CL135" s="5"/>
      <c r="CM135" s="5"/>
      <c r="CN135" s="5"/>
      <c r="CO135" s="21"/>
      <c r="CP135" s="21"/>
      <c r="CQ135" s="21"/>
    </row>
    <row r="136" spans="1:95" x14ac:dyDescent="0.2">
      <c r="A136" s="8" t="str">
        <f t="shared" si="2"/>
        <v>EWGt_gg_QU_5</v>
      </c>
      <c r="B136" s="7" t="s">
        <v>3804</v>
      </c>
      <c r="C136" s="7" t="s">
        <v>654</v>
      </c>
      <c r="D136" s="7">
        <v>5</v>
      </c>
      <c r="E136" s="7">
        <v>100</v>
      </c>
      <c r="F136" s="9">
        <v>100.76890673151065</v>
      </c>
      <c r="G136" s="9">
        <v>100.17644579226901</v>
      </c>
      <c r="H136" s="9">
        <v>99.152747636222855</v>
      </c>
      <c r="I136" s="9">
        <v>98.808770138205333</v>
      </c>
      <c r="J136" s="9">
        <v>99.768313781328672</v>
      </c>
      <c r="K136" s="9">
        <v>101.55080254855282</v>
      </c>
      <c r="L136" s="9">
        <v>103.14540302790554</v>
      </c>
      <c r="M136" s="9">
        <v>104.48871481387376</v>
      </c>
      <c r="N136" s="9">
        <v>104.56518829414064</v>
      </c>
      <c r="O136" s="9">
        <v>104.42920290628797</v>
      </c>
      <c r="P136" s="9">
        <v>104.77105277242651</v>
      </c>
      <c r="Q136" s="9">
        <v>105.64714600995471</v>
      </c>
      <c r="R136" s="9">
        <v>107.10207212137458</v>
      </c>
      <c r="S136" s="9">
        <v>107.36781124441272</v>
      </c>
      <c r="T136" s="9">
        <v>108.78290912399994</v>
      </c>
      <c r="U136" s="9">
        <v>109.41536829256627</v>
      </c>
      <c r="V136" s="9">
        <v>111.45750380990398</v>
      </c>
      <c r="W136" s="9">
        <v>112.86007809463801</v>
      </c>
      <c r="X136" s="9">
        <v>115.85813372071652</v>
      </c>
      <c r="Y136" s="9">
        <v>118.93601765426195</v>
      </c>
      <c r="Z136" s="9">
        <v>122.23665876686881</v>
      </c>
      <c r="AA136" s="9">
        <v>124.88745911121033</v>
      </c>
      <c r="AB136" s="9">
        <v>125.95968710296363</v>
      </c>
      <c r="AC136" s="9">
        <v>128.36097050476573</v>
      </c>
      <c r="AD136" s="9">
        <v>130.02006888338622</v>
      </c>
      <c r="AE136" s="9">
        <v>134.3489052297781</v>
      </c>
      <c r="AF136" s="9">
        <v>136.88764108798776</v>
      </c>
      <c r="AG136" s="9">
        <v>140.13677000180434</v>
      </c>
      <c r="AH136" s="9">
        <v>141.80321070667625</v>
      </c>
      <c r="AI136" s="9">
        <v>143.54406892683241</v>
      </c>
      <c r="AJ136" s="9">
        <v>145.4587197411565</v>
      </c>
      <c r="AK136" s="9">
        <v>147.07432943677202</v>
      </c>
      <c r="AL136" s="9">
        <v>149.59595186700165</v>
      </c>
      <c r="AM136" s="9">
        <v>151.29044603397469</v>
      </c>
      <c r="AN136" s="9">
        <v>155.49961627653451</v>
      </c>
      <c r="AO136" s="9">
        <v>158.17793743037285</v>
      </c>
      <c r="AP136" s="9">
        <v>161.73072213862096</v>
      </c>
      <c r="AQ136" s="9">
        <v>163.32682607539411</v>
      </c>
      <c r="AR136" s="9">
        <v>165.9414636178328</v>
      </c>
      <c r="AS136" s="9">
        <v>170.46513502879259</v>
      </c>
      <c r="AT136" s="9">
        <v>175.53179453031169</v>
      </c>
      <c r="AU136" s="9">
        <v>180.97937762833581</v>
      </c>
      <c r="AV136" s="9">
        <v>181.49584822668342</v>
      </c>
      <c r="AW136" s="9">
        <v>181.6462195692385</v>
      </c>
      <c r="AX136" s="9">
        <v>181.85812820900591</v>
      </c>
      <c r="AY136" s="9">
        <v>183.65733227512951</v>
      </c>
      <c r="AZ136" s="9">
        <v>188.57875527658635</v>
      </c>
      <c r="BA136" s="9">
        <v>193.33473806351262</v>
      </c>
      <c r="BB136" s="9">
        <v>201.39818709144416</v>
      </c>
      <c r="BC136" s="9">
        <v>204.85002432387046</v>
      </c>
      <c r="BD136" s="9">
        <v>210.64964659483235</v>
      </c>
      <c r="BE136" s="9">
        <v>214.09552587886444</v>
      </c>
      <c r="BF136" s="9">
        <v>219.51830995665372</v>
      </c>
      <c r="BG136" s="9">
        <v>222.72643025466914</v>
      </c>
      <c r="BH136" s="9">
        <v>226.26496053937865</v>
      </c>
      <c r="BI136" s="9">
        <v>227.12276148569694</v>
      </c>
      <c r="BJ136" s="9">
        <v>226.5537372521043</v>
      </c>
      <c r="BK136" s="9">
        <v>225.81584744564285</v>
      </c>
      <c r="BL136" s="9">
        <v>226.91618959699258</v>
      </c>
      <c r="BM136" s="9">
        <v>223.25705660416006</v>
      </c>
      <c r="BN136" s="9">
        <v>221.00145134986107</v>
      </c>
      <c r="BO136" s="9">
        <v>219.07992946424017</v>
      </c>
      <c r="BP136" s="9">
        <v>222.63484606720638</v>
      </c>
      <c r="BQ136" s="21">
        <v>221.8524947459986</v>
      </c>
      <c r="BR136" s="21">
        <v>221.12962613222888</v>
      </c>
      <c r="BS136" s="21">
        <v>218.79281962399273</v>
      </c>
      <c r="BT136" s="21">
        <v>216.8764719202824</v>
      </c>
      <c r="BU136" s="21">
        <v>210.78918248546961</v>
      </c>
      <c r="BV136" s="21">
        <v>205.96186851161363</v>
      </c>
      <c r="BW136" s="21">
        <v>204.18335280550369</v>
      </c>
      <c r="BX136" s="21">
        <v>206.77667119779895</v>
      </c>
      <c r="BY136" s="21">
        <v>205.79362998491237</v>
      </c>
      <c r="BZ136" s="21">
        <v>206.40300702789855</v>
      </c>
      <c r="CA136" s="21">
        <v>207.3477697944852</v>
      </c>
      <c r="CB136" s="21">
        <v>212.76154724781327</v>
      </c>
      <c r="CC136" s="21">
        <v>218.48630555434718</v>
      </c>
      <c r="CD136" s="197">
        <v>222.60070324741307</v>
      </c>
      <c r="CE136" s="197">
        <v>226.88210093991793</v>
      </c>
      <c r="CF136" s="197">
        <v>230.52981599244814</v>
      </c>
      <c r="CG136" s="197">
        <v>234.59535754994886</v>
      </c>
      <c r="CH136" s="200">
        <v>237.651851729605</v>
      </c>
      <c r="CJ136" s="5"/>
      <c r="CK136" s="5"/>
      <c r="CL136" s="5"/>
      <c r="CM136" s="5"/>
      <c r="CN136" s="5"/>
      <c r="CO136" s="21"/>
      <c r="CP136" s="21"/>
      <c r="CQ136" s="21"/>
    </row>
    <row r="137" spans="1:95" x14ac:dyDescent="0.2">
      <c r="A137" s="8" t="str">
        <f t="shared" si="2"/>
        <v>EWGt_gg_QU_6</v>
      </c>
      <c r="B137" s="7" t="s">
        <v>3804</v>
      </c>
      <c r="C137" s="7" t="s">
        <v>654</v>
      </c>
      <c r="D137" s="7">
        <v>6</v>
      </c>
      <c r="E137" s="7">
        <v>100</v>
      </c>
      <c r="F137" s="9">
        <v>100.36102089407579</v>
      </c>
      <c r="G137" s="9">
        <v>99.58192277917307</v>
      </c>
      <c r="H137" s="9">
        <v>99.383296326935536</v>
      </c>
      <c r="I137" s="9">
        <v>99.911261818427988</v>
      </c>
      <c r="J137" s="9">
        <v>101.58740667717711</v>
      </c>
      <c r="K137" s="9">
        <v>103.12557805280436</v>
      </c>
      <c r="L137" s="9">
        <v>104.48213885858659</v>
      </c>
      <c r="M137" s="9">
        <v>105.72989059345163</v>
      </c>
      <c r="N137" s="9">
        <v>106.0962432212266</v>
      </c>
      <c r="O137" s="9">
        <v>106.39341883932202</v>
      </c>
      <c r="P137" s="9">
        <v>107.89797872732156</v>
      </c>
      <c r="Q137" s="9">
        <v>109.55625343978642</v>
      </c>
      <c r="R137" s="9">
        <v>111.73881120970178</v>
      </c>
      <c r="S137" s="9">
        <v>112.14059985745621</v>
      </c>
      <c r="T137" s="9">
        <v>112.81610012791204</v>
      </c>
      <c r="U137" s="9">
        <v>112.33036237768692</v>
      </c>
      <c r="V137" s="9">
        <v>112.74441123925828</v>
      </c>
      <c r="W137" s="9">
        <v>113.44462031592276</v>
      </c>
      <c r="X137" s="9">
        <v>115.96977086423125</v>
      </c>
      <c r="Y137" s="9">
        <v>118.66848461007844</v>
      </c>
      <c r="Z137" s="9">
        <v>121.49347244860313</v>
      </c>
      <c r="AA137" s="9">
        <v>123.71768039284264</v>
      </c>
      <c r="AB137" s="9">
        <v>127.18559749019118</v>
      </c>
      <c r="AC137" s="9">
        <v>129.77505373353631</v>
      </c>
      <c r="AD137" s="9">
        <v>132.05675295574841</v>
      </c>
      <c r="AE137" s="9">
        <v>131.14522047143882</v>
      </c>
      <c r="AF137" s="9">
        <v>132.17212763767282</v>
      </c>
      <c r="AG137" s="9">
        <v>133.43176336196959</v>
      </c>
      <c r="AH137" s="9">
        <v>135.72480289527945</v>
      </c>
      <c r="AI137" s="9">
        <v>136.74699110828928</v>
      </c>
      <c r="AJ137" s="9">
        <v>137.96144919224074</v>
      </c>
      <c r="AK137" s="9">
        <v>138.6664685507794</v>
      </c>
      <c r="AL137" s="9">
        <v>139.63095715934745</v>
      </c>
      <c r="AM137" s="9">
        <v>139.86502034900971</v>
      </c>
      <c r="AN137" s="9">
        <v>140.23855817470988</v>
      </c>
      <c r="AO137" s="9">
        <v>140.35846435369351</v>
      </c>
      <c r="AP137" s="9">
        <v>140.0090181258025</v>
      </c>
      <c r="AQ137" s="9">
        <v>141.94398134228175</v>
      </c>
      <c r="AR137" s="9">
        <v>145.29672417192944</v>
      </c>
      <c r="AS137" s="9">
        <v>149.26489556589797</v>
      </c>
      <c r="AT137" s="9">
        <v>152.94081823292331</v>
      </c>
      <c r="AU137" s="9">
        <v>154.88885105552734</v>
      </c>
      <c r="AV137" s="9">
        <v>158.00582280871251</v>
      </c>
      <c r="AW137" s="9">
        <v>160.66106931647585</v>
      </c>
      <c r="AX137" s="9">
        <v>164.33620720702427</v>
      </c>
      <c r="AY137" s="9">
        <v>167.375152909083</v>
      </c>
      <c r="AZ137" s="9">
        <v>170.68983010414036</v>
      </c>
      <c r="BA137" s="9">
        <v>173.5023608512505</v>
      </c>
      <c r="BB137" s="9">
        <v>176.25347471495195</v>
      </c>
      <c r="BC137" s="9">
        <v>179.4117997065629</v>
      </c>
      <c r="BD137" s="9">
        <v>185.28895415238205</v>
      </c>
      <c r="BE137" s="9">
        <v>192.17391371406688</v>
      </c>
      <c r="BF137" s="9">
        <v>197.79207224500419</v>
      </c>
      <c r="BG137" s="9">
        <v>199.96443614352833</v>
      </c>
      <c r="BH137" s="9">
        <v>201.89692184826288</v>
      </c>
      <c r="BI137" s="9">
        <v>205.12819648175102</v>
      </c>
      <c r="BJ137" s="9">
        <v>207.81715625091132</v>
      </c>
      <c r="BK137" s="9">
        <v>209.9391444771683</v>
      </c>
      <c r="BL137" s="9">
        <v>209.13240954967583</v>
      </c>
      <c r="BM137" s="9">
        <v>206.53159653620719</v>
      </c>
      <c r="BN137" s="9">
        <v>206.01094211957729</v>
      </c>
      <c r="BO137" s="9">
        <v>208.40933933091119</v>
      </c>
      <c r="BP137" s="9">
        <v>212.83146422112887</v>
      </c>
      <c r="BQ137" s="21">
        <v>211.09252157652224</v>
      </c>
      <c r="BR137" s="21">
        <v>209.573036375024</v>
      </c>
      <c r="BS137" s="21">
        <v>207.70316833807942</v>
      </c>
      <c r="BT137" s="21">
        <v>206.28444331254119</v>
      </c>
      <c r="BU137" s="21">
        <v>202.46682523079411</v>
      </c>
      <c r="BV137" s="21">
        <v>199.04219881971281</v>
      </c>
      <c r="BW137" s="21">
        <v>199.46428871374715</v>
      </c>
      <c r="BX137" s="21">
        <v>199.29064619451106</v>
      </c>
      <c r="BY137" s="21">
        <v>197.4180515359742</v>
      </c>
      <c r="BZ137" s="21">
        <v>196.52241791941864</v>
      </c>
      <c r="CA137" s="21">
        <v>196.15071374729789</v>
      </c>
      <c r="CB137" s="21">
        <v>200.75525759061614</v>
      </c>
      <c r="CC137" s="21">
        <v>205.09263854603827</v>
      </c>
      <c r="CD137" s="197">
        <v>210.41497528036788</v>
      </c>
      <c r="CE137" s="197">
        <v>211.41399506650291</v>
      </c>
      <c r="CF137" s="197">
        <v>214.25359874183513</v>
      </c>
      <c r="CG137" s="197">
        <v>216.6642786071059</v>
      </c>
      <c r="CH137" s="200">
        <v>220.36806281101886</v>
      </c>
      <c r="CJ137" s="5"/>
      <c r="CK137" s="5"/>
      <c r="CL137" s="5"/>
      <c r="CM137" s="5"/>
      <c r="CN137" s="5"/>
      <c r="CO137" s="21"/>
      <c r="CP137" s="21"/>
      <c r="CQ137" s="21"/>
    </row>
    <row r="138" spans="1:95" x14ac:dyDescent="0.2">
      <c r="A138" s="8" t="str">
        <f t="shared" si="2"/>
        <v>EWGt_gg_QU_7</v>
      </c>
      <c r="B138" s="7" t="s">
        <v>3804</v>
      </c>
      <c r="C138" s="7" t="s">
        <v>654</v>
      </c>
      <c r="D138" s="7">
        <v>7</v>
      </c>
      <c r="E138" s="7">
        <v>100</v>
      </c>
      <c r="F138" s="9">
        <v>100.541773765279</v>
      </c>
      <c r="G138" s="9">
        <v>99.665768784666398</v>
      </c>
      <c r="H138" s="9">
        <v>99.917819112986066</v>
      </c>
      <c r="I138" s="9">
        <v>101.01560629062887</v>
      </c>
      <c r="J138" s="9">
        <v>103.60041489094176</v>
      </c>
      <c r="K138" s="9">
        <v>105.63131941062908</v>
      </c>
      <c r="L138" s="9">
        <v>107.8523599534944</v>
      </c>
      <c r="M138" s="9">
        <v>109.734422992435</v>
      </c>
      <c r="N138" s="9">
        <v>110.07555174272294</v>
      </c>
      <c r="O138" s="9">
        <v>109.69738684422259</v>
      </c>
      <c r="P138" s="9">
        <v>109.72617724249341</v>
      </c>
      <c r="Q138" s="9">
        <v>110.46680699889572</v>
      </c>
      <c r="R138" s="9">
        <v>111.96539531214836</v>
      </c>
      <c r="S138" s="9">
        <v>112.60802399930195</v>
      </c>
      <c r="T138" s="9">
        <v>113.64529068140932</v>
      </c>
      <c r="U138" s="9">
        <v>113.62815403376128</v>
      </c>
      <c r="V138" s="9">
        <v>113.84083104598623</v>
      </c>
      <c r="W138" s="9">
        <v>114.69152680447773</v>
      </c>
      <c r="X138" s="9">
        <v>117.18493446053787</v>
      </c>
      <c r="Y138" s="9">
        <v>120.72516438440357</v>
      </c>
      <c r="Z138" s="9">
        <v>123.58605813325762</v>
      </c>
      <c r="AA138" s="9">
        <v>126.94600116077515</v>
      </c>
      <c r="AB138" s="9">
        <v>129.16329021269016</v>
      </c>
      <c r="AC138" s="9">
        <v>131.01017862304846</v>
      </c>
      <c r="AD138" s="9">
        <v>131.9483172693707</v>
      </c>
      <c r="AE138" s="9">
        <v>132.71904637200075</v>
      </c>
      <c r="AF138" s="9">
        <v>136.74498953604214</v>
      </c>
      <c r="AG138" s="9">
        <v>136.84130163973182</v>
      </c>
      <c r="AH138" s="9">
        <v>138.83477062588125</v>
      </c>
      <c r="AI138" s="9">
        <v>137.70724935464617</v>
      </c>
      <c r="AJ138" s="9">
        <v>139.9613719966832</v>
      </c>
      <c r="AK138" s="9">
        <v>140.89025400698245</v>
      </c>
      <c r="AL138" s="9">
        <v>142.33602101507208</v>
      </c>
      <c r="AM138" s="9">
        <v>144.11751190262038</v>
      </c>
      <c r="AN138" s="9">
        <v>145.09701054751829</v>
      </c>
      <c r="AO138" s="9">
        <v>146.39999728559675</v>
      </c>
      <c r="AP138" s="9">
        <v>145.68512076153436</v>
      </c>
      <c r="AQ138" s="9">
        <v>147.77439570865491</v>
      </c>
      <c r="AR138" s="9">
        <v>150.05946829369566</v>
      </c>
      <c r="AS138" s="9">
        <v>154.707777695028</v>
      </c>
      <c r="AT138" s="9">
        <v>158.34244108844359</v>
      </c>
      <c r="AU138" s="9">
        <v>159.60458176684688</v>
      </c>
      <c r="AV138" s="9">
        <v>160.78744826644817</v>
      </c>
      <c r="AW138" s="9">
        <v>160.13063673992093</v>
      </c>
      <c r="AX138" s="9">
        <v>161.3794688704356</v>
      </c>
      <c r="AY138" s="9">
        <v>162.56075324698182</v>
      </c>
      <c r="AZ138" s="9">
        <v>166.28437463049417</v>
      </c>
      <c r="BA138" s="9">
        <v>168.58646832931265</v>
      </c>
      <c r="BB138" s="9">
        <v>170.28424791595876</v>
      </c>
      <c r="BC138" s="9">
        <v>171.32872944228416</v>
      </c>
      <c r="BD138" s="9">
        <v>177.78017196939959</v>
      </c>
      <c r="BE138" s="9">
        <v>185.33925517466227</v>
      </c>
      <c r="BF138" s="9">
        <v>193.61800644465382</v>
      </c>
      <c r="BG138" s="9">
        <v>197.30546011803992</v>
      </c>
      <c r="BH138" s="9">
        <v>202.44402883209622</v>
      </c>
      <c r="BI138" s="9">
        <v>208.53887577676014</v>
      </c>
      <c r="BJ138" s="9">
        <v>212.64504970088524</v>
      </c>
      <c r="BK138" s="9">
        <v>213.07693625984317</v>
      </c>
      <c r="BL138" s="9">
        <v>211.08348947632521</v>
      </c>
      <c r="BM138" s="9">
        <v>208.23501639569386</v>
      </c>
      <c r="BN138" s="9">
        <v>205.72083580777689</v>
      </c>
      <c r="BO138" s="9">
        <v>204.26409793264725</v>
      </c>
      <c r="BP138" s="9">
        <v>207.7435761923297</v>
      </c>
      <c r="BQ138" s="21">
        <v>209.6146712202125</v>
      </c>
      <c r="BR138" s="21">
        <v>209.93515859339254</v>
      </c>
      <c r="BS138" s="21">
        <v>208.74055706008539</v>
      </c>
      <c r="BT138" s="21">
        <v>206.44982905406189</v>
      </c>
      <c r="BU138" s="21">
        <v>205.68885639859081</v>
      </c>
      <c r="BV138" s="21">
        <v>204.72231394010387</v>
      </c>
      <c r="BW138" s="21">
        <v>208.24502270964902</v>
      </c>
      <c r="BX138" s="21">
        <v>208.07115059579129</v>
      </c>
      <c r="BY138" s="21">
        <v>203.50935928935039</v>
      </c>
      <c r="BZ138" s="21">
        <v>200.66432509895211</v>
      </c>
      <c r="CA138" s="21">
        <v>201.2793552728655</v>
      </c>
      <c r="CB138" s="21">
        <v>210.1233081870628</v>
      </c>
      <c r="CC138" s="21">
        <v>218.72172005920876</v>
      </c>
      <c r="CD138" s="197">
        <v>226.00762813610052</v>
      </c>
      <c r="CE138" s="197">
        <v>229.12564575984649</v>
      </c>
      <c r="CF138" s="197">
        <v>230.00176537393222</v>
      </c>
      <c r="CG138" s="197">
        <v>232.44687362584037</v>
      </c>
      <c r="CH138" s="200">
        <v>236.18617858740021</v>
      </c>
      <c r="CJ138" s="5"/>
      <c r="CK138" s="5"/>
      <c r="CL138" s="5"/>
      <c r="CM138" s="5"/>
      <c r="CN138" s="5"/>
      <c r="CO138" s="21"/>
      <c r="CP138" s="21"/>
      <c r="CQ138" s="21"/>
    </row>
    <row r="139" spans="1:95" x14ac:dyDescent="0.2">
      <c r="A139" s="8" t="str">
        <f t="shared" si="2"/>
        <v>EWGt_gg_QU_8</v>
      </c>
      <c r="B139" s="7" t="s">
        <v>3804</v>
      </c>
      <c r="C139" s="7" t="s">
        <v>654</v>
      </c>
      <c r="D139" s="7">
        <v>8</v>
      </c>
      <c r="E139" s="7">
        <v>100</v>
      </c>
      <c r="F139" s="9">
        <v>101.8936374415547</v>
      </c>
      <c r="G139" s="9">
        <v>101.92078879528918</v>
      </c>
      <c r="H139" s="9">
        <v>101.48831423495312</v>
      </c>
      <c r="I139" s="9">
        <v>100.92726808845562</v>
      </c>
      <c r="J139" s="9">
        <v>101.34816587201051</v>
      </c>
      <c r="K139" s="9">
        <v>101.97088820531495</v>
      </c>
      <c r="L139" s="9">
        <v>103.02571412073313</v>
      </c>
      <c r="M139" s="9">
        <v>104.39860820556436</v>
      </c>
      <c r="N139" s="9">
        <v>104.72694781240175</v>
      </c>
      <c r="O139" s="9">
        <v>105.05597199263015</v>
      </c>
      <c r="P139" s="9">
        <v>105.86777474496971</v>
      </c>
      <c r="Q139" s="9">
        <v>107.11787148626264</v>
      </c>
      <c r="R139" s="9">
        <v>108.34184684212737</v>
      </c>
      <c r="S139" s="9">
        <v>108.26990113532936</v>
      </c>
      <c r="T139" s="9">
        <v>109.08116978450956</v>
      </c>
      <c r="U139" s="9">
        <v>109.35858593096118</v>
      </c>
      <c r="V139" s="9">
        <v>110.72036356964661</v>
      </c>
      <c r="W139" s="9">
        <v>111.56133441624304</v>
      </c>
      <c r="X139" s="9">
        <v>113.84005327563023</v>
      </c>
      <c r="Y139" s="9">
        <v>116.12301208146489</v>
      </c>
      <c r="Z139" s="9">
        <v>118.69556767617541</v>
      </c>
      <c r="AA139" s="9">
        <v>120.24713452180301</v>
      </c>
      <c r="AB139" s="9">
        <v>122.91648609805129</v>
      </c>
      <c r="AC139" s="9">
        <v>124.92686710604217</v>
      </c>
      <c r="AD139" s="9">
        <v>126.85289816622367</v>
      </c>
      <c r="AE139" s="9">
        <v>129.43158442174823</v>
      </c>
      <c r="AF139" s="9">
        <v>130.9692819552472</v>
      </c>
      <c r="AG139" s="9">
        <v>132.27620631362279</v>
      </c>
      <c r="AH139" s="9">
        <v>131.31579665981755</v>
      </c>
      <c r="AI139" s="9">
        <v>131.91658081734963</v>
      </c>
      <c r="AJ139" s="9">
        <v>132.65971849394228</v>
      </c>
      <c r="AK139" s="9">
        <v>133.51555595257648</v>
      </c>
      <c r="AL139" s="9">
        <v>134.55498141828045</v>
      </c>
      <c r="AM139" s="9">
        <v>133.93849746643315</v>
      </c>
      <c r="AN139" s="9">
        <v>133.11967381793369</v>
      </c>
      <c r="AO139" s="9">
        <v>131.28985055274276</v>
      </c>
      <c r="AP139" s="9">
        <v>130.70510701190892</v>
      </c>
      <c r="AQ139" s="9">
        <v>131.21716851500386</v>
      </c>
      <c r="AR139" s="9">
        <v>131.96553647785092</v>
      </c>
      <c r="AS139" s="9">
        <v>133.52321691189647</v>
      </c>
      <c r="AT139" s="9">
        <v>134.91289753732596</v>
      </c>
      <c r="AU139" s="9">
        <v>134.20923804997881</v>
      </c>
      <c r="AV139" s="9">
        <v>131.62441778927953</v>
      </c>
      <c r="AW139" s="9">
        <v>128.2099661249708</v>
      </c>
      <c r="AX139" s="9">
        <v>127.88263881748487</v>
      </c>
      <c r="AY139" s="9">
        <v>129.65193712903817</v>
      </c>
      <c r="AZ139" s="9">
        <v>132.51795698636229</v>
      </c>
      <c r="BA139" s="9">
        <v>135.73962457995924</v>
      </c>
      <c r="BB139" s="9">
        <v>136.98753514742921</v>
      </c>
      <c r="BC139" s="9">
        <v>137.26983881913057</v>
      </c>
      <c r="BD139" s="9">
        <v>139.68054409303929</v>
      </c>
      <c r="BE139" s="9">
        <v>144.49730706889605</v>
      </c>
      <c r="BF139" s="9">
        <v>149.94653105405544</v>
      </c>
      <c r="BG139" s="9">
        <v>151.36959576438554</v>
      </c>
      <c r="BH139" s="9">
        <v>154.05130577556622</v>
      </c>
      <c r="BI139" s="9">
        <v>158.13074801826465</v>
      </c>
      <c r="BJ139" s="9">
        <v>163.53779560076737</v>
      </c>
      <c r="BK139" s="9">
        <v>168.19070004543593</v>
      </c>
      <c r="BL139" s="9">
        <v>169.5362515204703</v>
      </c>
      <c r="BM139" s="9">
        <v>168.83582951982683</v>
      </c>
      <c r="BN139" s="9">
        <v>168.93684555616528</v>
      </c>
      <c r="BO139" s="9">
        <v>170.58531776849884</v>
      </c>
      <c r="BP139" s="9">
        <v>175.06402255704347</v>
      </c>
      <c r="BQ139" s="21">
        <v>174.7907909767396</v>
      </c>
      <c r="BR139" s="21">
        <v>174.94676459146731</v>
      </c>
      <c r="BS139" s="21">
        <v>172.74629527159001</v>
      </c>
      <c r="BT139" s="21">
        <v>170.25497273469387</v>
      </c>
      <c r="BU139" s="21">
        <v>168.0250992763105</v>
      </c>
      <c r="BV139" s="21">
        <v>166.98375218472131</v>
      </c>
      <c r="BW139" s="21">
        <v>169.49400523983411</v>
      </c>
      <c r="BX139" s="21">
        <v>169.64438753714865</v>
      </c>
      <c r="BY139" s="21">
        <v>167.35500036598651</v>
      </c>
      <c r="BZ139" s="21">
        <v>164.986828175151</v>
      </c>
      <c r="CA139" s="21">
        <v>165.35223935361742</v>
      </c>
      <c r="CB139" s="21">
        <v>168.50060611441953</v>
      </c>
      <c r="CC139" s="21">
        <v>173.02457775555149</v>
      </c>
      <c r="CD139" s="197">
        <v>175.09428504869717</v>
      </c>
      <c r="CE139" s="197">
        <v>177.29611888850192</v>
      </c>
      <c r="CF139" s="197">
        <v>179.38596919990411</v>
      </c>
      <c r="CG139" s="197">
        <v>182.34599569747374</v>
      </c>
      <c r="CH139" s="200">
        <v>184.48033009477652</v>
      </c>
      <c r="CJ139" s="5"/>
      <c r="CK139" s="5"/>
      <c r="CL139" s="5"/>
      <c r="CM139" s="5"/>
      <c r="CN139" s="5"/>
      <c r="CO139" s="21"/>
      <c r="CP139" s="21"/>
      <c r="CQ139" s="21"/>
    </row>
    <row r="140" spans="1:95" x14ac:dyDescent="0.2">
      <c r="A140" s="8" t="str">
        <f t="shared" si="2"/>
        <v>EWGt_gg_QU_9</v>
      </c>
      <c r="B140" s="7" t="s">
        <v>3804</v>
      </c>
      <c r="C140" s="7" t="s">
        <v>654</v>
      </c>
      <c r="D140" s="7">
        <v>9</v>
      </c>
      <c r="E140" s="7">
        <v>100</v>
      </c>
      <c r="F140" s="9">
        <v>100.21722437341748</v>
      </c>
      <c r="G140" s="9">
        <v>99.043306916285772</v>
      </c>
      <c r="H140" s="9">
        <v>97.446855345207098</v>
      </c>
      <c r="I140" s="9">
        <v>97.906612827126466</v>
      </c>
      <c r="J140" s="9">
        <v>98.893186208022783</v>
      </c>
      <c r="K140" s="9">
        <v>101.58711116832258</v>
      </c>
      <c r="L140" s="9">
        <v>103.48005415658844</v>
      </c>
      <c r="M140" s="9">
        <v>105.83745802140531</v>
      </c>
      <c r="N140" s="9">
        <v>108.73755220470224</v>
      </c>
      <c r="O140" s="9">
        <v>109.25828966213597</v>
      </c>
      <c r="P140" s="9">
        <v>111.86620266051311</v>
      </c>
      <c r="Q140" s="9">
        <v>112.2305670680101</v>
      </c>
      <c r="R140" s="9">
        <v>117.03837659315788</v>
      </c>
      <c r="S140" s="9">
        <v>118.90309972373818</v>
      </c>
      <c r="T140" s="9">
        <v>118.83955839680213</v>
      </c>
      <c r="U140" s="9">
        <v>115.94065688228301</v>
      </c>
      <c r="V140" s="9">
        <v>114.97361176673871</v>
      </c>
      <c r="W140" s="9">
        <v>115.70764240363519</v>
      </c>
      <c r="X140" s="9">
        <v>117.84452978346685</v>
      </c>
      <c r="Y140" s="9">
        <v>119.94032755404344</v>
      </c>
      <c r="Z140" s="9">
        <v>123.43687389144941</v>
      </c>
      <c r="AA140" s="9">
        <v>125.36261525408213</v>
      </c>
      <c r="AB140" s="9">
        <v>127.72593255593051</v>
      </c>
      <c r="AC140" s="9">
        <v>130.24642318668876</v>
      </c>
      <c r="AD140" s="9">
        <v>133.7871236373368</v>
      </c>
      <c r="AE140" s="9">
        <v>134.46154191124899</v>
      </c>
      <c r="AF140" s="9">
        <v>137.81456924557855</v>
      </c>
      <c r="AG140" s="9">
        <v>140.5625588790495</v>
      </c>
      <c r="AH140" s="9">
        <v>143.77964982871984</v>
      </c>
      <c r="AI140" s="9">
        <v>144.06704891801766</v>
      </c>
      <c r="AJ140" s="9">
        <v>145.59405125662167</v>
      </c>
      <c r="AK140" s="9">
        <v>150.35018694137901</v>
      </c>
      <c r="AL140" s="9">
        <v>155.26168691008351</v>
      </c>
      <c r="AM140" s="9">
        <v>159.45024910681423</v>
      </c>
      <c r="AN140" s="9">
        <v>161.44596031849667</v>
      </c>
      <c r="AO140" s="9">
        <v>161.23655787909146</v>
      </c>
      <c r="AP140" s="9">
        <v>161.09907985334087</v>
      </c>
      <c r="AQ140" s="9">
        <v>162.04095163908403</v>
      </c>
      <c r="AR140" s="9">
        <v>163.79852882682962</v>
      </c>
      <c r="AS140" s="9">
        <v>170.15440375162783</v>
      </c>
      <c r="AT140" s="9">
        <v>175.24891433718537</v>
      </c>
      <c r="AU140" s="9">
        <v>177.58549090997019</v>
      </c>
      <c r="AV140" s="9">
        <v>175.62355908371811</v>
      </c>
      <c r="AW140" s="9">
        <v>174.43584333178606</v>
      </c>
      <c r="AX140" s="9">
        <v>180.24673400877032</v>
      </c>
      <c r="AY140" s="9">
        <v>184.76560946465131</v>
      </c>
      <c r="AZ140" s="9">
        <v>190.5805047760139</v>
      </c>
      <c r="BA140" s="9">
        <v>194.22843374706585</v>
      </c>
      <c r="BB140" s="9">
        <v>200.36065296266153</v>
      </c>
      <c r="BC140" s="9">
        <v>206.65815991333238</v>
      </c>
      <c r="BD140" s="9">
        <v>212.03826460084824</v>
      </c>
      <c r="BE140" s="9">
        <v>215.99414735326147</v>
      </c>
      <c r="BF140" s="9">
        <v>220.35591215740283</v>
      </c>
      <c r="BG140" s="9">
        <v>225.16520937898369</v>
      </c>
      <c r="BH140" s="9">
        <v>227.47413799900573</v>
      </c>
      <c r="BI140" s="9">
        <v>226.35629459355104</v>
      </c>
      <c r="BJ140" s="9">
        <v>225.77168218777317</v>
      </c>
      <c r="BK140" s="9">
        <v>230.74663409447911</v>
      </c>
      <c r="BL140" s="9">
        <v>235.13983254195628</v>
      </c>
      <c r="BM140" s="9">
        <v>237.48534027541601</v>
      </c>
      <c r="BN140" s="9">
        <v>234.14866100169036</v>
      </c>
      <c r="BO140" s="9">
        <v>233.04284155467971</v>
      </c>
      <c r="BP140" s="9">
        <v>235.31064211236199</v>
      </c>
      <c r="BQ140" s="21">
        <v>236.51762539960552</v>
      </c>
      <c r="BR140" s="21">
        <v>239.20099639587406</v>
      </c>
      <c r="BS140" s="21">
        <v>237.62818331351232</v>
      </c>
      <c r="BT140" s="21">
        <v>236.57637486391718</v>
      </c>
      <c r="BU140" s="21">
        <v>233.19213199205728</v>
      </c>
      <c r="BV140" s="21">
        <v>232.48940169053319</v>
      </c>
      <c r="BW140" s="21">
        <v>234.31929431196252</v>
      </c>
      <c r="BX140" s="21">
        <v>238.74054928297983</v>
      </c>
      <c r="BY140" s="21">
        <v>238.99783770853355</v>
      </c>
      <c r="BZ140" s="21">
        <v>241.37323289226683</v>
      </c>
      <c r="CA140" s="21">
        <v>242.29299912311319</v>
      </c>
      <c r="CB140" s="21">
        <v>246.79402414314123</v>
      </c>
      <c r="CC140" s="21">
        <v>252.69631323393483</v>
      </c>
      <c r="CD140" s="197">
        <v>259.5610107130816</v>
      </c>
      <c r="CE140" s="197">
        <v>272.72216185087217</v>
      </c>
      <c r="CF140" s="197">
        <v>282.06322948636461</v>
      </c>
      <c r="CG140" s="197">
        <v>291.57786035965631</v>
      </c>
      <c r="CH140" s="200">
        <v>295.86990686112375</v>
      </c>
      <c r="CJ140" s="5"/>
      <c r="CK140" s="5"/>
      <c r="CL140" s="5"/>
      <c r="CM140" s="5"/>
      <c r="CN140" s="5"/>
      <c r="CO140" s="21"/>
      <c r="CP140" s="21"/>
      <c r="CQ140" s="21"/>
    </row>
    <row r="141" spans="1:95" x14ac:dyDescent="0.2">
      <c r="A141" s="8" t="str">
        <f t="shared" si="2"/>
        <v>EWGt_gg_QU_10</v>
      </c>
      <c r="B141" s="7" t="s">
        <v>3804</v>
      </c>
      <c r="C141" s="7" t="s">
        <v>654</v>
      </c>
      <c r="D141" s="7">
        <v>10</v>
      </c>
      <c r="E141" s="7">
        <v>100</v>
      </c>
      <c r="F141" s="9">
        <v>103.02048191666626</v>
      </c>
      <c r="G141" s="9">
        <v>104.08212593042656</v>
      </c>
      <c r="H141" s="9">
        <v>103.76063259430502</v>
      </c>
      <c r="I141" s="9">
        <v>103.45603995349718</v>
      </c>
      <c r="J141" s="9">
        <v>103.59244702476137</v>
      </c>
      <c r="K141" s="9">
        <v>104.45992598809873</v>
      </c>
      <c r="L141" s="9">
        <v>104.19242618786383</v>
      </c>
      <c r="M141" s="9">
        <v>104.29852323260161</v>
      </c>
      <c r="N141" s="9">
        <v>103.64126438305442</v>
      </c>
      <c r="O141" s="9">
        <v>104.02773758512853</v>
      </c>
      <c r="P141" s="9">
        <v>105.45635190700932</v>
      </c>
      <c r="Q141" s="9">
        <v>106.70229628396032</v>
      </c>
      <c r="R141" s="9">
        <v>108.12412629186697</v>
      </c>
      <c r="S141" s="9">
        <v>107.66559677580408</v>
      </c>
      <c r="T141" s="9">
        <v>108.41533529528954</v>
      </c>
      <c r="U141" s="9">
        <v>108.8081851674048</v>
      </c>
      <c r="V141" s="9">
        <v>110.67825172933971</v>
      </c>
      <c r="W141" s="9">
        <v>112.33567871139383</v>
      </c>
      <c r="X141" s="9">
        <v>115.13009554218883</v>
      </c>
      <c r="Y141" s="9">
        <v>117.64070347352656</v>
      </c>
      <c r="Z141" s="9">
        <v>120.37067800712964</v>
      </c>
      <c r="AA141" s="9">
        <v>122.46244428985813</v>
      </c>
      <c r="AB141" s="9">
        <v>125.25501057736956</v>
      </c>
      <c r="AC141" s="9">
        <v>127.37248358870117</v>
      </c>
      <c r="AD141" s="9">
        <v>129.37177354332718</v>
      </c>
      <c r="AE141" s="9">
        <v>130.03591353243775</v>
      </c>
      <c r="AF141" s="9">
        <v>130.68775811296018</v>
      </c>
      <c r="AG141" s="9">
        <v>132.70450259782277</v>
      </c>
      <c r="AH141" s="9">
        <v>135.54683102406861</v>
      </c>
      <c r="AI141" s="9">
        <v>137.60381182744644</v>
      </c>
      <c r="AJ141" s="9">
        <v>138.33786584980916</v>
      </c>
      <c r="AK141" s="9">
        <v>139.00654762300249</v>
      </c>
      <c r="AL141" s="9">
        <v>140.94259408392767</v>
      </c>
      <c r="AM141" s="9">
        <v>142.20842374942137</v>
      </c>
      <c r="AN141" s="9">
        <v>143.66247463282207</v>
      </c>
      <c r="AO141" s="9">
        <v>144.59123095278292</v>
      </c>
      <c r="AP141" s="9">
        <v>145.59251171329515</v>
      </c>
      <c r="AQ141" s="9">
        <v>146.85735208312028</v>
      </c>
      <c r="AR141" s="9">
        <v>149.47090369919204</v>
      </c>
      <c r="AS141" s="9">
        <v>153.43894084239437</v>
      </c>
      <c r="AT141" s="9">
        <v>157.81250860901289</v>
      </c>
      <c r="AU141" s="9">
        <v>160.70316732248395</v>
      </c>
      <c r="AV141" s="9">
        <v>162.27400142782463</v>
      </c>
      <c r="AW141" s="9">
        <v>161.35031665541956</v>
      </c>
      <c r="AX141" s="9">
        <v>161.46515993365065</v>
      </c>
      <c r="AY141" s="9">
        <v>162.21399403603274</v>
      </c>
      <c r="AZ141" s="9">
        <v>165.51544016809495</v>
      </c>
      <c r="BA141" s="9">
        <v>168.43052863304936</v>
      </c>
      <c r="BB141" s="9">
        <v>170.82265273793919</v>
      </c>
      <c r="BC141" s="9">
        <v>174.7202570343533</v>
      </c>
      <c r="BD141" s="9">
        <v>180.74227537309301</v>
      </c>
      <c r="BE141" s="9">
        <v>188.32291398461862</v>
      </c>
      <c r="BF141" s="9">
        <v>192.56339200418208</v>
      </c>
      <c r="BG141" s="9">
        <v>194.20104488737579</v>
      </c>
      <c r="BH141" s="9">
        <v>196.30143687866857</v>
      </c>
      <c r="BI141" s="9">
        <v>200.76366059089696</v>
      </c>
      <c r="BJ141" s="9">
        <v>204.93247958747551</v>
      </c>
      <c r="BK141" s="9">
        <v>208.3313498430463</v>
      </c>
      <c r="BL141" s="9">
        <v>208.03497850669291</v>
      </c>
      <c r="BM141" s="9">
        <v>205.86232357018466</v>
      </c>
      <c r="BN141" s="9">
        <v>203.80866958411715</v>
      </c>
      <c r="BO141" s="9">
        <v>204.43461033415304</v>
      </c>
      <c r="BP141" s="9">
        <v>207.47163324955326</v>
      </c>
      <c r="BQ141" s="21">
        <v>207.11899128033789</v>
      </c>
      <c r="BR141" s="21">
        <v>205.31516480311996</v>
      </c>
      <c r="BS141" s="21">
        <v>202.60226407145637</v>
      </c>
      <c r="BT141" s="21">
        <v>199.5391907974566</v>
      </c>
      <c r="BU141" s="21">
        <v>197.61699581788176</v>
      </c>
      <c r="BV141" s="21">
        <v>195.75538240647779</v>
      </c>
      <c r="BW141" s="21">
        <v>196.96391954383395</v>
      </c>
      <c r="BX141" s="21">
        <v>197.62083994215263</v>
      </c>
      <c r="BY141" s="21">
        <v>195.91731634090857</v>
      </c>
      <c r="BZ141" s="21">
        <v>193.91705589314688</v>
      </c>
      <c r="CA141" s="21">
        <v>192.9066634147147</v>
      </c>
      <c r="CB141" s="21">
        <v>196.1848734511027</v>
      </c>
      <c r="CC141" s="21">
        <v>201.15104294371744</v>
      </c>
      <c r="CD141" s="197">
        <v>206.91831243451807</v>
      </c>
      <c r="CE141" s="197">
        <v>212.44356854929273</v>
      </c>
      <c r="CF141" s="197">
        <v>216.54893454307248</v>
      </c>
      <c r="CG141" s="197">
        <v>218.22710542691129</v>
      </c>
      <c r="CH141" s="200">
        <v>218.16599969211131</v>
      </c>
      <c r="CJ141" s="5"/>
      <c r="CK141" s="5"/>
      <c r="CL141" s="5"/>
      <c r="CM141" s="5"/>
      <c r="CN141" s="5"/>
      <c r="CO141" s="21"/>
      <c r="CP141" s="21"/>
      <c r="CQ141" s="21"/>
    </row>
    <row r="142" spans="1:95" x14ac:dyDescent="0.2">
      <c r="A142" s="8" t="str">
        <f t="shared" si="2"/>
        <v>EWGt_gg_QU_11</v>
      </c>
      <c r="B142" s="7" t="s">
        <v>3804</v>
      </c>
      <c r="C142" s="7" t="s">
        <v>654</v>
      </c>
      <c r="D142" s="7">
        <v>11</v>
      </c>
      <c r="E142" s="7">
        <v>100</v>
      </c>
      <c r="F142" s="9">
        <v>100.96101686999208</v>
      </c>
      <c r="G142" s="9">
        <v>100.59267694944252</v>
      </c>
      <c r="H142" s="9">
        <v>99.862415224571123</v>
      </c>
      <c r="I142" s="9">
        <v>99.674488982351704</v>
      </c>
      <c r="J142" s="9">
        <v>100.21777558551418</v>
      </c>
      <c r="K142" s="9">
        <v>100.93665688948293</v>
      </c>
      <c r="L142" s="9">
        <v>100.84366696987762</v>
      </c>
      <c r="M142" s="9">
        <v>100.99910673963241</v>
      </c>
      <c r="N142" s="9">
        <v>100.60577235631764</v>
      </c>
      <c r="O142" s="9">
        <v>100.85440422473022</v>
      </c>
      <c r="P142" s="9">
        <v>101.20452785366395</v>
      </c>
      <c r="Q142" s="9">
        <v>101.49328179676506</v>
      </c>
      <c r="R142" s="9">
        <v>102.17987690825726</v>
      </c>
      <c r="S142" s="9">
        <v>102.07624348019806</v>
      </c>
      <c r="T142" s="9">
        <v>102.79978719969665</v>
      </c>
      <c r="U142" s="9">
        <v>102.64466712970676</v>
      </c>
      <c r="V142" s="9">
        <v>103.69679565396433</v>
      </c>
      <c r="W142" s="9">
        <v>104.53887049182136</v>
      </c>
      <c r="X142" s="9">
        <v>106.74462349455696</v>
      </c>
      <c r="Y142" s="9">
        <v>108.78991781172527</v>
      </c>
      <c r="Z142" s="9">
        <v>111.13903967937931</v>
      </c>
      <c r="AA142" s="9">
        <v>112.77669266166585</v>
      </c>
      <c r="AB142" s="9">
        <v>114.95756706034422</v>
      </c>
      <c r="AC142" s="9">
        <v>116.05787582687346</v>
      </c>
      <c r="AD142" s="9">
        <v>117.23872615205484</v>
      </c>
      <c r="AE142" s="9">
        <v>118.65915605606374</v>
      </c>
      <c r="AF142" s="9">
        <v>119.72007630641367</v>
      </c>
      <c r="AG142" s="9">
        <v>120.75090419675591</v>
      </c>
      <c r="AH142" s="9">
        <v>120.0062477684135</v>
      </c>
      <c r="AI142" s="9">
        <v>120.79113460027691</v>
      </c>
      <c r="AJ142" s="9">
        <v>121.5951716159412</v>
      </c>
      <c r="AK142" s="9">
        <v>123.30535472817594</v>
      </c>
      <c r="AL142" s="9">
        <v>124.97127452525679</v>
      </c>
      <c r="AM142" s="9">
        <v>126.26922015035514</v>
      </c>
      <c r="AN142" s="9">
        <v>127.24246038669044</v>
      </c>
      <c r="AO142" s="9">
        <v>128.06613940272015</v>
      </c>
      <c r="AP142" s="9">
        <v>128.3373140128873</v>
      </c>
      <c r="AQ142" s="9">
        <v>129.35215815975695</v>
      </c>
      <c r="AR142" s="9">
        <v>130.96461940637224</v>
      </c>
      <c r="AS142" s="9">
        <v>133.4745857922718</v>
      </c>
      <c r="AT142" s="9">
        <v>136.01326321746339</v>
      </c>
      <c r="AU142" s="9">
        <v>136.35875702677819</v>
      </c>
      <c r="AV142" s="9">
        <v>136.31979072213667</v>
      </c>
      <c r="AW142" s="9">
        <v>135.56500247970243</v>
      </c>
      <c r="AX142" s="9">
        <v>136.00993959338959</v>
      </c>
      <c r="AY142" s="9">
        <v>136.87810455038286</v>
      </c>
      <c r="AZ142" s="9">
        <v>138.70421145901258</v>
      </c>
      <c r="BA142" s="9">
        <v>141.051009247514</v>
      </c>
      <c r="BB142" s="9">
        <v>141.87803538198617</v>
      </c>
      <c r="BC142" s="9">
        <v>143.11031594477279</v>
      </c>
      <c r="BD142" s="9">
        <v>146.53544475899972</v>
      </c>
      <c r="BE142" s="9">
        <v>151.43917624323589</v>
      </c>
      <c r="BF142" s="9">
        <v>156.36941499936381</v>
      </c>
      <c r="BG142" s="9">
        <v>159.26042850525292</v>
      </c>
      <c r="BH142" s="9">
        <v>162.70675966178297</v>
      </c>
      <c r="BI142" s="9">
        <v>167.32492516721194</v>
      </c>
      <c r="BJ142" s="9">
        <v>169.5756706013415</v>
      </c>
      <c r="BK142" s="9">
        <v>171.21239221848677</v>
      </c>
      <c r="BL142" s="9">
        <v>169.11601170357781</v>
      </c>
      <c r="BM142" s="9">
        <v>166.58347151718331</v>
      </c>
      <c r="BN142" s="9">
        <v>164.82052312402934</v>
      </c>
      <c r="BO142" s="9">
        <v>164.28686785090096</v>
      </c>
      <c r="BP142" s="9">
        <v>166.5637057985501</v>
      </c>
      <c r="BQ142" s="21">
        <v>165.70360828393771</v>
      </c>
      <c r="BR142" s="21">
        <v>165.10601955401623</v>
      </c>
      <c r="BS142" s="21">
        <v>163.50982020060169</v>
      </c>
      <c r="BT142" s="21">
        <v>161.92877935008633</v>
      </c>
      <c r="BU142" s="21">
        <v>159.20305868698915</v>
      </c>
      <c r="BV142" s="21">
        <v>156.90817080518951</v>
      </c>
      <c r="BW142" s="21">
        <v>157.79736166837588</v>
      </c>
      <c r="BX142" s="21">
        <v>157.9930644388842</v>
      </c>
      <c r="BY142" s="21">
        <v>155.98184827036155</v>
      </c>
      <c r="BZ142" s="21">
        <v>153.96185054644354</v>
      </c>
      <c r="CA142" s="21">
        <v>154.26001766946209</v>
      </c>
      <c r="CB142" s="21">
        <v>155.41120915268206</v>
      </c>
      <c r="CC142" s="21">
        <v>157.42559763850142</v>
      </c>
      <c r="CD142" s="197">
        <v>159.04518873402523</v>
      </c>
      <c r="CE142" s="197">
        <v>163.38189502669869</v>
      </c>
      <c r="CF142" s="197">
        <v>167.1650560778007</v>
      </c>
      <c r="CG142" s="197">
        <v>170.57026334795492</v>
      </c>
      <c r="CH142" s="200">
        <v>172.55565657499611</v>
      </c>
      <c r="CJ142" s="5"/>
      <c r="CK142" s="5"/>
      <c r="CL142" s="5"/>
      <c r="CM142" s="5"/>
      <c r="CN142" s="5"/>
      <c r="CO142" s="21"/>
      <c r="CP142" s="21"/>
      <c r="CQ142" s="21"/>
    </row>
    <row r="143" spans="1:95" x14ac:dyDescent="0.2">
      <c r="A143" s="8" t="str">
        <f t="shared" si="2"/>
        <v>EWGt_gg_QU_12</v>
      </c>
      <c r="B143" s="7" t="s">
        <v>3804</v>
      </c>
      <c r="C143" s="7" t="s">
        <v>654</v>
      </c>
      <c r="D143" s="7">
        <v>12</v>
      </c>
      <c r="E143" s="7">
        <v>100</v>
      </c>
      <c r="F143" s="9">
        <v>101.08035378990229</v>
      </c>
      <c r="G143" s="9">
        <v>100.89643161052265</v>
      </c>
      <c r="H143" s="9">
        <v>100.1215624445412</v>
      </c>
      <c r="I143" s="9">
        <v>99.537032276412063</v>
      </c>
      <c r="J143" s="9">
        <v>100.10634065794345</v>
      </c>
      <c r="K143" s="9">
        <v>101.34344702812007</v>
      </c>
      <c r="L143" s="9">
        <v>102.80186130873911</v>
      </c>
      <c r="M143" s="9">
        <v>104.25288179375714</v>
      </c>
      <c r="N143" s="9">
        <v>104.90659022580617</v>
      </c>
      <c r="O143" s="9">
        <v>104.86908049484258</v>
      </c>
      <c r="P143" s="9">
        <v>105.54430254337736</v>
      </c>
      <c r="Q143" s="9">
        <v>106.43047658204478</v>
      </c>
      <c r="R143" s="9">
        <v>108.31857719837852</v>
      </c>
      <c r="S143" s="9">
        <v>109.2086045394437</v>
      </c>
      <c r="T143" s="9">
        <v>110.46303896617165</v>
      </c>
      <c r="U143" s="9">
        <v>112.3527932947075</v>
      </c>
      <c r="V143" s="9">
        <v>114.22579806011873</v>
      </c>
      <c r="W143" s="9">
        <v>113.43858841134356</v>
      </c>
      <c r="X143" s="9">
        <v>113.19413982097008</v>
      </c>
      <c r="Y143" s="9">
        <v>115.01441006798041</v>
      </c>
      <c r="Z143" s="9">
        <v>118.10549691545684</v>
      </c>
      <c r="AA143" s="9">
        <v>120.05913658070989</v>
      </c>
      <c r="AB143" s="9">
        <v>120.74217292403823</v>
      </c>
      <c r="AC143" s="9">
        <v>124.53724107561548</v>
      </c>
      <c r="AD143" s="9">
        <v>126.02597591069195</v>
      </c>
      <c r="AE143" s="9">
        <v>127.37530702733312</v>
      </c>
      <c r="AF143" s="9">
        <v>127.78361773718298</v>
      </c>
      <c r="AG143" s="9">
        <v>130.73887621613605</v>
      </c>
      <c r="AH143" s="9">
        <v>133.32797686093002</v>
      </c>
      <c r="AI143" s="9">
        <v>135.2387721296387</v>
      </c>
      <c r="AJ143" s="9">
        <v>136.65250167472644</v>
      </c>
      <c r="AK143" s="9">
        <v>138.03350419025409</v>
      </c>
      <c r="AL143" s="9">
        <v>140.45764629563629</v>
      </c>
      <c r="AM143" s="9">
        <v>143.49542062977829</v>
      </c>
      <c r="AN143" s="9">
        <v>145.74573446100945</v>
      </c>
      <c r="AO143" s="9">
        <v>146.79685216742121</v>
      </c>
      <c r="AP143" s="9">
        <v>146.0675590648116</v>
      </c>
      <c r="AQ143" s="9">
        <v>145.70202358788251</v>
      </c>
      <c r="AR143" s="9">
        <v>147.94444193607259</v>
      </c>
      <c r="AS143" s="9">
        <v>151.60564960118606</v>
      </c>
      <c r="AT143" s="9">
        <v>156.46883456580846</v>
      </c>
      <c r="AU143" s="9">
        <v>159.96107018563342</v>
      </c>
      <c r="AV143" s="9">
        <v>163.08961499390725</v>
      </c>
      <c r="AW143" s="9">
        <v>167.39516863514817</v>
      </c>
      <c r="AX143" s="9">
        <v>170.11230878092147</v>
      </c>
      <c r="AY143" s="9">
        <v>173.23001275172882</v>
      </c>
      <c r="AZ143" s="9">
        <v>175.05598899947077</v>
      </c>
      <c r="BA143" s="9">
        <v>178.70453310055578</v>
      </c>
      <c r="BB143" s="9">
        <v>182.28171696896376</v>
      </c>
      <c r="BC143" s="9">
        <v>184.87405161950224</v>
      </c>
      <c r="BD143" s="9">
        <v>188.02239732554722</v>
      </c>
      <c r="BE143" s="9">
        <v>189.38529938873057</v>
      </c>
      <c r="BF143" s="9">
        <v>190.31532854577947</v>
      </c>
      <c r="BG143" s="9">
        <v>191.57063077041389</v>
      </c>
      <c r="BH143" s="9">
        <v>196.76754242976952</v>
      </c>
      <c r="BI143" s="9">
        <v>203.50174055146067</v>
      </c>
      <c r="BJ143" s="9">
        <v>205.62902121488574</v>
      </c>
      <c r="BK143" s="9">
        <v>204.2442740080368</v>
      </c>
      <c r="BL143" s="9">
        <v>202.06627567438593</v>
      </c>
      <c r="BM143" s="9">
        <v>201.51278840168993</v>
      </c>
      <c r="BN143" s="9">
        <v>203.71540564368908</v>
      </c>
      <c r="BO143" s="9">
        <v>204.15141539174587</v>
      </c>
      <c r="BP143" s="9">
        <v>206.27763182599071</v>
      </c>
      <c r="BQ143" s="21">
        <v>205.03857885993992</v>
      </c>
      <c r="BR143" s="21">
        <v>209.26365920968371</v>
      </c>
      <c r="BS143" s="21">
        <v>210.5942464507896</v>
      </c>
      <c r="BT143" s="21">
        <v>209.75796466049647</v>
      </c>
      <c r="BU143" s="21">
        <v>204.28142713175103</v>
      </c>
      <c r="BV143" s="21">
        <v>198.79870370535684</v>
      </c>
      <c r="BW143" s="21">
        <v>198.14222138021293</v>
      </c>
      <c r="BX143" s="21">
        <v>197.32266918960275</v>
      </c>
      <c r="BY143" s="21">
        <v>198.37915780242596</v>
      </c>
      <c r="BZ143" s="21">
        <v>198.67938546504524</v>
      </c>
      <c r="CA143" s="21">
        <v>202.17821927352125</v>
      </c>
      <c r="CB143" s="21">
        <v>207.05473639076811</v>
      </c>
      <c r="CC143" s="21">
        <v>214.2114550240218</v>
      </c>
      <c r="CD143" s="197">
        <v>218.26302735275178</v>
      </c>
      <c r="CE143" s="197">
        <v>221.93612325703569</v>
      </c>
      <c r="CF143" s="197">
        <v>226.91772448654709</v>
      </c>
      <c r="CG143" s="197">
        <v>232.09885742287361</v>
      </c>
      <c r="CH143" s="200">
        <v>235.45599389498483</v>
      </c>
      <c r="CJ143" s="5"/>
      <c r="CK143" s="5"/>
      <c r="CL143" s="5"/>
      <c r="CM143" s="5"/>
      <c r="CN143" s="5"/>
      <c r="CO143" s="21"/>
      <c r="CP143" s="21"/>
      <c r="CQ143" s="21"/>
    </row>
    <row r="144" spans="1:95" x14ac:dyDescent="0.2">
      <c r="A144" s="8" t="str">
        <f t="shared" si="2"/>
        <v>EWGt_gg_QU_13</v>
      </c>
      <c r="B144" s="7" t="s">
        <v>3804</v>
      </c>
      <c r="C144" s="7" t="s">
        <v>654</v>
      </c>
      <c r="D144" s="7">
        <v>13</v>
      </c>
      <c r="E144" s="7">
        <v>100</v>
      </c>
      <c r="F144" s="9">
        <v>100.95398004230172</v>
      </c>
      <c r="G144" s="9">
        <v>100.82947381271576</v>
      </c>
      <c r="H144" s="9">
        <v>100.77921616662127</v>
      </c>
      <c r="I144" s="9">
        <v>100.52488981156198</v>
      </c>
      <c r="J144" s="9">
        <v>101.43100941429135</v>
      </c>
      <c r="K144" s="9">
        <v>102.86362315559201</v>
      </c>
      <c r="L144" s="9">
        <v>103.97781215242291</v>
      </c>
      <c r="M144" s="9">
        <v>104.49129327045564</v>
      </c>
      <c r="N144" s="9">
        <v>103.65231010691826</v>
      </c>
      <c r="O144" s="9">
        <v>103.91450640744155</v>
      </c>
      <c r="P144" s="9">
        <v>103.35225866843314</v>
      </c>
      <c r="Q144" s="9">
        <v>105.46467442002428</v>
      </c>
      <c r="R144" s="9">
        <v>106.72911684911655</v>
      </c>
      <c r="S144" s="9">
        <v>108.13582903509683</v>
      </c>
      <c r="T144" s="9">
        <v>108.18612238567441</v>
      </c>
      <c r="U144" s="9">
        <v>107.1016666520444</v>
      </c>
      <c r="V144" s="9">
        <v>108.31057757966573</v>
      </c>
      <c r="W144" s="9">
        <v>109.6012304982483</v>
      </c>
      <c r="X144" s="9">
        <v>112.6194734517503</v>
      </c>
      <c r="Y144" s="9">
        <v>114.88839397063744</v>
      </c>
      <c r="Z144" s="9">
        <v>116.76298359043135</v>
      </c>
      <c r="AA144" s="9">
        <v>118.44336780044705</v>
      </c>
      <c r="AB144" s="9">
        <v>119.94997756844155</v>
      </c>
      <c r="AC144" s="9">
        <v>122.13198404358286</v>
      </c>
      <c r="AD144" s="9">
        <v>124.31010733709006</v>
      </c>
      <c r="AE144" s="9">
        <v>126.5318160872378</v>
      </c>
      <c r="AF144" s="9">
        <v>127.4199554943649</v>
      </c>
      <c r="AG144" s="9">
        <v>129.66747704406097</v>
      </c>
      <c r="AH144" s="9">
        <v>131.27017002341719</v>
      </c>
      <c r="AI144" s="9">
        <v>133.05838539625606</v>
      </c>
      <c r="AJ144" s="9">
        <v>133.7067485904023</v>
      </c>
      <c r="AK144" s="9">
        <v>134.78928727256368</v>
      </c>
      <c r="AL144" s="9">
        <v>135.62658615130306</v>
      </c>
      <c r="AM144" s="9">
        <v>136.94210704012227</v>
      </c>
      <c r="AN144" s="9">
        <v>137.43421267296617</v>
      </c>
      <c r="AO144" s="9">
        <v>138.07187086767942</v>
      </c>
      <c r="AP144" s="9">
        <v>138.23675298346018</v>
      </c>
      <c r="AQ144" s="9">
        <v>140.08773512533654</v>
      </c>
      <c r="AR144" s="9">
        <v>143.42285127649657</v>
      </c>
      <c r="AS144" s="9">
        <v>146.28870246471368</v>
      </c>
      <c r="AT144" s="9">
        <v>149.67762908858549</v>
      </c>
      <c r="AU144" s="9">
        <v>148.69841560917465</v>
      </c>
      <c r="AV144" s="9">
        <v>149.52990203350495</v>
      </c>
      <c r="AW144" s="9">
        <v>147.6595655440739</v>
      </c>
      <c r="AX144" s="9">
        <v>150.4973569588926</v>
      </c>
      <c r="AY144" s="9">
        <v>152.06525031033451</v>
      </c>
      <c r="AZ144" s="9">
        <v>155.82742611845154</v>
      </c>
      <c r="BA144" s="9">
        <v>158.08616070487901</v>
      </c>
      <c r="BB144" s="9">
        <v>159.23044452023717</v>
      </c>
      <c r="BC144" s="9">
        <v>159.65771977497886</v>
      </c>
      <c r="BD144" s="9">
        <v>162.66313339748413</v>
      </c>
      <c r="BE144" s="9">
        <v>167.19509665427105</v>
      </c>
      <c r="BF144" s="9">
        <v>171.74934357921279</v>
      </c>
      <c r="BG144" s="9">
        <v>174.15910960258239</v>
      </c>
      <c r="BH144" s="9">
        <v>175.2848336567672</v>
      </c>
      <c r="BI144" s="9">
        <v>176.5234407412751</v>
      </c>
      <c r="BJ144" s="9">
        <v>177.38178742786417</v>
      </c>
      <c r="BK144" s="9">
        <v>179.28175883333196</v>
      </c>
      <c r="BL144" s="9">
        <v>180.09956524204048</v>
      </c>
      <c r="BM144" s="9">
        <v>178.25708995972161</v>
      </c>
      <c r="BN144" s="9">
        <v>176.21217174480671</v>
      </c>
      <c r="BO144" s="9">
        <v>175.56793693088616</v>
      </c>
      <c r="BP144" s="9">
        <v>177.19437966986843</v>
      </c>
      <c r="BQ144" s="21">
        <v>177.98345262109663</v>
      </c>
      <c r="BR144" s="21">
        <v>177.62015207061958</v>
      </c>
      <c r="BS144" s="21">
        <v>176.88557935075269</v>
      </c>
      <c r="BT144" s="21">
        <v>177.0330766256468</v>
      </c>
      <c r="BU144" s="21">
        <v>177.40343386321101</v>
      </c>
      <c r="BV144" s="21">
        <v>178.13285605337899</v>
      </c>
      <c r="BW144" s="21">
        <v>179.60703312129252</v>
      </c>
      <c r="BX144" s="21">
        <v>179.26059342537019</v>
      </c>
      <c r="BY144" s="21">
        <v>177.24400520090342</v>
      </c>
      <c r="BZ144" s="21">
        <v>175.51301732153919</v>
      </c>
      <c r="CA144" s="21">
        <v>175.89193719319687</v>
      </c>
      <c r="CB144" s="21">
        <v>179.1744517233457</v>
      </c>
      <c r="CC144" s="21">
        <v>180.84828497661408</v>
      </c>
      <c r="CD144" s="197">
        <v>181.98742899315539</v>
      </c>
      <c r="CE144" s="197">
        <v>182.30886918398198</v>
      </c>
      <c r="CF144" s="197">
        <v>182.52891808494579</v>
      </c>
      <c r="CG144" s="197">
        <v>183.35843674386706</v>
      </c>
      <c r="CH144" s="200">
        <v>184.17008403657641</v>
      </c>
      <c r="CJ144" s="5"/>
      <c r="CK144" s="5"/>
      <c r="CL144" s="5"/>
      <c r="CM144" s="5"/>
      <c r="CN144" s="5"/>
      <c r="CO144" s="21"/>
      <c r="CP144" s="21"/>
      <c r="CQ144" s="21"/>
    </row>
    <row r="145" spans="1:95" x14ac:dyDescent="0.2">
      <c r="A145" s="8" t="str">
        <f t="shared" si="2"/>
        <v>EWGt_gg_QU_14</v>
      </c>
      <c r="B145" s="7" t="s">
        <v>3804</v>
      </c>
      <c r="C145" s="7" t="s">
        <v>654</v>
      </c>
      <c r="D145" s="7">
        <v>14</v>
      </c>
      <c r="E145" s="7">
        <v>100</v>
      </c>
      <c r="F145" s="9">
        <v>101.16445096383377</v>
      </c>
      <c r="G145" s="9">
        <v>100.65029568352355</v>
      </c>
      <c r="H145" s="9">
        <v>99.622528145943832</v>
      </c>
      <c r="I145" s="9">
        <v>98.493090365377398</v>
      </c>
      <c r="J145" s="9">
        <v>98.467785758133004</v>
      </c>
      <c r="K145" s="9">
        <v>98.896761765259257</v>
      </c>
      <c r="L145" s="9">
        <v>97.975047509595186</v>
      </c>
      <c r="M145" s="9">
        <v>97.295641224846477</v>
      </c>
      <c r="N145" s="9">
        <v>95.999897439624888</v>
      </c>
      <c r="O145" s="9">
        <v>96.626944784707163</v>
      </c>
      <c r="P145" s="9">
        <v>99.053212584763472</v>
      </c>
      <c r="Q145" s="9">
        <v>101.85579553037597</v>
      </c>
      <c r="R145" s="9">
        <v>104.94489909371786</v>
      </c>
      <c r="S145" s="9">
        <v>105.79370149370432</v>
      </c>
      <c r="T145" s="9">
        <v>107.70317029582402</v>
      </c>
      <c r="U145" s="9">
        <v>108.53017715339733</v>
      </c>
      <c r="V145" s="9">
        <v>109.93769908373135</v>
      </c>
      <c r="W145" s="9">
        <v>110.14524981699179</v>
      </c>
      <c r="X145" s="9">
        <v>111.72618838310177</v>
      </c>
      <c r="Y145" s="9">
        <v>112.54182335020755</v>
      </c>
      <c r="Z145" s="9">
        <v>115.57607841922413</v>
      </c>
      <c r="AA145" s="9">
        <v>116.99981739713432</v>
      </c>
      <c r="AB145" s="9">
        <v>119.80577807545694</v>
      </c>
      <c r="AC145" s="9">
        <v>120.26782233439887</v>
      </c>
      <c r="AD145" s="9">
        <v>121.568362418525</v>
      </c>
      <c r="AE145" s="9">
        <v>124.34838116054523</v>
      </c>
      <c r="AF145" s="9">
        <v>125.95930123603098</v>
      </c>
      <c r="AG145" s="9">
        <v>125.52832836595915</v>
      </c>
      <c r="AH145" s="9">
        <v>122.374937513112</v>
      </c>
      <c r="AI145" s="9">
        <v>121.25356299904814</v>
      </c>
      <c r="AJ145" s="9">
        <v>122.42292853007056</v>
      </c>
      <c r="AK145" s="9">
        <v>125.04418598044269</v>
      </c>
      <c r="AL145" s="9">
        <v>128.38622949759272</v>
      </c>
      <c r="AM145" s="9">
        <v>131.77605490899171</v>
      </c>
      <c r="AN145" s="9">
        <v>134.22942620562159</v>
      </c>
      <c r="AO145" s="9">
        <v>134.16386017497064</v>
      </c>
      <c r="AP145" s="9">
        <v>132.99372331076458</v>
      </c>
      <c r="AQ145" s="9">
        <v>133.53700885404635</v>
      </c>
      <c r="AR145" s="9">
        <v>135.98567119266647</v>
      </c>
      <c r="AS145" s="9">
        <v>142.44851277749646</v>
      </c>
      <c r="AT145" s="9">
        <v>146.45780684775079</v>
      </c>
      <c r="AU145" s="9">
        <v>148.2556565863818</v>
      </c>
      <c r="AV145" s="9">
        <v>145.91072333157771</v>
      </c>
      <c r="AW145" s="9">
        <v>145.19781899536017</v>
      </c>
      <c r="AX145" s="9">
        <v>146.66326898904038</v>
      </c>
      <c r="AY145" s="9">
        <v>150.08005610253278</v>
      </c>
      <c r="AZ145" s="9">
        <v>152.35785503985471</v>
      </c>
      <c r="BA145" s="9">
        <v>153.50683444795968</v>
      </c>
      <c r="BB145" s="9">
        <v>152.81339075709823</v>
      </c>
      <c r="BC145" s="9">
        <v>154.16892926146659</v>
      </c>
      <c r="BD145" s="9">
        <v>159.55319313611687</v>
      </c>
      <c r="BE145" s="9">
        <v>166.97458995094863</v>
      </c>
      <c r="BF145" s="9">
        <v>172.28009030560966</v>
      </c>
      <c r="BG145" s="9">
        <v>173.60432356160109</v>
      </c>
      <c r="BH145" s="9">
        <v>173.38477198059437</v>
      </c>
      <c r="BI145" s="9">
        <v>177.21777424669349</v>
      </c>
      <c r="BJ145" s="9">
        <v>180.36597219014592</v>
      </c>
      <c r="BK145" s="9">
        <v>183.4864681498992</v>
      </c>
      <c r="BL145" s="9">
        <v>183.11904259162029</v>
      </c>
      <c r="BM145" s="9">
        <v>180.3020624977006</v>
      </c>
      <c r="BN145" s="9">
        <v>179.03222912418641</v>
      </c>
      <c r="BO145" s="9">
        <v>177.40502602514775</v>
      </c>
      <c r="BP145" s="9">
        <v>179.6553625675655</v>
      </c>
      <c r="BQ145" s="21">
        <v>179.39409196760027</v>
      </c>
      <c r="BR145" s="21">
        <v>180.19166450457843</v>
      </c>
      <c r="BS145" s="21">
        <v>179.08319273452639</v>
      </c>
      <c r="BT145" s="21">
        <v>176.64623030908763</v>
      </c>
      <c r="BU145" s="21">
        <v>173.33916649644652</v>
      </c>
      <c r="BV145" s="21">
        <v>172.6108279544404</v>
      </c>
      <c r="BW145" s="21">
        <v>173.9759958737325</v>
      </c>
      <c r="BX145" s="21">
        <v>174.71150912921431</v>
      </c>
      <c r="BY145" s="21">
        <v>173.99483541398095</v>
      </c>
      <c r="BZ145" s="21">
        <v>173.87046304290251</v>
      </c>
      <c r="CA145" s="21">
        <v>173.7971008131459</v>
      </c>
      <c r="CB145" s="21">
        <v>174.5244700194628</v>
      </c>
      <c r="CC145" s="21">
        <v>177.39842424013034</v>
      </c>
      <c r="CD145" s="197">
        <v>183.30421880343761</v>
      </c>
      <c r="CE145" s="197">
        <v>189.35549083408867</v>
      </c>
      <c r="CF145" s="197">
        <v>193.89039453456834</v>
      </c>
      <c r="CG145" s="197">
        <v>196.16648641648646</v>
      </c>
      <c r="CH145" s="200">
        <v>198.21403335224815</v>
      </c>
      <c r="CJ145" s="5"/>
      <c r="CK145" s="5"/>
      <c r="CL145" s="5"/>
      <c r="CM145" s="5"/>
      <c r="CN145" s="5"/>
      <c r="CO145" s="21"/>
      <c r="CP145" s="21"/>
      <c r="CQ145" s="21"/>
    </row>
    <row r="146" spans="1:95" x14ac:dyDescent="0.2">
      <c r="A146" s="8" t="str">
        <f t="shared" si="2"/>
        <v>EWGt_gg_QU_15</v>
      </c>
      <c r="B146" s="7" t="s">
        <v>3804</v>
      </c>
      <c r="C146" s="7" t="s">
        <v>654</v>
      </c>
      <c r="D146" s="7">
        <v>15</v>
      </c>
      <c r="E146" s="7">
        <v>100</v>
      </c>
      <c r="F146" s="9">
        <v>101.8155711619015</v>
      </c>
      <c r="G146" s="9">
        <v>101.95251494655236</v>
      </c>
      <c r="H146" s="9">
        <v>101.22542178080658</v>
      </c>
      <c r="I146" s="9">
        <v>100.40568339158644</v>
      </c>
      <c r="J146" s="9">
        <v>100.55175598818515</v>
      </c>
      <c r="K146" s="9">
        <v>101.23602694523261</v>
      </c>
      <c r="L146" s="9">
        <v>102.01956210926558</v>
      </c>
      <c r="M146" s="9">
        <v>102.89157617898711</v>
      </c>
      <c r="N146" s="9">
        <v>102.64728307475876</v>
      </c>
      <c r="O146" s="9">
        <v>102.37758912113259</v>
      </c>
      <c r="P146" s="9">
        <v>103.37625948057034</v>
      </c>
      <c r="Q146" s="9">
        <v>104.86717125277418</v>
      </c>
      <c r="R146" s="9">
        <v>106.69049420329803</v>
      </c>
      <c r="S146" s="9">
        <v>106.70111768157339</v>
      </c>
      <c r="T146" s="9">
        <v>106.78232765223571</v>
      </c>
      <c r="U146" s="9">
        <v>106.21781030001803</v>
      </c>
      <c r="V146" s="9">
        <v>107.06297339862653</v>
      </c>
      <c r="W146" s="9">
        <v>108.17630415276</v>
      </c>
      <c r="X146" s="9">
        <v>110.51550672109941</v>
      </c>
      <c r="Y146" s="9">
        <v>112.74375889855962</v>
      </c>
      <c r="Z146" s="9">
        <v>115.61750965053989</v>
      </c>
      <c r="AA146" s="9">
        <v>118.12500164049789</v>
      </c>
      <c r="AB146" s="9">
        <v>117.79624720187634</v>
      </c>
      <c r="AC146" s="9">
        <v>119.77217642003542</v>
      </c>
      <c r="AD146" s="9">
        <v>122.0887652076043</v>
      </c>
      <c r="AE146" s="9">
        <v>128.42891010850664</v>
      </c>
      <c r="AF146" s="9">
        <v>131.61149420348727</v>
      </c>
      <c r="AG146" s="9">
        <v>134.30235318935789</v>
      </c>
      <c r="AH146" s="9">
        <v>135.72598206109956</v>
      </c>
      <c r="AI146" s="9">
        <v>133.58924034553476</v>
      </c>
      <c r="AJ146" s="9">
        <v>134.72542166002279</v>
      </c>
      <c r="AK146" s="9">
        <v>134.42344912776051</v>
      </c>
      <c r="AL146" s="9">
        <v>139.27737697937991</v>
      </c>
      <c r="AM146" s="9">
        <v>140.30091529207411</v>
      </c>
      <c r="AN146" s="9">
        <v>141.97623713263135</v>
      </c>
      <c r="AO146" s="9">
        <v>142.55331686744171</v>
      </c>
      <c r="AP146" s="9">
        <v>141.39381191986047</v>
      </c>
      <c r="AQ146" s="9">
        <v>142.39986431696522</v>
      </c>
      <c r="AR146" s="9">
        <v>143.59498592007571</v>
      </c>
      <c r="AS146" s="9">
        <v>147.34686040992975</v>
      </c>
      <c r="AT146" s="9">
        <v>146.91680355356226</v>
      </c>
      <c r="AU146" s="9">
        <v>146.19682909942355</v>
      </c>
      <c r="AV146" s="9">
        <v>144.82745877158308</v>
      </c>
      <c r="AW146" s="9">
        <v>146.26392303705919</v>
      </c>
      <c r="AX146" s="9">
        <v>149.24232639362148</v>
      </c>
      <c r="AY146" s="9">
        <v>152.51304062752757</v>
      </c>
      <c r="AZ146" s="9">
        <v>158.17794325407132</v>
      </c>
      <c r="BA146" s="9">
        <v>158.09218234952675</v>
      </c>
      <c r="BB146" s="9">
        <v>158.00397290913079</v>
      </c>
      <c r="BC146" s="9">
        <v>158.58036164339907</v>
      </c>
      <c r="BD146" s="9">
        <v>162.19821463673529</v>
      </c>
      <c r="BE146" s="9">
        <v>168.06187620526512</v>
      </c>
      <c r="BF146" s="9">
        <v>170.40800427150444</v>
      </c>
      <c r="BG146" s="9">
        <v>175.73432195986823</v>
      </c>
      <c r="BH146" s="9">
        <v>182.27145082652643</v>
      </c>
      <c r="BI146" s="9">
        <v>187.87260604861817</v>
      </c>
      <c r="BJ146" s="9">
        <v>192.47804874457611</v>
      </c>
      <c r="BK146" s="9">
        <v>194.82732080777711</v>
      </c>
      <c r="BL146" s="9">
        <v>195.27239067477794</v>
      </c>
      <c r="BM146" s="9">
        <v>191.86527106933909</v>
      </c>
      <c r="BN146" s="9">
        <v>189.72756873017852</v>
      </c>
      <c r="BO146" s="9">
        <v>191.11940945195303</v>
      </c>
      <c r="BP146" s="9">
        <v>195.15414911868348</v>
      </c>
      <c r="BQ146" s="21">
        <v>193.41894011431177</v>
      </c>
      <c r="BR146" s="21">
        <v>191.71154942401517</v>
      </c>
      <c r="BS146" s="21">
        <v>189.32051285411862</v>
      </c>
      <c r="BT146" s="21">
        <v>190.02849478989984</v>
      </c>
      <c r="BU146" s="21">
        <v>189.57582387541936</v>
      </c>
      <c r="BV146" s="21">
        <v>188.40677379398153</v>
      </c>
      <c r="BW146" s="21">
        <v>188.21402267466439</v>
      </c>
      <c r="BX146" s="21">
        <v>186.75337565813246</v>
      </c>
      <c r="BY146" s="21">
        <v>184.18673161530714</v>
      </c>
      <c r="BZ146" s="21">
        <v>180.37363982886356</v>
      </c>
      <c r="CA146" s="21">
        <v>181.05904847098324</v>
      </c>
      <c r="CB146" s="21">
        <v>188.21262871225395</v>
      </c>
      <c r="CC146" s="21">
        <v>197.55767600280424</v>
      </c>
      <c r="CD146" s="197">
        <v>200.34000034298606</v>
      </c>
      <c r="CE146" s="197">
        <v>200.46315814533705</v>
      </c>
      <c r="CF146" s="197">
        <v>200.48061986330273</v>
      </c>
      <c r="CG146" s="197">
        <v>205.17160021694977</v>
      </c>
      <c r="CH146" s="200">
        <v>209.86617389752453</v>
      </c>
      <c r="CJ146" s="5"/>
      <c r="CK146" s="5"/>
      <c r="CL146" s="5"/>
      <c r="CM146" s="5"/>
      <c r="CN146" s="5"/>
      <c r="CO146" s="21"/>
      <c r="CP146" s="21"/>
      <c r="CQ146" s="21"/>
    </row>
    <row r="147" spans="1:95" x14ac:dyDescent="0.2">
      <c r="A147" s="8" t="str">
        <f t="shared" si="2"/>
        <v>EWGt_gg_QU_16</v>
      </c>
      <c r="B147" s="7" t="s">
        <v>3804</v>
      </c>
      <c r="C147" s="7" t="s">
        <v>654</v>
      </c>
      <c r="D147" s="7">
        <v>16</v>
      </c>
      <c r="E147" s="7">
        <v>100</v>
      </c>
      <c r="F147" s="9">
        <v>101.94264852461112</v>
      </c>
      <c r="G147" s="9">
        <v>102.02676964273246</v>
      </c>
      <c r="H147" s="9">
        <v>101.71012472041093</v>
      </c>
      <c r="I147" s="9">
        <v>101.24424388927724</v>
      </c>
      <c r="J147" s="9">
        <v>101.7420254723849</v>
      </c>
      <c r="K147" s="9">
        <v>102.38792508308218</v>
      </c>
      <c r="L147" s="9">
        <v>104.1825758779862</v>
      </c>
      <c r="M147" s="9">
        <v>106.30465014445677</v>
      </c>
      <c r="N147" s="9">
        <v>107.35448832128837</v>
      </c>
      <c r="O147" s="9">
        <v>107.702892042082</v>
      </c>
      <c r="P147" s="9">
        <v>110.14060527283463</v>
      </c>
      <c r="Q147" s="9">
        <v>113.03378129259006</v>
      </c>
      <c r="R147" s="9">
        <v>115.89710562638091</v>
      </c>
      <c r="S147" s="9">
        <v>115.78722103452843</v>
      </c>
      <c r="T147" s="9">
        <v>117.95111932847324</v>
      </c>
      <c r="U147" s="9">
        <v>119.55659380887458</v>
      </c>
      <c r="V147" s="9">
        <v>122.36600380844233</v>
      </c>
      <c r="W147" s="9">
        <v>123.26616367302127</v>
      </c>
      <c r="X147" s="9">
        <v>124.94430461680592</v>
      </c>
      <c r="Y147" s="9">
        <v>126.63338665048003</v>
      </c>
      <c r="Z147" s="9">
        <v>128.63977059660343</v>
      </c>
      <c r="AA147" s="9">
        <v>130.32616912442123</v>
      </c>
      <c r="AB147" s="9">
        <v>131.96160829319976</v>
      </c>
      <c r="AC147" s="9">
        <v>133.62798450391278</v>
      </c>
      <c r="AD147" s="9">
        <v>135.39839845317843</v>
      </c>
      <c r="AE147" s="9">
        <v>140.0424987961546</v>
      </c>
      <c r="AF147" s="9">
        <v>142.35984456524969</v>
      </c>
      <c r="AG147" s="9">
        <v>145.07246661274959</v>
      </c>
      <c r="AH147" s="9">
        <v>143.60704182501385</v>
      </c>
      <c r="AI147" s="9">
        <v>144.44438986010724</v>
      </c>
      <c r="AJ147" s="9">
        <v>145.56145063855442</v>
      </c>
      <c r="AK147" s="9">
        <v>147.09153645708147</v>
      </c>
      <c r="AL147" s="9">
        <v>149.76101460124872</v>
      </c>
      <c r="AM147" s="9">
        <v>150.89322145382746</v>
      </c>
      <c r="AN147" s="9">
        <v>152.44128685542745</v>
      </c>
      <c r="AO147" s="9">
        <v>152.80205142190854</v>
      </c>
      <c r="AP147" s="9">
        <v>152.75223966615928</v>
      </c>
      <c r="AQ147" s="9">
        <v>154.8116937214962</v>
      </c>
      <c r="AR147" s="9">
        <v>156.82974827601942</v>
      </c>
      <c r="AS147" s="9">
        <v>161.13309923032043</v>
      </c>
      <c r="AT147" s="9">
        <v>163.5268406854822</v>
      </c>
      <c r="AU147" s="9">
        <v>163.76618349660112</v>
      </c>
      <c r="AV147" s="9">
        <v>162.69417853602945</v>
      </c>
      <c r="AW147" s="9">
        <v>162.23917448042323</v>
      </c>
      <c r="AX147" s="9">
        <v>164.022542892975</v>
      </c>
      <c r="AY147" s="9">
        <v>166.89009454484628</v>
      </c>
      <c r="AZ147" s="9">
        <v>170.0423917637797</v>
      </c>
      <c r="BA147" s="9">
        <v>172.78553936743768</v>
      </c>
      <c r="BB147" s="9">
        <v>173.30201263418334</v>
      </c>
      <c r="BC147" s="9">
        <v>174.0771295239015</v>
      </c>
      <c r="BD147" s="9">
        <v>178.27183683579815</v>
      </c>
      <c r="BE147" s="9">
        <v>184.37426867321403</v>
      </c>
      <c r="BF147" s="9">
        <v>191.15169350486599</v>
      </c>
      <c r="BG147" s="9">
        <v>195.38025156421614</v>
      </c>
      <c r="BH147" s="9">
        <v>201.63511907183749</v>
      </c>
      <c r="BI147" s="9">
        <v>206.85179184833245</v>
      </c>
      <c r="BJ147" s="9">
        <v>211.7150802083091</v>
      </c>
      <c r="BK147" s="9">
        <v>215.65328356378325</v>
      </c>
      <c r="BL147" s="9">
        <v>216.00284082540907</v>
      </c>
      <c r="BM147" s="9">
        <v>213.57231026388459</v>
      </c>
      <c r="BN147" s="9">
        <v>211.80364315267897</v>
      </c>
      <c r="BO147" s="9">
        <v>213.23091141156434</v>
      </c>
      <c r="BP147" s="9">
        <v>218.38509080577356</v>
      </c>
      <c r="BQ147" s="21">
        <v>219.12934097613811</v>
      </c>
      <c r="BR147" s="21">
        <v>219.28001117244992</v>
      </c>
      <c r="BS147" s="21">
        <v>215.39882193033441</v>
      </c>
      <c r="BT147" s="21">
        <v>211.52244931600902</v>
      </c>
      <c r="BU147" s="21">
        <v>208.51547624720516</v>
      </c>
      <c r="BV147" s="21">
        <v>206.22235404157405</v>
      </c>
      <c r="BW147" s="21">
        <v>207.17938094203029</v>
      </c>
      <c r="BX147" s="21">
        <v>205.96333895746614</v>
      </c>
      <c r="BY147" s="21">
        <v>202.64988110744738</v>
      </c>
      <c r="BZ147" s="21">
        <v>197.5602156761953</v>
      </c>
      <c r="CA147" s="21">
        <v>194.93068658271395</v>
      </c>
      <c r="CB147" s="21">
        <v>198.76702699371435</v>
      </c>
      <c r="CC147" s="21">
        <v>205.60411054543974</v>
      </c>
      <c r="CD147" s="197">
        <v>210.64194032444095</v>
      </c>
      <c r="CE147" s="197">
        <v>213.54989341903118</v>
      </c>
      <c r="CF147" s="197">
        <v>218.01458715537606</v>
      </c>
      <c r="CG147" s="197">
        <v>222.35667163200094</v>
      </c>
      <c r="CH147" s="200">
        <v>225.39139774383497</v>
      </c>
      <c r="CJ147" s="5"/>
      <c r="CK147" s="5"/>
      <c r="CL147" s="5"/>
      <c r="CM147" s="5"/>
      <c r="CN147" s="5"/>
      <c r="CO147" s="21"/>
      <c r="CP147" s="21"/>
      <c r="CQ147" s="21"/>
    </row>
    <row r="148" spans="1:95" x14ac:dyDescent="0.2">
      <c r="A148" s="8" t="str">
        <f t="shared" si="2"/>
        <v>EWGt_gg_QU_17</v>
      </c>
      <c r="B148" s="7" t="s">
        <v>3804</v>
      </c>
      <c r="C148" s="7" t="s">
        <v>654</v>
      </c>
      <c r="D148" s="7">
        <v>17</v>
      </c>
      <c r="E148" s="7">
        <v>100</v>
      </c>
      <c r="F148" s="9">
        <v>101.66968286141594</v>
      </c>
      <c r="G148" s="9">
        <v>101.90715844602475</v>
      </c>
      <c r="H148" s="9">
        <v>101.94573057248898</v>
      </c>
      <c r="I148" s="9">
        <v>102.04992504020068</v>
      </c>
      <c r="J148" s="9">
        <v>102.91420496278731</v>
      </c>
      <c r="K148" s="9">
        <v>104.01213563898743</v>
      </c>
      <c r="L148" s="9">
        <v>104.93234066661923</v>
      </c>
      <c r="M148" s="9">
        <v>106.03601715820645</v>
      </c>
      <c r="N148" s="9">
        <v>105.99576974023246</v>
      </c>
      <c r="O148" s="9">
        <v>106.11011580965858</v>
      </c>
      <c r="P148" s="9">
        <v>106.81988731057019</v>
      </c>
      <c r="Q148" s="9">
        <v>108.16469763171996</v>
      </c>
      <c r="R148" s="9">
        <v>109.73653052626044</v>
      </c>
      <c r="S148" s="9">
        <v>109.80687609299406</v>
      </c>
      <c r="T148" s="9">
        <v>110.3317886306812</v>
      </c>
      <c r="U148" s="9">
        <v>110.13205027054539</v>
      </c>
      <c r="V148" s="9">
        <v>110.10428000257775</v>
      </c>
      <c r="W148" s="9">
        <v>110.93343393221272</v>
      </c>
      <c r="X148" s="9">
        <v>113.22905363616026</v>
      </c>
      <c r="Y148" s="9">
        <v>116.13737422328775</v>
      </c>
      <c r="Z148" s="9">
        <v>118.36895452968174</v>
      </c>
      <c r="AA148" s="9">
        <v>120.16563324837625</v>
      </c>
      <c r="AB148" s="9">
        <v>123.07022741844334</v>
      </c>
      <c r="AC148" s="9">
        <v>125.04531522668462</v>
      </c>
      <c r="AD148" s="9">
        <v>127.51315901100553</v>
      </c>
      <c r="AE148" s="9">
        <v>129.50286350185831</v>
      </c>
      <c r="AF148" s="9">
        <v>130.84558568208431</v>
      </c>
      <c r="AG148" s="9">
        <v>131.27092363182257</v>
      </c>
      <c r="AH148" s="9">
        <v>130.56258195999388</v>
      </c>
      <c r="AI148" s="9">
        <v>131.17437884086368</v>
      </c>
      <c r="AJ148" s="9">
        <v>132.42524518318655</v>
      </c>
      <c r="AK148" s="9">
        <v>134.82545209961722</v>
      </c>
      <c r="AL148" s="9">
        <v>137.01048850568372</v>
      </c>
      <c r="AM148" s="9">
        <v>139.44925604841572</v>
      </c>
      <c r="AN148" s="9">
        <v>141.89352624454668</v>
      </c>
      <c r="AO148" s="9">
        <v>143.25949714305787</v>
      </c>
      <c r="AP148" s="9">
        <v>143.44134332508918</v>
      </c>
      <c r="AQ148" s="9">
        <v>142.91775119256093</v>
      </c>
      <c r="AR148" s="9">
        <v>145.31285987012885</v>
      </c>
      <c r="AS148" s="9">
        <v>147.70154237716568</v>
      </c>
      <c r="AT148" s="9">
        <v>150.87865940766815</v>
      </c>
      <c r="AU148" s="9">
        <v>150.93521695865408</v>
      </c>
      <c r="AV148" s="9">
        <v>151.84443195306042</v>
      </c>
      <c r="AW148" s="9">
        <v>152.12102948386311</v>
      </c>
      <c r="AX148" s="9">
        <v>153.8779878666387</v>
      </c>
      <c r="AY148" s="9">
        <v>155.4889369935452</v>
      </c>
      <c r="AZ148" s="9">
        <v>158.639396051071</v>
      </c>
      <c r="BA148" s="9">
        <v>161.28415776172835</v>
      </c>
      <c r="BB148" s="9">
        <v>162.9343532804595</v>
      </c>
      <c r="BC148" s="9">
        <v>163.38607751616411</v>
      </c>
      <c r="BD148" s="9">
        <v>167.62929241069429</v>
      </c>
      <c r="BE148" s="9">
        <v>172.73020936537679</v>
      </c>
      <c r="BF148" s="9">
        <v>178.17459556666998</v>
      </c>
      <c r="BG148" s="9">
        <v>180.00321096734839</v>
      </c>
      <c r="BH148" s="9">
        <v>182.61679442431682</v>
      </c>
      <c r="BI148" s="9">
        <v>186.54822650173546</v>
      </c>
      <c r="BJ148" s="9">
        <v>190.43724641566294</v>
      </c>
      <c r="BK148" s="9">
        <v>194.57680083667586</v>
      </c>
      <c r="BL148" s="9">
        <v>196.14697304942342</v>
      </c>
      <c r="BM148" s="9">
        <v>196.51887136247035</v>
      </c>
      <c r="BN148" s="9">
        <v>196.92892812897423</v>
      </c>
      <c r="BO148" s="9">
        <v>197.7980146806116</v>
      </c>
      <c r="BP148" s="9">
        <v>201.16274097770898</v>
      </c>
      <c r="BQ148" s="21">
        <v>201.34603156917024</v>
      </c>
      <c r="BR148" s="21">
        <v>200.69144324882811</v>
      </c>
      <c r="BS148" s="21">
        <v>197.36638077687357</v>
      </c>
      <c r="BT148" s="21">
        <v>195.90677274358782</v>
      </c>
      <c r="BU148" s="21">
        <v>193.84044750173999</v>
      </c>
      <c r="BV148" s="21">
        <v>193.25821920080182</v>
      </c>
      <c r="BW148" s="21">
        <v>193.17404783505012</v>
      </c>
      <c r="BX148" s="21">
        <v>193.96487902041554</v>
      </c>
      <c r="BY148" s="21">
        <v>191.98184459454407</v>
      </c>
      <c r="BZ148" s="21">
        <v>189.83173099825208</v>
      </c>
      <c r="CA148" s="21">
        <v>187.70142937024238</v>
      </c>
      <c r="CB148" s="21">
        <v>189.64648239783889</v>
      </c>
      <c r="CC148" s="21">
        <v>192.5202768359577</v>
      </c>
      <c r="CD148" s="197">
        <v>197.52568440286652</v>
      </c>
      <c r="CE148" s="197">
        <v>200.82012944465964</v>
      </c>
      <c r="CF148" s="197">
        <v>204.56553177876427</v>
      </c>
      <c r="CG148" s="197">
        <v>206.85048426703898</v>
      </c>
      <c r="CH148" s="200">
        <v>209.42167690808131</v>
      </c>
      <c r="CJ148" s="5"/>
      <c r="CK148" s="5"/>
      <c r="CL148" s="5"/>
      <c r="CM148" s="5"/>
      <c r="CN148" s="5"/>
      <c r="CO148" s="21"/>
      <c r="CP148" s="21"/>
      <c r="CQ148" s="21"/>
    </row>
    <row r="149" spans="1:95" x14ac:dyDescent="0.2">
      <c r="A149" s="8" t="str">
        <f t="shared" si="2"/>
        <v>EWGt_gg_QU_18</v>
      </c>
      <c r="B149" s="7" t="s">
        <v>3804</v>
      </c>
      <c r="C149" s="7" t="s">
        <v>654</v>
      </c>
      <c r="D149" s="7">
        <v>18</v>
      </c>
      <c r="E149" s="7">
        <v>100</v>
      </c>
      <c r="F149" s="9">
        <v>100.76996765193849</v>
      </c>
      <c r="G149" s="9">
        <v>100.18738112586026</v>
      </c>
      <c r="H149" s="9">
        <v>99.404566280278786</v>
      </c>
      <c r="I149" s="9">
        <v>99.034967845226973</v>
      </c>
      <c r="J149" s="9">
        <v>99.694788256375261</v>
      </c>
      <c r="K149" s="9">
        <v>100.40421346225533</v>
      </c>
      <c r="L149" s="9">
        <v>101.51884017541879</v>
      </c>
      <c r="M149" s="9">
        <v>103.10583409096473</v>
      </c>
      <c r="N149" s="9">
        <v>104.53251611704844</v>
      </c>
      <c r="O149" s="9">
        <v>105.09491097812736</v>
      </c>
      <c r="P149" s="9">
        <v>106.24838369726815</v>
      </c>
      <c r="Q149" s="9">
        <v>107.39525358860436</v>
      </c>
      <c r="R149" s="9">
        <v>109.17196126484664</v>
      </c>
      <c r="S149" s="9">
        <v>109.67040217477586</v>
      </c>
      <c r="T149" s="9">
        <v>111.64440715389519</v>
      </c>
      <c r="U149" s="9">
        <v>113.70578260448288</v>
      </c>
      <c r="V149" s="9">
        <v>115.19811729723256</v>
      </c>
      <c r="W149" s="9">
        <v>116.54137283435914</v>
      </c>
      <c r="X149" s="9">
        <v>117.84043755839785</v>
      </c>
      <c r="Y149" s="9">
        <v>119.84397614524902</v>
      </c>
      <c r="Z149" s="9">
        <v>122.26992811553167</v>
      </c>
      <c r="AA149" s="9">
        <v>124.60991764750037</v>
      </c>
      <c r="AB149" s="9">
        <v>127.35712705745992</v>
      </c>
      <c r="AC149" s="9">
        <v>128.49495767812633</v>
      </c>
      <c r="AD149" s="9">
        <v>129.91909611241883</v>
      </c>
      <c r="AE149" s="9">
        <v>133.30017040306859</v>
      </c>
      <c r="AF149" s="9">
        <v>137.30618401974428</v>
      </c>
      <c r="AG149" s="9">
        <v>141.07905480263085</v>
      </c>
      <c r="AH149" s="9">
        <v>141.57319729528723</v>
      </c>
      <c r="AI149" s="9">
        <v>141.06883028031149</v>
      </c>
      <c r="AJ149" s="9">
        <v>141.19093345899969</v>
      </c>
      <c r="AK149" s="9">
        <v>142.17653414868889</v>
      </c>
      <c r="AL149" s="9">
        <v>144.20750074130629</v>
      </c>
      <c r="AM149" s="9">
        <v>144.14909753618795</v>
      </c>
      <c r="AN149" s="9">
        <v>144.82139074664846</v>
      </c>
      <c r="AO149" s="9">
        <v>144.97683137674053</v>
      </c>
      <c r="AP149" s="9">
        <v>147.32533453207276</v>
      </c>
      <c r="AQ149" s="9">
        <v>150.37973306849929</v>
      </c>
      <c r="AR149" s="9">
        <v>155.99602033425086</v>
      </c>
      <c r="AS149" s="9">
        <v>160.02519910635621</v>
      </c>
      <c r="AT149" s="9">
        <v>163.20332530131162</v>
      </c>
      <c r="AU149" s="9">
        <v>163.0764938783351</v>
      </c>
      <c r="AV149" s="9">
        <v>163.47494347659938</v>
      </c>
      <c r="AW149" s="9">
        <v>164.35457061414044</v>
      </c>
      <c r="AX149" s="9">
        <v>166.95027325009312</v>
      </c>
      <c r="AY149" s="9">
        <v>169.62171445517427</v>
      </c>
      <c r="AZ149" s="9">
        <v>172.29158167357437</v>
      </c>
      <c r="BA149" s="9">
        <v>175.12733529426467</v>
      </c>
      <c r="BB149" s="9">
        <v>177.31212166466347</v>
      </c>
      <c r="BC149" s="9">
        <v>179.1179727928201</v>
      </c>
      <c r="BD149" s="9">
        <v>183.17159804588877</v>
      </c>
      <c r="BE149" s="9">
        <v>189.75055741425308</v>
      </c>
      <c r="BF149" s="9">
        <v>197.2799241470226</v>
      </c>
      <c r="BG149" s="9">
        <v>201.06841330438655</v>
      </c>
      <c r="BH149" s="9">
        <v>203.21802382420466</v>
      </c>
      <c r="BI149" s="9">
        <v>205.5950228876749</v>
      </c>
      <c r="BJ149" s="9">
        <v>205.92471867899584</v>
      </c>
      <c r="BK149" s="9">
        <v>206.253983771501</v>
      </c>
      <c r="BL149" s="9">
        <v>203.77810510922396</v>
      </c>
      <c r="BM149" s="9">
        <v>202.15786951102277</v>
      </c>
      <c r="BN149" s="9">
        <v>201.71967489252009</v>
      </c>
      <c r="BO149" s="9">
        <v>202.18127816015567</v>
      </c>
      <c r="BP149" s="9">
        <v>204.92909873048271</v>
      </c>
      <c r="BQ149" s="21">
        <v>204.2414537543375</v>
      </c>
      <c r="BR149" s="21">
        <v>204.84494163113962</v>
      </c>
      <c r="BS149" s="21">
        <v>202.64930289545919</v>
      </c>
      <c r="BT149" s="21">
        <v>199.78869974702025</v>
      </c>
      <c r="BU149" s="21">
        <v>194.83691767516871</v>
      </c>
      <c r="BV149" s="21">
        <v>190.95651066467732</v>
      </c>
      <c r="BW149" s="21">
        <v>190.99516862231019</v>
      </c>
      <c r="BX149" s="21">
        <v>190.66302279664725</v>
      </c>
      <c r="BY149" s="21">
        <v>188.70734861534052</v>
      </c>
      <c r="BZ149" s="21">
        <v>186.60419727003</v>
      </c>
      <c r="CA149" s="21">
        <v>185.81379730104322</v>
      </c>
      <c r="CB149" s="21">
        <v>187.35810455961814</v>
      </c>
      <c r="CC149" s="21">
        <v>189.83099622205759</v>
      </c>
      <c r="CD149" s="197">
        <v>193.51965991154543</v>
      </c>
      <c r="CE149" s="197">
        <v>196.59008446198914</v>
      </c>
      <c r="CF149" s="197">
        <v>198.75507173276131</v>
      </c>
      <c r="CG149" s="197">
        <v>200.02519060666734</v>
      </c>
      <c r="CH149" s="200">
        <v>202.180713980425</v>
      </c>
      <c r="CJ149" s="5"/>
      <c r="CK149" s="5"/>
      <c r="CL149" s="5"/>
      <c r="CM149" s="5"/>
      <c r="CN149" s="5"/>
      <c r="CO149" s="21"/>
      <c r="CP149" s="21"/>
      <c r="CQ149" s="21"/>
    </row>
    <row r="150" spans="1:95" x14ac:dyDescent="0.2">
      <c r="A150" s="8" t="str">
        <f t="shared" si="2"/>
        <v>EWGt_gg_QU_19</v>
      </c>
      <c r="B150" s="7" t="s">
        <v>3804</v>
      </c>
      <c r="C150" s="7" t="s">
        <v>654</v>
      </c>
      <c r="D150" s="7">
        <v>19</v>
      </c>
      <c r="E150" s="7">
        <v>100</v>
      </c>
      <c r="F150" s="9">
        <v>101.01687738341987</v>
      </c>
      <c r="G150" s="9">
        <v>100.80941019315458</v>
      </c>
      <c r="H150" s="9">
        <v>100.49846827070944</v>
      </c>
      <c r="I150" s="9">
        <v>100.76480404781766</v>
      </c>
      <c r="J150" s="9">
        <v>101.93774851283708</v>
      </c>
      <c r="K150" s="9">
        <v>103.26224514225775</v>
      </c>
      <c r="L150" s="9">
        <v>103.47493737548329</v>
      </c>
      <c r="M150" s="9">
        <v>103.57581785224583</v>
      </c>
      <c r="N150" s="9">
        <v>102.96294253781406</v>
      </c>
      <c r="O150" s="9">
        <v>102.98424654904426</v>
      </c>
      <c r="P150" s="9">
        <v>103.66202374810837</v>
      </c>
      <c r="Q150" s="9">
        <v>104.96610074090904</v>
      </c>
      <c r="R150" s="9">
        <v>106.48374219523998</v>
      </c>
      <c r="S150" s="9">
        <v>107.20351334372431</v>
      </c>
      <c r="T150" s="9">
        <v>107.90913388271991</v>
      </c>
      <c r="U150" s="9">
        <v>108.4206786301566</v>
      </c>
      <c r="V150" s="9">
        <v>109.39859055225331</v>
      </c>
      <c r="W150" s="9">
        <v>110.32131891833176</v>
      </c>
      <c r="X150" s="9">
        <v>112.02292321116498</v>
      </c>
      <c r="Y150" s="9">
        <v>114.02956801028044</v>
      </c>
      <c r="Z150" s="9">
        <v>116.46022247962021</v>
      </c>
      <c r="AA150" s="9">
        <v>118.13656670040668</v>
      </c>
      <c r="AB150" s="9">
        <v>120.03478949555445</v>
      </c>
      <c r="AC150" s="9">
        <v>121.35937651235422</v>
      </c>
      <c r="AD150" s="9">
        <v>121.9580635913302</v>
      </c>
      <c r="AE150" s="9">
        <v>122.99451066278799</v>
      </c>
      <c r="AF150" s="9">
        <v>124.10025941401591</v>
      </c>
      <c r="AG150" s="9">
        <v>126.07145718636669</v>
      </c>
      <c r="AH150" s="9">
        <v>126.05762778338756</v>
      </c>
      <c r="AI150" s="9">
        <v>126.5484728250309</v>
      </c>
      <c r="AJ150" s="9">
        <v>127.43369325143276</v>
      </c>
      <c r="AK150" s="9">
        <v>129.27301824287903</v>
      </c>
      <c r="AL150" s="9">
        <v>131.22101419164463</v>
      </c>
      <c r="AM150" s="9">
        <v>132.67319122117576</v>
      </c>
      <c r="AN150" s="9">
        <v>134.77197788549816</v>
      </c>
      <c r="AO150" s="9">
        <v>134.68936453828812</v>
      </c>
      <c r="AP150" s="9">
        <v>134.92319842196122</v>
      </c>
      <c r="AQ150" s="9">
        <v>135.1402973138631</v>
      </c>
      <c r="AR150" s="9">
        <v>136.74523137817548</v>
      </c>
      <c r="AS150" s="9">
        <v>139.33035270719517</v>
      </c>
      <c r="AT150" s="9">
        <v>142.24955671181124</v>
      </c>
      <c r="AU150" s="9">
        <v>144.08032743681278</v>
      </c>
      <c r="AV150" s="9">
        <v>143.86049598820492</v>
      </c>
      <c r="AW150" s="9">
        <v>142.80920471168119</v>
      </c>
      <c r="AX150" s="9">
        <v>143.9597620979867</v>
      </c>
      <c r="AY150" s="9">
        <v>145.88558294403933</v>
      </c>
      <c r="AZ150" s="9">
        <v>148.30648524504932</v>
      </c>
      <c r="BA150" s="9">
        <v>150.1543812323724</v>
      </c>
      <c r="BB150" s="9">
        <v>151.88394092027468</v>
      </c>
      <c r="BC150" s="9">
        <v>153.24973143566532</v>
      </c>
      <c r="BD150" s="9">
        <v>156.62072498614552</v>
      </c>
      <c r="BE150" s="9">
        <v>162.42221666268122</v>
      </c>
      <c r="BF150" s="9">
        <v>167.47353734824813</v>
      </c>
      <c r="BG150" s="9">
        <v>169.86997549033285</v>
      </c>
      <c r="BH150" s="9">
        <v>171.26319516647743</v>
      </c>
      <c r="BI150" s="9">
        <v>172.88015465743197</v>
      </c>
      <c r="BJ150" s="9">
        <v>174.53392383948957</v>
      </c>
      <c r="BK150" s="9">
        <v>176.71909044494802</v>
      </c>
      <c r="BL150" s="9">
        <v>177.56103006214767</v>
      </c>
      <c r="BM150" s="9">
        <v>176.79580741543523</v>
      </c>
      <c r="BN150" s="9">
        <v>175.04038067587874</v>
      </c>
      <c r="BO150" s="9">
        <v>175.44885237833037</v>
      </c>
      <c r="BP150" s="9">
        <v>177.93062656099963</v>
      </c>
      <c r="BQ150" s="21">
        <v>178.00341334308482</v>
      </c>
      <c r="BR150" s="21">
        <v>177.69104802455641</v>
      </c>
      <c r="BS150" s="21">
        <v>176.84769882229011</v>
      </c>
      <c r="BT150" s="21">
        <v>174.91923973598898</v>
      </c>
      <c r="BU150" s="21">
        <v>172.80490576397264</v>
      </c>
      <c r="BV150" s="21">
        <v>171.40659608086597</v>
      </c>
      <c r="BW150" s="21">
        <v>173.39510279449613</v>
      </c>
      <c r="BX150" s="21">
        <v>175.27159549870484</v>
      </c>
      <c r="BY150" s="21">
        <v>173.99269966513143</v>
      </c>
      <c r="BZ150" s="21">
        <v>173.33910363145313</v>
      </c>
      <c r="CA150" s="21">
        <v>172.44799649369909</v>
      </c>
      <c r="CB150" s="21">
        <v>175.59130200978652</v>
      </c>
      <c r="CC150" s="21">
        <v>178.81875387648415</v>
      </c>
      <c r="CD150" s="197">
        <v>181.79798226008131</v>
      </c>
      <c r="CE150" s="197">
        <v>183.08359738792669</v>
      </c>
      <c r="CF150" s="197">
        <v>185.82937205185377</v>
      </c>
      <c r="CG150" s="197">
        <v>188.9857700421982</v>
      </c>
      <c r="CH150" s="200">
        <v>192.3763705662748</v>
      </c>
      <c r="CJ150" s="5"/>
      <c r="CK150" s="5"/>
      <c r="CL150" s="5"/>
      <c r="CM150" s="5"/>
      <c r="CN150" s="5"/>
      <c r="CO150" s="21"/>
      <c r="CP150" s="21"/>
      <c r="CQ150" s="21"/>
    </row>
    <row r="151" spans="1:95" x14ac:dyDescent="0.2">
      <c r="A151" s="8" t="str">
        <f t="shared" si="2"/>
        <v>EWGt_gg_QU_20</v>
      </c>
      <c r="B151" s="7" t="s">
        <v>3804</v>
      </c>
      <c r="C151" s="7" t="s">
        <v>654</v>
      </c>
      <c r="D151" s="7">
        <v>20</v>
      </c>
      <c r="E151" s="7">
        <v>100</v>
      </c>
      <c r="F151" s="9">
        <v>101.75109418466019</v>
      </c>
      <c r="G151" s="9">
        <v>102.03085396094393</v>
      </c>
      <c r="H151" s="9">
        <v>101.95177382200468</v>
      </c>
      <c r="I151" s="9">
        <v>101.86131039577477</v>
      </c>
      <c r="J151" s="9">
        <v>102.5401884889868</v>
      </c>
      <c r="K151" s="9">
        <v>103.37450094358735</v>
      </c>
      <c r="L151" s="9">
        <v>103.31749772140132</v>
      </c>
      <c r="M151" s="9">
        <v>103.40828515468689</v>
      </c>
      <c r="N151" s="9">
        <v>102.60735378853558</v>
      </c>
      <c r="O151" s="9">
        <v>102.86691056891618</v>
      </c>
      <c r="P151" s="9">
        <v>104.38991373473756</v>
      </c>
      <c r="Q151" s="9">
        <v>106.28816928103117</v>
      </c>
      <c r="R151" s="9">
        <v>108.20633486636076</v>
      </c>
      <c r="S151" s="9">
        <v>108.15513455036717</v>
      </c>
      <c r="T151" s="9">
        <v>108.17834327771486</v>
      </c>
      <c r="U151" s="9">
        <v>107.62490270062248</v>
      </c>
      <c r="V151" s="9">
        <v>108.72597721264805</v>
      </c>
      <c r="W151" s="9">
        <v>109.63381961536652</v>
      </c>
      <c r="X151" s="9">
        <v>111.81687805013689</v>
      </c>
      <c r="Y151" s="9">
        <v>114.0443584867382</v>
      </c>
      <c r="Z151" s="9">
        <v>116.65959109044115</v>
      </c>
      <c r="AA151" s="9">
        <v>118.59983097831544</v>
      </c>
      <c r="AB151" s="9">
        <v>120.31004551609573</v>
      </c>
      <c r="AC151" s="9">
        <v>121.73918440945336</v>
      </c>
      <c r="AD151" s="9">
        <v>123.25144658254349</v>
      </c>
      <c r="AE151" s="9">
        <v>125.04643194508395</v>
      </c>
      <c r="AF151" s="9">
        <v>125.74735228398373</v>
      </c>
      <c r="AG151" s="9">
        <v>126.4246346486561</v>
      </c>
      <c r="AH151" s="9">
        <v>125.05548290296902</v>
      </c>
      <c r="AI151" s="9">
        <v>126.17238063532959</v>
      </c>
      <c r="AJ151" s="9">
        <v>127.67498689235232</v>
      </c>
      <c r="AK151" s="9">
        <v>130.74177332831141</v>
      </c>
      <c r="AL151" s="9">
        <v>133.11018391376663</v>
      </c>
      <c r="AM151" s="9">
        <v>134.65419590233464</v>
      </c>
      <c r="AN151" s="9">
        <v>135.55688205256271</v>
      </c>
      <c r="AO151" s="9">
        <v>135.30072758508308</v>
      </c>
      <c r="AP151" s="9">
        <v>134.13000981703755</v>
      </c>
      <c r="AQ151" s="9">
        <v>134.7071812089537</v>
      </c>
      <c r="AR151" s="9">
        <v>135.61076043320713</v>
      </c>
      <c r="AS151" s="9">
        <v>138.37821362538756</v>
      </c>
      <c r="AT151" s="9">
        <v>140.51157838690173</v>
      </c>
      <c r="AU151" s="9">
        <v>141.51004760747995</v>
      </c>
      <c r="AV151" s="9">
        <v>141.4935687927283</v>
      </c>
      <c r="AW151" s="9">
        <v>140.87278088263386</v>
      </c>
      <c r="AX151" s="9">
        <v>142.17375372544765</v>
      </c>
      <c r="AY151" s="9">
        <v>144.05154361421094</v>
      </c>
      <c r="AZ151" s="9">
        <v>147.02720235286546</v>
      </c>
      <c r="BA151" s="9">
        <v>150.08380578739414</v>
      </c>
      <c r="BB151" s="9">
        <v>152.24509838794108</v>
      </c>
      <c r="BC151" s="9">
        <v>153.45456988926537</v>
      </c>
      <c r="BD151" s="9">
        <v>157.37812851266861</v>
      </c>
      <c r="BE151" s="9">
        <v>162.7177454494246</v>
      </c>
      <c r="BF151" s="9">
        <v>167.27329885369636</v>
      </c>
      <c r="BG151" s="9">
        <v>169.69431490588832</v>
      </c>
      <c r="BH151" s="9">
        <v>172.70630838630518</v>
      </c>
      <c r="BI151" s="9">
        <v>177.83077079503747</v>
      </c>
      <c r="BJ151" s="9">
        <v>181.64391235210084</v>
      </c>
      <c r="BK151" s="9">
        <v>184.39757365567684</v>
      </c>
      <c r="BL151" s="9">
        <v>184.64461524249543</v>
      </c>
      <c r="BM151" s="9">
        <v>184.39343850083674</v>
      </c>
      <c r="BN151" s="9">
        <v>184.83863625326958</v>
      </c>
      <c r="BO151" s="9">
        <v>186.51115060355173</v>
      </c>
      <c r="BP151" s="9">
        <v>188.44357455278598</v>
      </c>
      <c r="BQ151" s="21">
        <v>187.63067787254002</v>
      </c>
      <c r="BR151" s="21">
        <v>186.96939915905651</v>
      </c>
      <c r="BS151" s="21">
        <v>185.58609730523548</v>
      </c>
      <c r="BT151" s="21">
        <v>183.92924004571913</v>
      </c>
      <c r="BU151" s="21">
        <v>181.39771637273239</v>
      </c>
      <c r="BV151" s="21">
        <v>179.9144288204362</v>
      </c>
      <c r="BW151" s="21">
        <v>180.60104680623752</v>
      </c>
      <c r="BX151" s="21">
        <v>179.46500338052383</v>
      </c>
      <c r="BY151" s="21">
        <v>176.44816433937231</v>
      </c>
      <c r="BZ151" s="21">
        <v>174.53307512357549</v>
      </c>
      <c r="CA151" s="21">
        <v>175.23497712575991</v>
      </c>
      <c r="CB151" s="21">
        <v>178.57614128716182</v>
      </c>
      <c r="CC151" s="21">
        <v>182.72059590441145</v>
      </c>
      <c r="CD151" s="197">
        <v>187.426843973351</v>
      </c>
      <c r="CE151" s="197">
        <v>192.77822471448735</v>
      </c>
      <c r="CF151" s="197">
        <v>197.18862504220223</v>
      </c>
      <c r="CG151" s="197">
        <v>201.04319977009337</v>
      </c>
      <c r="CH151" s="200">
        <v>204.29089918692256</v>
      </c>
      <c r="CJ151" s="5"/>
      <c r="CK151" s="5"/>
      <c r="CL151" s="5"/>
      <c r="CM151" s="5"/>
      <c r="CN151" s="5"/>
      <c r="CO151" s="21"/>
      <c r="CP151" s="21"/>
      <c r="CQ151" s="21"/>
    </row>
    <row r="152" spans="1:95" x14ac:dyDescent="0.2">
      <c r="A152" s="8" t="str">
        <f t="shared" si="2"/>
        <v>EWGt_gg_QU_21</v>
      </c>
      <c r="B152" s="7" t="s">
        <v>3804</v>
      </c>
      <c r="C152" s="7" t="s">
        <v>654</v>
      </c>
      <c r="D152" s="7">
        <v>21</v>
      </c>
      <c r="E152" s="7">
        <v>100</v>
      </c>
      <c r="F152" s="9">
        <v>100.46474635854112</v>
      </c>
      <c r="G152" s="9">
        <v>100.0578665515949</v>
      </c>
      <c r="H152" s="9">
        <v>100.13912000722981</v>
      </c>
      <c r="I152" s="9">
        <v>100.97684002841538</v>
      </c>
      <c r="J152" s="9">
        <v>103.67569504023976</v>
      </c>
      <c r="K152" s="9">
        <v>105.81376513374117</v>
      </c>
      <c r="L152" s="9">
        <v>107.06254972770932</v>
      </c>
      <c r="M152" s="9">
        <v>108.23431437883981</v>
      </c>
      <c r="N152" s="9">
        <v>108.22183729086264</v>
      </c>
      <c r="O152" s="9">
        <v>108.03691060630302</v>
      </c>
      <c r="P152" s="9">
        <v>109.49244875621616</v>
      </c>
      <c r="Q152" s="9">
        <v>111.6198605837417</v>
      </c>
      <c r="R152" s="9">
        <v>113.2077880487377</v>
      </c>
      <c r="S152" s="9">
        <v>112.75168627223859</v>
      </c>
      <c r="T152" s="9">
        <v>114.63084319820477</v>
      </c>
      <c r="U152" s="9">
        <v>116.84948870060521</v>
      </c>
      <c r="V152" s="9">
        <v>118.82778332058359</v>
      </c>
      <c r="W152" s="9">
        <v>120.96571705013947</v>
      </c>
      <c r="X152" s="9">
        <v>123.19673913105318</v>
      </c>
      <c r="Y152" s="9">
        <v>126.52458290952529</v>
      </c>
      <c r="Z152" s="9">
        <v>128.23852981156702</v>
      </c>
      <c r="AA152" s="9">
        <v>132.16066620739289</v>
      </c>
      <c r="AB152" s="9">
        <v>134.28051751889555</v>
      </c>
      <c r="AC152" s="9">
        <v>137.26023170608039</v>
      </c>
      <c r="AD152" s="9">
        <v>137.50130475125732</v>
      </c>
      <c r="AE152" s="9">
        <v>142.01174588989815</v>
      </c>
      <c r="AF152" s="9">
        <v>144.98944940807363</v>
      </c>
      <c r="AG152" s="9">
        <v>150.53356480877713</v>
      </c>
      <c r="AH152" s="9">
        <v>149.45100885314699</v>
      </c>
      <c r="AI152" s="9">
        <v>151.08841077459763</v>
      </c>
      <c r="AJ152" s="9">
        <v>151.85992155705887</v>
      </c>
      <c r="AK152" s="9">
        <v>155.65068987376867</v>
      </c>
      <c r="AL152" s="9">
        <v>157.31635301176922</v>
      </c>
      <c r="AM152" s="9">
        <v>158.63830708990488</v>
      </c>
      <c r="AN152" s="9">
        <v>159.47284700062144</v>
      </c>
      <c r="AO152" s="9">
        <v>161.25086312935608</v>
      </c>
      <c r="AP152" s="9">
        <v>162.31770521653212</v>
      </c>
      <c r="AQ152" s="9">
        <v>164.968039120268</v>
      </c>
      <c r="AR152" s="9">
        <v>168.71972677046406</v>
      </c>
      <c r="AS152" s="9">
        <v>174.24421433699331</v>
      </c>
      <c r="AT152" s="9">
        <v>180.95770042339845</v>
      </c>
      <c r="AU152" s="9">
        <v>181.98889180846754</v>
      </c>
      <c r="AV152" s="9">
        <v>183.21627127544602</v>
      </c>
      <c r="AW152" s="9">
        <v>181.35876679445337</v>
      </c>
      <c r="AX152" s="9">
        <v>185.98475544063604</v>
      </c>
      <c r="AY152" s="9">
        <v>189.46365720864875</v>
      </c>
      <c r="AZ152" s="9">
        <v>194.05357462558246</v>
      </c>
      <c r="BA152" s="9">
        <v>195.6465295235395</v>
      </c>
      <c r="BB152" s="9">
        <v>197.32625415037833</v>
      </c>
      <c r="BC152" s="9">
        <v>198.0170449298314</v>
      </c>
      <c r="BD152" s="9">
        <v>203.5204496832649</v>
      </c>
      <c r="BE152" s="9">
        <v>210.0056380777522</v>
      </c>
      <c r="BF152" s="9">
        <v>216.93042584418106</v>
      </c>
      <c r="BG152" s="9">
        <v>219.59214882733806</v>
      </c>
      <c r="BH152" s="9">
        <v>222.4931446002536</v>
      </c>
      <c r="BI152" s="9">
        <v>225.79339004454823</v>
      </c>
      <c r="BJ152" s="9">
        <v>229.12749956878656</v>
      </c>
      <c r="BK152" s="9">
        <v>232.46650106966422</v>
      </c>
      <c r="BL152" s="9">
        <v>231.26945135871082</v>
      </c>
      <c r="BM152" s="9">
        <v>227.62458532518488</v>
      </c>
      <c r="BN152" s="9">
        <v>222.24377869766738</v>
      </c>
      <c r="BO152" s="9">
        <v>222.76078558914287</v>
      </c>
      <c r="BP152" s="9">
        <v>227.51771189285503</v>
      </c>
      <c r="BQ152" s="21">
        <v>228.84408978186593</v>
      </c>
      <c r="BR152" s="21">
        <v>228.87854963951145</v>
      </c>
      <c r="BS152" s="21">
        <v>225.42741013743898</v>
      </c>
      <c r="BT152" s="21">
        <v>221.83440839931586</v>
      </c>
      <c r="BU152" s="21">
        <v>214.8517315423816</v>
      </c>
      <c r="BV152" s="21">
        <v>209.6671072417731</v>
      </c>
      <c r="BW152" s="21">
        <v>209.02843924407057</v>
      </c>
      <c r="BX152" s="21">
        <v>210.07179688939098</v>
      </c>
      <c r="BY152" s="21">
        <v>205.21563386549886</v>
      </c>
      <c r="BZ152" s="21">
        <v>201.15021406042715</v>
      </c>
      <c r="CA152" s="21">
        <v>200.34509703264041</v>
      </c>
      <c r="CB152" s="21">
        <v>205.34758652589008</v>
      </c>
      <c r="CC152" s="21">
        <v>208.71491000493708</v>
      </c>
      <c r="CD152" s="197">
        <v>213.33650399926864</v>
      </c>
      <c r="CE152" s="197">
        <v>216.35658695458991</v>
      </c>
      <c r="CF152" s="197">
        <v>219.65375039996351</v>
      </c>
      <c r="CG152" s="197">
        <v>216.01270774017885</v>
      </c>
      <c r="CH152" s="200">
        <v>209.63484519815628</v>
      </c>
      <c r="CJ152" s="5"/>
      <c r="CK152" s="5"/>
      <c r="CL152" s="5"/>
      <c r="CM152" s="5"/>
      <c r="CN152" s="5"/>
      <c r="CO152" s="21"/>
      <c r="CP152" s="21"/>
      <c r="CQ152" s="21"/>
    </row>
    <row r="153" spans="1:95" x14ac:dyDescent="0.2">
      <c r="A153" s="8" t="str">
        <f t="shared" si="2"/>
        <v>EWGt_gg_QU_22</v>
      </c>
      <c r="B153" s="7" t="s">
        <v>3804</v>
      </c>
      <c r="C153" s="7" t="s">
        <v>654</v>
      </c>
      <c r="D153" s="7">
        <v>22</v>
      </c>
      <c r="E153" s="7">
        <v>100</v>
      </c>
      <c r="F153" s="9">
        <v>103.38780042127455</v>
      </c>
      <c r="G153" s="9">
        <v>104.35606916929224</v>
      </c>
      <c r="H153" s="9">
        <v>104.1919598350495</v>
      </c>
      <c r="I153" s="9">
        <v>103.49338542962109</v>
      </c>
      <c r="J153" s="9">
        <v>104.72212141779664</v>
      </c>
      <c r="K153" s="9">
        <v>106.67254601000336</v>
      </c>
      <c r="L153" s="9">
        <v>107.70312633573739</v>
      </c>
      <c r="M153" s="9">
        <v>107.78949847372155</v>
      </c>
      <c r="N153" s="9">
        <v>107.24715491778606</v>
      </c>
      <c r="O153" s="9">
        <v>108.55281412275764</v>
      </c>
      <c r="P153" s="9">
        <v>110.30188593261902</v>
      </c>
      <c r="Q153" s="9">
        <v>111.63314830052292</v>
      </c>
      <c r="R153" s="9">
        <v>112.15065691487651</v>
      </c>
      <c r="S153" s="9">
        <v>112.92512608401465</v>
      </c>
      <c r="T153" s="9">
        <v>113.30350020387719</v>
      </c>
      <c r="U153" s="9">
        <v>113.74671776419957</v>
      </c>
      <c r="V153" s="9">
        <v>115.53872837051183</v>
      </c>
      <c r="W153" s="9">
        <v>119.02740578086497</v>
      </c>
      <c r="X153" s="9">
        <v>124.17653449980696</v>
      </c>
      <c r="Y153" s="9">
        <v>127.96061246472367</v>
      </c>
      <c r="Z153" s="9">
        <v>131.87065340862145</v>
      </c>
      <c r="AA153" s="9">
        <v>134.74831481094307</v>
      </c>
      <c r="AB153" s="9">
        <v>138.02596742814211</v>
      </c>
      <c r="AC153" s="9">
        <v>140.70592842412722</v>
      </c>
      <c r="AD153" s="9">
        <v>143.51206724650635</v>
      </c>
      <c r="AE153" s="9">
        <v>147.17789166088309</v>
      </c>
      <c r="AF153" s="9">
        <v>152.15197699701591</v>
      </c>
      <c r="AG153" s="9">
        <v>157.91935667645276</v>
      </c>
      <c r="AH153" s="9">
        <v>162.19228786270037</v>
      </c>
      <c r="AI153" s="9">
        <v>165.24569120566636</v>
      </c>
      <c r="AJ153" s="9">
        <v>167.29483962945679</v>
      </c>
      <c r="AK153" s="9">
        <v>170.00166045958693</v>
      </c>
      <c r="AL153" s="9">
        <v>173.14612297368399</v>
      </c>
      <c r="AM153" s="9">
        <v>177.33749950373996</v>
      </c>
      <c r="AN153" s="9">
        <v>180.21072134577523</v>
      </c>
      <c r="AO153" s="9">
        <v>182.35679569918523</v>
      </c>
      <c r="AP153" s="9">
        <v>182.78790941078327</v>
      </c>
      <c r="AQ153" s="9">
        <v>184.67510903088146</v>
      </c>
      <c r="AR153" s="9">
        <v>190.85396201226536</v>
      </c>
      <c r="AS153" s="9">
        <v>197.44321342769231</v>
      </c>
      <c r="AT153" s="9">
        <v>204.34739075845042</v>
      </c>
      <c r="AU153" s="9">
        <v>206.67650766419993</v>
      </c>
      <c r="AV153" s="9">
        <v>209.07431166571874</v>
      </c>
      <c r="AW153" s="9">
        <v>212.50444558637398</v>
      </c>
      <c r="AX153" s="9">
        <v>217.61036912186918</v>
      </c>
      <c r="AY153" s="9">
        <v>223.61048605184411</v>
      </c>
      <c r="AZ153" s="9">
        <v>227.21450849325868</v>
      </c>
      <c r="BA153" s="9">
        <v>231.24006828620813</v>
      </c>
      <c r="BB153" s="9">
        <v>234.91908942484369</v>
      </c>
      <c r="BC153" s="9">
        <v>237.96978889145467</v>
      </c>
      <c r="BD153" s="9">
        <v>244.9609154551141</v>
      </c>
      <c r="BE153" s="9">
        <v>251.13055237914037</v>
      </c>
      <c r="BF153" s="9">
        <v>257.40200487303372</v>
      </c>
      <c r="BG153" s="9">
        <v>256.34188043869511</v>
      </c>
      <c r="BH153" s="9">
        <v>256.70082808405095</v>
      </c>
      <c r="BI153" s="9">
        <v>258.82406929491708</v>
      </c>
      <c r="BJ153" s="9">
        <v>261.82178158829487</v>
      </c>
      <c r="BK153" s="9">
        <v>264.66255123162324</v>
      </c>
      <c r="BL153" s="9">
        <v>263.14498859775034</v>
      </c>
      <c r="BM153" s="9">
        <v>259.90048446518875</v>
      </c>
      <c r="BN153" s="9">
        <v>255.62892212185673</v>
      </c>
      <c r="BO153" s="9">
        <v>256.30215995687882</v>
      </c>
      <c r="BP153" s="9">
        <v>261.08504303176682</v>
      </c>
      <c r="BQ153" s="21">
        <v>261.97732491716982</v>
      </c>
      <c r="BR153" s="21">
        <v>260.27631266608427</v>
      </c>
      <c r="BS153" s="21">
        <v>254.4349258375114</v>
      </c>
      <c r="BT153" s="21">
        <v>249.17370423548059</v>
      </c>
      <c r="BU153" s="21">
        <v>245.68831445696833</v>
      </c>
      <c r="BV153" s="21">
        <v>245.51968110332533</v>
      </c>
      <c r="BW153" s="21">
        <v>248.3246543015357</v>
      </c>
      <c r="BX153" s="21">
        <v>249.52118651680902</v>
      </c>
      <c r="BY153" s="21">
        <v>248.21761691355451</v>
      </c>
      <c r="BZ153" s="21">
        <v>247.5889191482045</v>
      </c>
      <c r="CA153" s="21">
        <v>248.98205831717769</v>
      </c>
      <c r="CB153" s="21">
        <v>252.16814218897119</v>
      </c>
      <c r="CC153" s="21">
        <v>256.73292363548228</v>
      </c>
      <c r="CD153" s="197">
        <v>260.41257333240384</v>
      </c>
      <c r="CE153" s="197">
        <v>265.29082571043506</v>
      </c>
      <c r="CF153" s="197">
        <v>269.84328645434789</v>
      </c>
      <c r="CG153" s="197">
        <v>275.03146342030391</v>
      </c>
      <c r="CH153" s="200">
        <v>279.63146505209926</v>
      </c>
      <c r="CJ153" s="5"/>
      <c r="CK153" s="5"/>
      <c r="CL153" s="5"/>
      <c r="CM153" s="5"/>
      <c r="CN153" s="5"/>
      <c r="CO153" s="21"/>
      <c r="CP153" s="21"/>
      <c r="CQ153" s="21"/>
    </row>
    <row r="154" spans="1:95" x14ac:dyDescent="0.2">
      <c r="A154" s="8" t="str">
        <f t="shared" si="2"/>
        <v>EWGt_gg_QU_23</v>
      </c>
      <c r="B154" s="7" t="s">
        <v>3804</v>
      </c>
      <c r="C154" s="7" t="s">
        <v>654</v>
      </c>
      <c r="D154" s="7">
        <v>23</v>
      </c>
      <c r="E154" s="7">
        <v>100</v>
      </c>
      <c r="F154" s="9">
        <v>101.03381741870862</v>
      </c>
      <c r="G154" s="9">
        <v>100.89489137285481</v>
      </c>
      <c r="H154" s="9">
        <v>100.79074991713868</v>
      </c>
      <c r="I154" s="9">
        <v>100.85773936655498</v>
      </c>
      <c r="J154" s="9">
        <v>101.88171764603693</v>
      </c>
      <c r="K154" s="9">
        <v>102.83799292069193</v>
      </c>
      <c r="L154" s="9">
        <v>103.48437034501215</v>
      </c>
      <c r="M154" s="9">
        <v>104.03283693917435</v>
      </c>
      <c r="N154" s="9">
        <v>103.76324209408772</v>
      </c>
      <c r="O154" s="9">
        <v>103.72341000317397</v>
      </c>
      <c r="P154" s="9">
        <v>104.04213651929179</v>
      </c>
      <c r="Q154" s="9">
        <v>104.91537869609776</v>
      </c>
      <c r="R154" s="9">
        <v>105.9415190124829</v>
      </c>
      <c r="S154" s="9">
        <v>107.71468233801096</v>
      </c>
      <c r="T154" s="9">
        <v>109.64253641501456</v>
      </c>
      <c r="U154" s="9">
        <v>111.5768699503394</v>
      </c>
      <c r="V154" s="9">
        <v>113.51473671001109</v>
      </c>
      <c r="W154" s="9">
        <v>114.69245282930164</v>
      </c>
      <c r="X154" s="9">
        <v>116.65384812188326</v>
      </c>
      <c r="Y154" s="9">
        <v>118.64294633660585</v>
      </c>
      <c r="Z154" s="9">
        <v>122.36655071885515</v>
      </c>
      <c r="AA154" s="9">
        <v>124.93947953057769</v>
      </c>
      <c r="AB154" s="9">
        <v>128.77800155213458</v>
      </c>
      <c r="AC154" s="9">
        <v>131.26645466130819</v>
      </c>
      <c r="AD154" s="9">
        <v>135.18690891257424</v>
      </c>
      <c r="AE154" s="9">
        <v>139.06946737152961</v>
      </c>
      <c r="AF154" s="9">
        <v>141.8992063211505</v>
      </c>
      <c r="AG154" s="9">
        <v>144.38775071917132</v>
      </c>
      <c r="AH154" s="9">
        <v>144.61860146883615</v>
      </c>
      <c r="AI154" s="9">
        <v>147.51179114860551</v>
      </c>
      <c r="AJ154" s="9">
        <v>149.01942789815641</v>
      </c>
      <c r="AK154" s="9">
        <v>152.29558007760247</v>
      </c>
      <c r="AL154" s="9">
        <v>153.77346237870606</v>
      </c>
      <c r="AM154" s="9">
        <v>155.26237131586524</v>
      </c>
      <c r="AN154" s="9">
        <v>154.50415407163484</v>
      </c>
      <c r="AO154" s="9">
        <v>153.89177904319959</v>
      </c>
      <c r="AP154" s="9">
        <v>154.14967222847955</v>
      </c>
      <c r="AQ154" s="9">
        <v>156.90446998210606</v>
      </c>
      <c r="AR154" s="9">
        <v>162.74160035848482</v>
      </c>
      <c r="AS154" s="9">
        <v>167.15946470643652</v>
      </c>
      <c r="AT154" s="9">
        <v>173.54621471355628</v>
      </c>
      <c r="AU154" s="9">
        <v>175.07876082030182</v>
      </c>
      <c r="AV154" s="9">
        <v>177.86594437320801</v>
      </c>
      <c r="AW154" s="9">
        <v>178.22138792234568</v>
      </c>
      <c r="AX154" s="9">
        <v>181.34657726594932</v>
      </c>
      <c r="AY154" s="9">
        <v>184.03739112064704</v>
      </c>
      <c r="AZ154" s="9">
        <v>187.11304053291738</v>
      </c>
      <c r="BA154" s="9">
        <v>189.02871066129751</v>
      </c>
      <c r="BB154" s="9">
        <v>191.74889261635181</v>
      </c>
      <c r="BC154" s="9">
        <v>193.44565165610518</v>
      </c>
      <c r="BD154" s="9">
        <v>199.41173059072136</v>
      </c>
      <c r="BE154" s="9">
        <v>206.29000037093439</v>
      </c>
      <c r="BF154" s="9">
        <v>212.91445858583111</v>
      </c>
      <c r="BG154" s="9">
        <v>215.34654926117892</v>
      </c>
      <c r="BH154" s="9">
        <v>215.54818471396547</v>
      </c>
      <c r="BI154" s="9">
        <v>215.52761462058598</v>
      </c>
      <c r="BJ154" s="9">
        <v>217.10743481103614</v>
      </c>
      <c r="BK154" s="9">
        <v>218.77523855315997</v>
      </c>
      <c r="BL154" s="9">
        <v>216.88232465947434</v>
      </c>
      <c r="BM154" s="9">
        <v>212.24720133858784</v>
      </c>
      <c r="BN154" s="9">
        <v>210.38385912004989</v>
      </c>
      <c r="BO154" s="9">
        <v>212.24046086334087</v>
      </c>
      <c r="BP154" s="9">
        <v>217.18247876908239</v>
      </c>
      <c r="BQ154" s="21">
        <v>216.94802749830876</v>
      </c>
      <c r="BR154" s="21">
        <v>216.84995636272564</v>
      </c>
      <c r="BS154" s="21">
        <v>212.80357467270218</v>
      </c>
      <c r="BT154" s="21">
        <v>208.37897550138919</v>
      </c>
      <c r="BU154" s="21">
        <v>203.46025078165144</v>
      </c>
      <c r="BV154" s="21">
        <v>199.00987685502014</v>
      </c>
      <c r="BW154" s="21">
        <v>198.8522338633467</v>
      </c>
      <c r="BX154" s="21">
        <v>196.83957718443821</v>
      </c>
      <c r="BY154" s="21">
        <v>193.27197714779837</v>
      </c>
      <c r="BZ154" s="21">
        <v>190.53787475379968</v>
      </c>
      <c r="CA154" s="21">
        <v>191.15620426032547</v>
      </c>
      <c r="CB154" s="21">
        <v>194.57095687033419</v>
      </c>
      <c r="CC154" s="21">
        <v>198.04956792558974</v>
      </c>
      <c r="CD154" s="197">
        <v>200.21593671131345</v>
      </c>
      <c r="CE154" s="197">
        <v>204.2158427371395</v>
      </c>
      <c r="CF154" s="197">
        <v>207.7795792172324</v>
      </c>
      <c r="CG154" s="197">
        <v>209.59254252718833</v>
      </c>
      <c r="CH154" s="200">
        <v>208.98227383068848</v>
      </c>
      <c r="CJ154" s="5"/>
      <c r="CK154" s="5"/>
      <c r="CL154" s="5"/>
      <c r="CM154" s="5"/>
      <c r="CN154" s="5"/>
      <c r="CO154" s="21"/>
      <c r="CP154" s="21"/>
      <c r="CQ154" s="21"/>
    </row>
    <row r="155" spans="1:95" x14ac:dyDescent="0.2">
      <c r="A155" s="8" t="str">
        <f t="shared" si="2"/>
        <v>EWGt_gg_QU_24</v>
      </c>
      <c r="B155" s="7" t="s">
        <v>3804</v>
      </c>
      <c r="C155" s="7" t="s">
        <v>654</v>
      </c>
      <c r="D155" s="7">
        <v>24</v>
      </c>
      <c r="E155" s="7">
        <v>100</v>
      </c>
      <c r="F155" s="9">
        <v>102.43852168834293</v>
      </c>
      <c r="G155" s="9">
        <v>103.26473683050796</v>
      </c>
      <c r="H155" s="9">
        <v>103.27911881065779</v>
      </c>
      <c r="I155" s="9">
        <v>103.5219943952049</v>
      </c>
      <c r="J155" s="9">
        <v>104.49432126007991</v>
      </c>
      <c r="K155" s="9">
        <v>105.94376232430052</v>
      </c>
      <c r="L155" s="9">
        <v>107.12943919354829</v>
      </c>
      <c r="M155" s="9">
        <v>108.35337977901663</v>
      </c>
      <c r="N155" s="9">
        <v>108.8232942366346</v>
      </c>
      <c r="O155" s="9">
        <v>109.47118703130378</v>
      </c>
      <c r="P155" s="9">
        <v>110.57235750415005</v>
      </c>
      <c r="Q155" s="9">
        <v>112.37527821381435</v>
      </c>
      <c r="R155" s="9">
        <v>113.18740247226373</v>
      </c>
      <c r="S155" s="9">
        <v>111.04151432704474</v>
      </c>
      <c r="T155" s="9">
        <v>110.65946419839862</v>
      </c>
      <c r="U155" s="9">
        <v>111.69629612492842</v>
      </c>
      <c r="V155" s="9">
        <v>115.31823231499197</v>
      </c>
      <c r="W155" s="9">
        <v>117.28127079425902</v>
      </c>
      <c r="X155" s="9">
        <v>120.23722090850676</v>
      </c>
      <c r="Y155" s="9">
        <v>124.87576141273784</v>
      </c>
      <c r="Z155" s="9">
        <v>128.34806197141447</v>
      </c>
      <c r="AA155" s="9">
        <v>131.50567593678068</v>
      </c>
      <c r="AB155" s="9">
        <v>134.62242305892104</v>
      </c>
      <c r="AC155" s="9">
        <v>138.53915741003274</v>
      </c>
      <c r="AD155" s="9">
        <v>141.44931068003848</v>
      </c>
      <c r="AE155" s="9">
        <v>143.73384461785236</v>
      </c>
      <c r="AF155" s="9">
        <v>145.93489672473137</v>
      </c>
      <c r="AG155" s="9">
        <v>146.44911503438792</v>
      </c>
      <c r="AH155" s="9">
        <v>146.45736598445436</v>
      </c>
      <c r="AI155" s="9">
        <v>148.54180321102552</v>
      </c>
      <c r="AJ155" s="9">
        <v>152.21603886660455</v>
      </c>
      <c r="AK155" s="9">
        <v>156.6698668490011</v>
      </c>
      <c r="AL155" s="9">
        <v>160.29076396594056</v>
      </c>
      <c r="AM155" s="9">
        <v>162.50832100671462</v>
      </c>
      <c r="AN155" s="9">
        <v>163.19751536886457</v>
      </c>
      <c r="AO155" s="9">
        <v>160.90483059071673</v>
      </c>
      <c r="AP155" s="9">
        <v>159.2941688297451</v>
      </c>
      <c r="AQ155" s="9">
        <v>158.46733406587589</v>
      </c>
      <c r="AR155" s="9">
        <v>159.99234005125422</v>
      </c>
      <c r="AS155" s="9">
        <v>162.82350543311918</v>
      </c>
      <c r="AT155" s="9">
        <v>166.94687611621995</v>
      </c>
      <c r="AU155" s="9">
        <v>169.75588947409094</v>
      </c>
      <c r="AV155" s="9">
        <v>171.45139934917984</v>
      </c>
      <c r="AW155" s="9">
        <v>169.88807817469805</v>
      </c>
      <c r="AX155" s="9">
        <v>170.57067970486915</v>
      </c>
      <c r="AY155" s="9">
        <v>173.21744013733951</v>
      </c>
      <c r="AZ155" s="9">
        <v>178.56878636683257</v>
      </c>
      <c r="BA155" s="9">
        <v>182.04504454679159</v>
      </c>
      <c r="BB155" s="9">
        <v>182.43489228217302</v>
      </c>
      <c r="BC155" s="9">
        <v>181.97090125126184</v>
      </c>
      <c r="BD155" s="9">
        <v>185.34181347554374</v>
      </c>
      <c r="BE155" s="9">
        <v>191.53392430148597</v>
      </c>
      <c r="BF155" s="9">
        <v>197.86809237662899</v>
      </c>
      <c r="BG155" s="9">
        <v>199.2079478875844</v>
      </c>
      <c r="BH155" s="9">
        <v>199.97723536525586</v>
      </c>
      <c r="BI155" s="9">
        <v>201.83270844530205</v>
      </c>
      <c r="BJ155" s="9">
        <v>207.92681371479242</v>
      </c>
      <c r="BK155" s="9">
        <v>213.97042557262532</v>
      </c>
      <c r="BL155" s="9">
        <v>218.69964151968216</v>
      </c>
      <c r="BM155" s="9">
        <v>218.35968323211895</v>
      </c>
      <c r="BN155" s="9">
        <v>217.72271337349659</v>
      </c>
      <c r="BO155" s="9">
        <v>217.167054898169</v>
      </c>
      <c r="BP155" s="9">
        <v>218.86830658484465</v>
      </c>
      <c r="BQ155" s="21">
        <v>216.93535531468237</v>
      </c>
      <c r="BR155" s="21">
        <v>213.4627697637965</v>
      </c>
      <c r="BS155" s="21">
        <v>210.64572088259465</v>
      </c>
      <c r="BT155" s="21">
        <v>209.06648995643977</v>
      </c>
      <c r="BU155" s="21">
        <v>207.60665234978285</v>
      </c>
      <c r="BV155" s="21">
        <v>206.22615622212481</v>
      </c>
      <c r="BW155" s="21">
        <v>207.94245015988551</v>
      </c>
      <c r="BX155" s="21">
        <v>211.03908438634434</v>
      </c>
      <c r="BY155" s="21">
        <v>211.11631185365079</v>
      </c>
      <c r="BZ155" s="21">
        <v>213.33024843318904</v>
      </c>
      <c r="CA155" s="21">
        <v>215.17270636965554</v>
      </c>
      <c r="CB155" s="21">
        <v>219.19273674661898</v>
      </c>
      <c r="CC155" s="21">
        <v>221.93946078518636</v>
      </c>
      <c r="CD155" s="197">
        <v>225.90815293533009</v>
      </c>
      <c r="CE155" s="197">
        <v>230.00894656421224</v>
      </c>
      <c r="CF155" s="197">
        <v>235.2443322916705</v>
      </c>
      <c r="CG155" s="197">
        <v>236.67807733754935</v>
      </c>
      <c r="CH155" s="200">
        <v>235.55101222195836</v>
      </c>
      <c r="CJ155" s="5"/>
      <c r="CK155" s="5"/>
      <c r="CL155" s="5"/>
      <c r="CM155" s="5"/>
      <c r="CN155" s="5"/>
      <c r="CO155" s="21"/>
      <c r="CP155" s="21"/>
      <c r="CQ155" s="21"/>
    </row>
    <row r="156" spans="1:95" x14ac:dyDescent="0.2">
      <c r="A156" s="8" t="str">
        <f t="shared" si="2"/>
        <v>EWGt_gg_QU_25</v>
      </c>
      <c r="B156" s="7" t="s">
        <v>3804</v>
      </c>
      <c r="C156" s="7" t="s">
        <v>654</v>
      </c>
      <c r="D156" s="7">
        <v>25</v>
      </c>
      <c r="E156" s="7">
        <v>100</v>
      </c>
      <c r="F156" s="9">
        <v>101.21792319266746</v>
      </c>
      <c r="G156" s="9">
        <v>101.73647069727274</v>
      </c>
      <c r="H156" s="9">
        <v>103.43693972306214</v>
      </c>
      <c r="I156" s="9">
        <v>104.26883555418307</v>
      </c>
      <c r="J156" s="9">
        <v>106.62893002020861</v>
      </c>
      <c r="K156" s="9">
        <v>107.00133169025514</v>
      </c>
      <c r="L156" s="9">
        <v>110.5713863390413</v>
      </c>
      <c r="M156" s="9">
        <v>111.73322109307135</v>
      </c>
      <c r="N156" s="9">
        <v>113.26485609570007</v>
      </c>
      <c r="O156" s="9">
        <v>113.70861904548782</v>
      </c>
      <c r="P156" s="9">
        <v>116.15123927465929</v>
      </c>
      <c r="Q156" s="9">
        <v>119.27004619644022</v>
      </c>
      <c r="R156" s="9">
        <v>121.47372773467278</v>
      </c>
      <c r="S156" s="9">
        <v>121.93486955761598</v>
      </c>
      <c r="T156" s="9">
        <v>123.19313671885799</v>
      </c>
      <c r="U156" s="9">
        <v>125.27822707611631</v>
      </c>
      <c r="V156" s="9">
        <v>129.30233581836828</v>
      </c>
      <c r="W156" s="9">
        <v>131.58153100678433</v>
      </c>
      <c r="X156" s="9">
        <v>137.42089316052034</v>
      </c>
      <c r="Y156" s="9">
        <v>141.58316145391976</v>
      </c>
      <c r="Z156" s="9">
        <v>146.60463756588265</v>
      </c>
      <c r="AA156" s="9">
        <v>147.90275609977439</v>
      </c>
      <c r="AB156" s="9">
        <v>151.39762684086304</v>
      </c>
      <c r="AC156" s="9">
        <v>156.82751358030757</v>
      </c>
      <c r="AD156" s="9">
        <v>159.96471508979769</v>
      </c>
      <c r="AE156" s="9">
        <v>166.72292024231334</v>
      </c>
      <c r="AF156" s="9">
        <v>168.75053625699729</v>
      </c>
      <c r="AG156" s="9">
        <v>176.9546826410805</v>
      </c>
      <c r="AH156" s="9">
        <v>176.28940923496566</v>
      </c>
      <c r="AI156" s="9">
        <v>181.66960221251603</v>
      </c>
      <c r="AJ156" s="9">
        <v>184.66897000102736</v>
      </c>
      <c r="AK156" s="9">
        <v>194.03633857548365</v>
      </c>
      <c r="AL156" s="9">
        <v>197.97339258496831</v>
      </c>
      <c r="AM156" s="9">
        <v>202.71079076512601</v>
      </c>
      <c r="AN156" s="9">
        <v>202.94021282081675</v>
      </c>
      <c r="AO156" s="9">
        <v>210.07787260054934</v>
      </c>
      <c r="AP156" s="9">
        <v>213.29769652049868</v>
      </c>
      <c r="AQ156" s="9">
        <v>220.13812349259237</v>
      </c>
      <c r="AR156" s="9">
        <v>223.40802020239832</v>
      </c>
      <c r="AS156" s="9">
        <v>234.56036848993119</v>
      </c>
      <c r="AT156" s="9">
        <v>241.91954076035518</v>
      </c>
      <c r="AU156" s="9">
        <v>250.10585144329966</v>
      </c>
      <c r="AV156" s="9">
        <v>252.72295281598181</v>
      </c>
      <c r="AW156" s="9">
        <v>255.97897478378874</v>
      </c>
      <c r="AX156" s="9">
        <v>262.05014423890037</v>
      </c>
      <c r="AY156" s="9">
        <v>267.18142724339856</v>
      </c>
      <c r="AZ156" s="9">
        <v>275.29743497677941</v>
      </c>
      <c r="BA156" s="9">
        <v>282.31708698691892</v>
      </c>
      <c r="BB156" s="9">
        <v>288.27964850161771</v>
      </c>
      <c r="BC156" s="9">
        <v>292.50308331840216</v>
      </c>
      <c r="BD156" s="9">
        <v>297.74190077993967</v>
      </c>
      <c r="BE156" s="9">
        <v>302.73137080729407</v>
      </c>
      <c r="BF156" s="9">
        <v>313.3904791277966</v>
      </c>
      <c r="BG156" s="9">
        <v>313.2187884470768</v>
      </c>
      <c r="BH156" s="9">
        <v>315.66647841759817</v>
      </c>
      <c r="BI156" s="9">
        <v>309.53912890763235</v>
      </c>
      <c r="BJ156" s="9">
        <v>307.27961725254642</v>
      </c>
      <c r="BK156" s="9">
        <v>308.67098494005376</v>
      </c>
      <c r="BL156" s="9">
        <v>306.64009136857629</v>
      </c>
      <c r="BM156" s="9">
        <v>301.86873058938357</v>
      </c>
      <c r="BN156" s="9">
        <v>291.39748080874352</v>
      </c>
      <c r="BO156" s="9">
        <v>283.9119792387159</v>
      </c>
      <c r="BP156" s="9">
        <v>280.10018763764282</v>
      </c>
      <c r="BQ156" s="21">
        <v>276.21377162958879</v>
      </c>
      <c r="BR156" s="21">
        <v>280.71450589248963</v>
      </c>
      <c r="BS156" s="21">
        <v>281.34607076924618</v>
      </c>
      <c r="BT156" s="21">
        <v>277.5557232259805</v>
      </c>
      <c r="BU156" s="21">
        <v>268.19351102138478</v>
      </c>
      <c r="BV156" s="21">
        <v>265.53240251939837</v>
      </c>
      <c r="BW156" s="21">
        <v>266.4504642449906</v>
      </c>
      <c r="BX156" s="21">
        <v>268.25158455008403</v>
      </c>
      <c r="BY156" s="21">
        <v>268.3411960743037</v>
      </c>
      <c r="BZ156" s="21">
        <v>269.47276896847575</v>
      </c>
      <c r="CA156" s="21">
        <v>272.73324675755146</v>
      </c>
      <c r="CB156" s="21">
        <v>281.30146609270258</v>
      </c>
      <c r="CC156" s="21">
        <v>288.41190223484358</v>
      </c>
      <c r="CD156" s="197">
        <v>294.60192406797256</v>
      </c>
      <c r="CE156" s="197">
        <v>299.26912404506862</v>
      </c>
      <c r="CF156" s="197">
        <v>307.89090795446538</v>
      </c>
      <c r="CG156" s="197">
        <v>313.1956921432282</v>
      </c>
      <c r="CH156" s="200">
        <v>312.46168760185276</v>
      </c>
      <c r="CJ156" s="5"/>
      <c r="CK156" s="5"/>
      <c r="CL156" s="5"/>
      <c r="CM156" s="5"/>
      <c r="CN156" s="5"/>
      <c r="CO156" s="21"/>
      <c r="CP156" s="21"/>
      <c r="CQ156" s="21"/>
    </row>
    <row r="157" spans="1:95" x14ac:dyDescent="0.2">
      <c r="A157" s="8" t="str">
        <f t="shared" si="2"/>
        <v>EWGt_gg_QU_26</v>
      </c>
      <c r="B157" s="7" t="s">
        <v>3804</v>
      </c>
      <c r="C157" s="7" t="s">
        <v>654</v>
      </c>
      <c r="D157" s="7">
        <v>26</v>
      </c>
      <c r="E157" s="7">
        <v>100</v>
      </c>
      <c r="F157" s="9">
        <v>103.54894409676189</v>
      </c>
      <c r="G157" s="9">
        <v>105.34677974233718</v>
      </c>
      <c r="H157" s="9">
        <v>104.60879827613125</v>
      </c>
      <c r="I157" s="9">
        <v>103.68689333927399</v>
      </c>
      <c r="J157" s="9">
        <v>102.96171683460717</v>
      </c>
      <c r="K157" s="9">
        <v>104.14481162043353</v>
      </c>
      <c r="L157" s="9">
        <v>100.30086347075672</v>
      </c>
      <c r="M157" s="9">
        <v>96.423710113976995</v>
      </c>
      <c r="N157" s="9">
        <v>91.6098596145019</v>
      </c>
      <c r="O157" s="9">
        <v>91.722351094221622</v>
      </c>
      <c r="P157" s="9">
        <v>92.974991263724704</v>
      </c>
      <c r="Q157" s="9">
        <v>93.910539199368046</v>
      </c>
      <c r="R157" s="9">
        <v>94.920259554596655</v>
      </c>
      <c r="S157" s="9">
        <v>94.318996703304563</v>
      </c>
      <c r="T157" s="9">
        <v>94.644509679014547</v>
      </c>
      <c r="U157" s="9">
        <v>94.869921004713319</v>
      </c>
      <c r="V157" s="9">
        <v>96.482740928092994</v>
      </c>
      <c r="W157" s="9">
        <v>98.620467872560241</v>
      </c>
      <c r="X157" s="9">
        <v>102.86776941353935</v>
      </c>
      <c r="Y157" s="9">
        <v>107.33759496667643</v>
      </c>
      <c r="Z157" s="9">
        <v>111.97280242229226</v>
      </c>
      <c r="AA157" s="9">
        <v>115.02887546859465</v>
      </c>
      <c r="AB157" s="9">
        <v>117.97825710094018</v>
      </c>
      <c r="AC157" s="9">
        <v>120.05135082333311</v>
      </c>
      <c r="AD157" s="9">
        <v>121.7873670767367</v>
      </c>
      <c r="AE157" s="9">
        <v>125.79418328863854</v>
      </c>
      <c r="AF157" s="9">
        <v>128.0561801858766</v>
      </c>
      <c r="AG157" s="9">
        <v>128.7108644792462</v>
      </c>
      <c r="AH157" s="9">
        <v>127.78999096320831</v>
      </c>
      <c r="AI157" s="9">
        <v>128.97455391242849</v>
      </c>
      <c r="AJ157" s="9">
        <v>132.34821995058098</v>
      </c>
      <c r="AK157" s="9">
        <v>135.47450999758479</v>
      </c>
      <c r="AL157" s="9">
        <v>137.90804030005646</v>
      </c>
      <c r="AM157" s="9">
        <v>139.31044018374101</v>
      </c>
      <c r="AN157" s="9">
        <v>139.20019591399657</v>
      </c>
      <c r="AO157" s="9">
        <v>138.55422457701005</v>
      </c>
      <c r="AP157" s="9">
        <v>136.70639675116897</v>
      </c>
      <c r="AQ157" s="9">
        <v>134.92460725456124</v>
      </c>
      <c r="AR157" s="9">
        <v>136.36790314381992</v>
      </c>
      <c r="AS157" s="9">
        <v>141.09310835618729</v>
      </c>
      <c r="AT157" s="9">
        <v>146.53367801449136</v>
      </c>
      <c r="AU157" s="9">
        <v>148.99209482179222</v>
      </c>
      <c r="AV157" s="9">
        <v>149.14220475478456</v>
      </c>
      <c r="AW157" s="9">
        <v>147.01766785678151</v>
      </c>
      <c r="AX157" s="9">
        <v>145.34737784965529</v>
      </c>
      <c r="AY157" s="9">
        <v>144.78683838787575</v>
      </c>
      <c r="AZ157" s="9">
        <v>146.95822325721312</v>
      </c>
      <c r="BA157" s="9">
        <v>148.5577070717049</v>
      </c>
      <c r="BB157" s="9">
        <v>148.94065357937083</v>
      </c>
      <c r="BC157" s="9">
        <v>148.74630469866639</v>
      </c>
      <c r="BD157" s="9">
        <v>152.75019897287066</v>
      </c>
      <c r="BE157" s="9">
        <v>157.97392902191606</v>
      </c>
      <c r="BF157" s="9">
        <v>163.2989998683243</v>
      </c>
      <c r="BG157" s="9">
        <v>163.10832061632613</v>
      </c>
      <c r="BH157" s="9">
        <v>162.53035609879385</v>
      </c>
      <c r="BI157" s="9">
        <v>167.03452334871272</v>
      </c>
      <c r="BJ157" s="9">
        <v>173.54647426394163</v>
      </c>
      <c r="BK157" s="9">
        <v>181.2001078682222</v>
      </c>
      <c r="BL157" s="9">
        <v>183.34271519750391</v>
      </c>
      <c r="BM157" s="9">
        <v>182.70036011978689</v>
      </c>
      <c r="BN157" s="9">
        <v>181.9454685389945</v>
      </c>
      <c r="BO157" s="9">
        <v>184.63055716169083</v>
      </c>
      <c r="BP157" s="9">
        <v>188.78863969836314</v>
      </c>
      <c r="BQ157" s="21">
        <v>188.51254317033681</v>
      </c>
      <c r="BR157" s="21">
        <v>183.22546685696852</v>
      </c>
      <c r="BS157" s="21">
        <v>179.00943039286821</v>
      </c>
      <c r="BT157" s="21">
        <v>175.24808722407951</v>
      </c>
      <c r="BU157" s="21">
        <v>173.0876893444885</v>
      </c>
      <c r="BV157" s="21">
        <v>171.98894551270905</v>
      </c>
      <c r="BW157" s="21">
        <v>172.73712023159112</v>
      </c>
      <c r="BX157" s="21">
        <v>172.29720690736249</v>
      </c>
      <c r="BY157" s="21">
        <v>168.33248125707269</v>
      </c>
      <c r="BZ157" s="21">
        <v>166.96470608684064</v>
      </c>
      <c r="CA157" s="21">
        <v>166.74504003964546</v>
      </c>
      <c r="CB157" s="21">
        <v>166.83032525068947</v>
      </c>
      <c r="CC157" s="21">
        <v>167.14979467149143</v>
      </c>
      <c r="CD157" s="197">
        <v>167.56906036958014</v>
      </c>
      <c r="CE157" s="197">
        <v>172.23489935164312</v>
      </c>
      <c r="CF157" s="197">
        <v>176.32003338560958</v>
      </c>
      <c r="CG157" s="197">
        <v>180.29370667696932</v>
      </c>
      <c r="CH157" s="200">
        <v>182.30499223006669</v>
      </c>
      <c r="CJ157" s="5"/>
      <c r="CK157" s="5"/>
      <c r="CL157" s="5"/>
      <c r="CM157" s="5"/>
      <c r="CN157" s="5"/>
      <c r="CO157" s="21"/>
      <c r="CP157" s="21"/>
      <c r="CQ157" s="21"/>
    </row>
    <row r="158" spans="1:95" x14ac:dyDescent="0.2">
      <c r="A158" s="8" t="str">
        <f t="shared" si="2"/>
        <v>EWGm_gg_QU_1</v>
      </c>
      <c r="B158" s="7" t="s">
        <v>586</v>
      </c>
      <c r="C158" s="7" t="s">
        <v>654</v>
      </c>
      <c r="D158" s="7">
        <v>1</v>
      </c>
      <c r="E158" s="7">
        <v>100</v>
      </c>
      <c r="F158" s="9">
        <v>101.28644449211599</v>
      </c>
      <c r="G158" s="9">
        <v>101.61127193838864</v>
      </c>
      <c r="H158" s="9">
        <v>101.48755876101193</v>
      </c>
      <c r="I158" s="9">
        <v>101.82027548863961</v>
      </c>
      <c r="J158" s="9">
        <v>102.57459602826339</v>
      </c>
      <c r="K158" s="9">
        <v>103.05624926793051</v>
      </c>
      <c r="L158" s="9">
        <v>103.45332416018944</v>
      </c>
      <c r="M158" s="9">
        <v>103.60420409950093</v>
      </c>
      <c r="N158" s="9">
        <v>103.91430508108914</v>
      </c>
      <c r="O158" s="9">
        <v>104.22777333727278</v>
      </c>
      <c r="P158" s="9">
        <v>105.46019583496661</v>
      </c>
      <c r="Q158" s="9">
        <v>106.95437870615076</v>
      </c>
      <c r="R158" s="9">
        <v>108.55378501109747</v>
      </c>
      <c r="S158" s="9">
        <v>109.95034457879224</v>
      </c>
      <c r="T158" s="9">
        <v>111.85308771925696</v>
      </c>
      <c r="U158" s="9">
        <v>113.00577202189153</v>
      </c>
      <c r="V158" s="9">
        <v>113.73289076005868</v>
      </c>
      <c r="W158" s="9">
        <v>113.71870597258942</v>
      </c>
      <c r="X158" s="9">
        <v>114.5287862240415</v>
      </c>
      <c r="Y158" s="9">
        <v>115.45411280169679</v>
      </c>
      <c r="Z158" s="9">
        <v>116.75206989432239</v>
      </c>
      <c r="AA158" s="9">
        <v>117.52964908341012</v>
      </c>
      <c r="AB158" s="9">
        <v>118.27653905039985</v>
      </c>
      <c r="AC158" s="9">
        <v>119.94458734610014</v>
      </c>
      <c r="AD158" s="9">
        <v>121.696099724723</v>
      </c>
      <c r="AE158" s="9">
        <v>123.94378345405336</v>
      </c>
      <c r="AF158" s="9">
        <v>125.48797461182494</v>
      </c>
      <c r="AG158" s="9">
        <v>127.36053068347019</v>
      </c>
      <c r="AH158" s="9">
        <v>128.60740863743933</v>
      </c>
      <c r="AI158" s="9">
        <v>129.8152646978597</v>
      </c>
      <c r="AJ158" s="9">
        <v>131.76823319538511</v>
      </c>
      <c r="AK158" s="9">
        <v>134.1768813473609</v>
      </c>
      <c r="AL158" s="9">
        <v>136.57751603880604</v>
      </c>
      <c r="AM158" s="9">
        <v>137.5998279597097</v>
      </c>
      <c r="AN158" s="9">
        <v>140.45446343718908</v>
      </c>
      <c r="AO158" s="9">
        <v>142.07280526429687</v>
      </c>
      <c r="AP158" s="9">
        <v>144.2315113326388</v>
      </c>
      <c r="AQ158" s="9">
        <v>144.76108971838806</v>
      </c>
      <c r="AR158" s="9">
        <v>149.12191390699715</v>
      </c>
      <c r="AS158" s="9">
        <v>153.89183099210803</v>
      </c>
      <c r="AT158" s="9">
        <v>161.60998351126918</v>
      </c>
      <c r="AU158" s="9">
        <v>163.85963380980209</v>
      </c>
      <c r="AV158" s="9">
        <v>165.98917224672218</v>
      </c>
      <c r="AW158" s="9">
        <v>164.84798300932343</v>
      </c>
      <c r="AX158" s="9">
        <v>167.34818706963725</v>
      </c>
      <c r="AY158" s="9">
        <v>169.17509949014232</v>
      </c>
      <c r="AZ158" s="9">
        <v>171.18903857267753</v>
      </c>
      <c r="BA158" s="9">
        <v>172.72478584181133</v>
      </c>
      <c r="BB158" s="9">
        <v>175.64035633945545</v>
      </c>
      <c r="BC158" s="9">
        <v>180.09200871048571</v>
      </c>
      <c r="BD158" s="9">
        <v>185.59823633733421</v>
      </c>
      <c r="BE158" s="9">
        <v>190.57033531176012</v>
      </c>
      <c r="BF158" s="9">
        <v>192.9707288386239</v>
      </c>
      <c r="BG158" s="9">
        <v>194.6960527791355</v>
      </c>
      <c r="BH158" s="9">
        <v>198.26389786660422</v>
      </c>
      <c r="BI158" s="9">
        <v>201.36683006925901</v>
      </c>
      <c r="BJ158" s="9">
        <v>204.00374938940345</v>
      </c>
      <c r="BK158" s="9">
        <v>203.88685937950973</v>
      </c>
      <c r="BL158" s="9">
        <v>204.99264000439985</v>
      </c>
      <c r="BM158" s="9">
        <v>206.11464169034403</v>
      </c>
      <c r="BN158" s="9">
        <v>206.93140892447843</v>
      </c>
      <c r="BO158" s="9">
        <v>207.01817424347925</v>
      </c>
      <c r="BP158" s="9">
        <v>208.51899437282154</v>
      </c>
      <c r="BQ158" s="21">
        <v>207.87187642118218</v>
      </c>
      <c r="BR158" s="21">
        <v>208.22524795645867</v>
      </c>
      <c r="BS158" s="21">
        <v>205.90894750778077</v>
      </c>
      <c r="BT158" s="21">
        <v>204.12627536769924</v>
      </c>
      <c r="BU158" s="21">
        <v>202.47421871272419</v>
      </c>
      <c r="BV158" s="21">
        <v>203.23769857180275</v>
      </c>
      <c r="BW158" s="21">
        <v>209.14338979986039</v>
      </c>
      <c r="BX158" s="21">
        <v>216.55489581774225</v>
      </c>
      <c r="BY158" s="21">
        <v>223.67375499746447</v>
      </c>
      <c r="BZ158" s="21">
        <v>227.09172957256547</v>
      </c>
      <c r="CA158" s="21">
        <v>227.68154776623444</v>
      </c>
      <c r="CB158" s="21">
        <v>227.83507400483995</v>
      </c>
      <c r="CC158" s="21">
        <v>231.01535060877828</v>
      </c>
      <c r="CD158" s="197">
        <v>234.68400646578257</v>
      </c>
      <c r="CE158" s="197">
        <v>239.34831824651386</v>
      </c>
      <c r="CF158" s="197">
        <v>240.46968146776373</v>
      </c>
      <c r="CG158" s="197">
        <v>244.12392773035663</v>
      </c>
      <c r="CH158" s="200">
        <v>247.92920977629805</v>
      </c>
      <c r="CJ158" s="5"/>
      <c r="CK158" s="5"/>
      <c r="CL158" s="5"/>
      <c r="CM158" s="5"/>
      <c r="CN158" s="5"/>
      <c r="CO158" s="21"/>
      <c r="CP158" s="21"/>
      <c r="CQ158" s="21"/>
    </row>
    <row r="159" spans="1:95" x14ac:dyDescent="0.2">
      <c r="A159" s="8" t="str">
        <f t="shared" si="2"/>
        <v>EWGm_gg_QU_2</v>
      </c>
      <c r="B159" s="7" t="s">
        <v>586</v>
      </c>
      <c r="C159" s="7" t="s">
        <v>654</v>
      </c>
      <c r="D159" s="7">
        <v>2</v>
      </c>
      <c r="E159" s="7">
        <v>100</v>
      </c>
      <c r="F159" s="9">
        <v>100.16523533755152</v>
      </c>
      <c r="G159" s="9">
        <v>99.25154244901978</v>
      </c>
      <c r="H159" s="9">
        <v>98.706868974276134</v>
      </c>
      <c r="I159" s="9">
        <v>98.668527899884268</v>
      </c>
      <c r="J159" s="9">
        <v>99.288869521597931</v>
      </c>
      <c r="K159" s="9">
        <v>100.01938985808765</v>
      </c>
      <c r="L159" s="9">
        <v>100.2829400181342</v>
      </c>
      <c r="M159" s="9">
        <v>100.610304764936</v>
      </c>
      <c r="N159" s="9">
        <v>100.37461927540066</v>
      </c>
      <c r="O159" s="9">
        <v>100.59671741663476</v>
      </c>
      <c r="P159" s="9">
        <v>101.38839192539962</v>
      </c>
      <c r="Q159" s="9">
        <v>101.82833043012555</v>
      </c>
      <c r="R159" s="9">
        <v>102.79522231329254</v>
      </c>
      <c r="S159" s="9">
        <v>104.08642855173524</v>
      </c>
      <c r="T159" s="9">
        <v>106.05349054464996</v>
      </c>
      <c r="U159" s="9">
        <v>107.50217411358715</v>
      </c>
      <c r="V159" s="9">
        <v>108.07348825466569</v>
      </c>
      <c r="W159" s="9">
        <v>108.59796259597267</v>
      </c>
      <c r="X159" s="9">
        <v>109.22359206559618</v>
      </c>
      <c r="Y159" s="9">
        <v>109.8454369474685</v>
      </c>
      <c r="Z159" s="9">
        <v>110.39577371225882</v>
      </c>
      <c r="AA159" s="9">
        <v>110.496788030963</v>
      </c>
      <c r="AB159" s="9">
        <v>111.33053463452632</v>
      </c>
      <c r="AC159" s="9">
        <v>112.27889539856278</v>
      </c>
      <c r="AD159" s="9">
        <v>113.78297524924362</v>
      </c>
      <c r="AE159" s="9">
        <v>115.91938691091919</v>
      </c>
      <c r="AF159" s="9">
        <v>117.97355517597991</v>
      </c>
      <c r="AG159" s="9">
        <v>119.74413944017137</v>
      </c>
      <c r="AH159" s="9">
        <v>120.18643289933915</v>
      </c>
      <c r="AI159" s="9">
        <v>120.20305171113239</v>
      </c>
      <c r="AJ159" s="9">
        <v>120.63351779194493</v>
      </c>
      <c r="AK159" s="9">
        <v>121.53047920176398</v>
      </c>
      <c r="AL159" s="9">
        <v>122.53893826178681</v>
      </c>
      <c r="AM159" s="9">
        <v>123.56040203819219</v>
      </c>
      <c r="AN159" s="9">
        <v>124.3412631333947</v>
      </c>
      <c r="AO159" s="9">
        <v>125.22166696874746</v>
      </c>
      <c r="AP159" s="9">
        <v>126.28440603053006</v>
      </c>
      <c r="AQ159" s="9">
        <v>128.02001326607225</v>
      </c>
      <c r="AR159" s="9">
        <v>131.10774089182621</v>
      </c>
      <c r="AS159" s="9">
        <v>133.64527952257251</v>
      </c>
      <c r="AT159" s="9">
        <v>138.42674323719302</v>
      </c>
      <c r="AU159" s="9">
        <v>140.18198040576371</v>
      </c>
      <c r="AV159" s="9">
        <v>142.03145394780049</v>
      </c>
      <c r="AW159" s="9">
        <v>141.32482441666446</v>
      </c>
      <c r="AX159" s="9">
        <v>142.47422008388472</v>
      </c>
      <c r="AY159" s="9">
        <v>142.43852861788733</v>
      </c>
      <c r="AZ159" s="9">
        <v>143.04280284948143</v>
      </c>
      <c r="BA159" s="9">
        <v>144.00488856066593</v>
      </c>
      <c r="BB159" s="9">
        <v>146.51093167801525</v>
      </c>
      <c r="BC159" s="9">
        <v>150.35276188516175</v>
      </c>
      <c r="BD159" s="9">
        <v>156.03404844830195</v>
      </c>
      <c r="BE159" s="9">
        <v>161.85537010052221</v>
      </c>
      <c r="BF159" s="9">
        <v>164.74230138493951</v>
      </c>
      <c r="BG159" s="9">
        <v>166.57283654997585</v>
      </c>
      <c r="BH159" s="9">
        <v>169.6496707299857</v>
      </c>
      <c r="BI159" s="9">
        <v>172.05574963862691</v>
      </c>
      <c r="BJ159" s="9">
        <v>173.57657750028224</v>
      </c>
      <c r="BK159" s="9">
        <v>173.28572279459186</v>
      </c>
      <c r="BL159" s="9">
        <v>174.54656125274059</v>
      </c>
      <c r="BM159" s="9">
        <v>174.77546350300273</v>
      </c>
      <c r="BN159" s="9">
        <v>176.69853761706599</v>
      </c>
      <c r="BO159" s="9">
        <v>178.17683486328391</v>
      </c>
      <c r="BP159" s="9">
        <v>179.72653516784487</v>
      </c>
      <c r="BQ159" s="21">
        <v>177.74596374704507</v>
      </c>
      <c r="BR159" s="21">
        <v>175.27054495114666</v>
      </c>
      <c r="BS159" s="21">
        <v>172.65605715983887</v>
      </c>
      <c r="BT159" s="21">
        <v>168.52996450024798</v>
      </c>
      <c r="BU159" s="21">
        <v>165.26248329861369</v>
      </c>
      <c r="BV159" s="21">
        <v>163.81905626072106</v>
      </c>
      <c r="BW159" s="21">
        <v>168.16212149055016</v>
      </c>
      <c r="BX159" s="21">
        <v>173.28607658995887</v>
      </c>
      <c r="BY159" s="21">
        <v>178.20939072974116</v>
      </c>
      <c r="BZ159" s="21">
        <v>181.01104523463857</v>
      </c>
      <c r="CA159" s="21">
        <v>180.23787872778914</v>
      </c>
      <c r="CB159" s="21">
        <v>178.23836741143748</v>
      </c>
      <c r="CC159" s="21">
        <v>178.11180169820125</v>
      </c>
      <c r="CD159" s="197">
        <v>181.3676901032425</v>
      </c>
      <c r="CE159" s="197">
        <v>183.56822298714812</v>
      </c>
      <c r="CF159" s="197">
        <v>184.19088714351813</v>
      </c>
      <c r="CG159" s="197">
        <v>186.10202683483703</v>
      </c>
      <c r="CH159" s="200">
        <v>191.39180777844857</v>
      </c>
      <c r="CJ159" s="5"/>
      <c r="CK159" s="5"/>
      <c r="CL159" s="5"/>
      <c r="CM159" s="5"/>
      <c r="CN159" s="5"/>
      <c r="CO159" s="21"/>
      <c r="CP159" s="21"/>
      <c r="CQ159" s="21"/>
    </row>
    <row r="160" spans="1:95" x14ac:dyDescent="0.2">
      <c r="A160" s="8" t="str">
        <f t="shared" si="2"/>
        <v>EWGm_gg_QU_3</v>
      </c>
      <c r="B160" s="7" t="s">
        <v>586</v>
      </c>
      <c r="C160" s="7" t="s">
        <v>654</v>
      </c>
      <c r="D160" s="7">
        <v>3</v>
      </c>
      <c r="E160" s="7">
        <v>100</v>
      </c>
      <c r="F160" s="9">
        <v>100.6192892972896</v>
      </c>
      <c r="G160" s="9">
        <v>100.21299002154485</v>
      </c>
      <c r="H160" s="9">
        <v>100.18630375877437</v>
      </c>
      <c r="I160" s="9">
        <v>100.77942594720064</v>
      </c>
      <c r="J160" s="9">
        <v>102.45079842391404</v>
      </c>
      <c r="K160" s="9">
        <v>103.23688132207053</v>
      </c>
      <c r="L160" s="9">
        <v>103.6941556797068</v>
      </c>
      <c r="M160" s="9">
        <v>104.00823345681387</v>
      </c>
      <c r="N160" s="9">
        <v>104.33274708032808</v>
      </c>
      <c r="O160" s="9">
        <v>104.37729602952955</v>
      </c>
      <c r="P160" s="9">
        <v>104.83151508116254</v>
      </c>
      <c r="Q160" s="9">
        <v>106.08916405032443</v>
      </c>
      <c r="R160" s="9">
        <v>107.69423391649559</v>
      </c>
      <c r="S160" s="9">
        <v>108.92559547655816</v>
      </c>
      <c r="T160" s="9">
        <v>109.52602315533079</v>
      </c>
      <c r="U160" s="9">
        <v>109.70993771232848</v>
      </c>
      <c r="V160" s="9">
        <v>109.54983632355599</v>
      </c>
      <c r="W160" s="9">
        <v>109.02431120261993</v>
      </c>
      <c r="X160" s="9">
        <v>109.85804492796338</v>
      </c>
      <c r="Y160" s="9">
        <v>111.32868578158423</v>
      </c>
      <c r="Z160" s="9">
        <v>113.20214214363075</v>
      </c>
      <c r="AA160" s="9">
        <v>114.33474377480026</v>
      </c>
      <c r="AB160" s="9">
        <v>115.67527318897696</v>
      </c>
      <c r="AC160" s="9">
        <v>117.45807638533647</v>
      </c>
      <c r="AD160" s="9">
        <v>118.57457550736108</v>
      </c>
      <c r="AE160" s="9">
        <v>119.7390483768279</v>
      </c>
      <c r="AF160" s="9">
        <v>119.94849759902066</v>
      </c>
      <c r="AG160" s="9">
        <v>120.94690623936442</v>
      </c>
      <c r="AH160" s="9">
        <v>121.78257623987137</v>
      </c>
      <c r="AI160" s="9">
        <v>122.92407151914159</v>
      </c>
      <c r="AJ160" s="9">
        <v>123.98468257451646</v>
      </c>
      <c r="AK160" s="9">
        <v>123.87458979419002</v>
      </c>
      <c r="AL160" s="9">
        <v>124.46299073399909</v>
      </c>
      <c r="AM160" s="9">
        <v>123.79379749609105</v>
      </c>
      <c r="AN160" s="9">
        <v>124.65170369200321</v>
      </c>
      <c r="AO160" s="9">
        <v>125.07591304949464</v>
      </c>
      <c r="AP160" s="9">
        <v>126.37362290082706</v>
      </c>
      <c r="AQ160" s="9">
        <v>128.01814955404728</v>
      </c>
      <c r="AR160" s="9">
        <v>130.0112699398403</v>
      </c>
      <c r="AS160" s="9">
        <v>132.23064393471137</v>
      </c>
      <c r="AT160" s="9">
        <v>136.61267387723703</v>
      </c>
      <c r="AU160" s="9">
        <v>141.07795115753368</v>
      </c>
      <c r="AV160" s="9">
        <v>143.38649319152947</v>
      </c>
      <c r="AW160" s="9">
        <v>142.79748055314164</v>
      </c>
      <c r="AX160" s="9">
        <v>142.56489519600248</v>
      </c>
      <c r="AY160" s="9">
        <v>144.99362295753693</v>
      </c>
      <c r="AZ160" s="9">
        <v>147.42552969092279</v>
      </c>
      <c r="BA160" s="9">
        <v>149.20777097430155</v>
      </c>
      <c r="BB160" s="9">
        <v>151.07127066198214</v>
      </c>
      <c r="BC160" s="9">
        <v>155.14957414233515</v>
      </c>
      <c r="BD160" s="9">
        <v>162.19731220181168</v>
      </c>
      <c r="BE160" s="9">
        <v>170.5782158645568</v>
      </c>
      <c r="BF160" s="9">
        <v>173.54454414045097</v>
      </c>
      <c r="BG160" s="9">
        <v>174.58297837829809</v>
      </c>
      <c r="BH160" s="9">
        <v>174.74726348053863</v>
      </c>
      <c r="BI160" s="9">
        <v>178.62446340407735</v>
      </c>
      <c r="BJ160" s="9">
        <v>181.87027392680648</v>
      </c>
      <c r="BK160" s="9">
        <v>182.8562914769507</v>
      </c>
      <c r="BL160" s="9">
        <v>182.17373138698042</v>
      </c>
      <c r="BM160" s="9">
        <v>181.47419231704757</v>
      </c>
      <c r="BN160" s="9">
        <v>183.24293438760233</v>
      </c>
      <c r="BO160" s="9">
        <v>185.90259869944177</v>
      </c>
      <c r="BP160" s="9">
        <v>188.19124670380302</v>
      </c>
      <c r="BQ160" s="21">
        <v>188.01434619288966</v>
      </c>
      <c r="BR160" s="21">
        <v>187.6474226262452</v>
      </c>
      <c r="BS160" s="21">
        <v>185.44874991248943</v>
      </c>
      <c r="BT160" s="21">
        <v>180.76032075881719</v>
      </c>
      <c r="BU160" s="21">
        <v>177.08467311608919</v>
      </c>
      <c r="BV160" s="21">
        <v>177.1854184861229</v>
      </c>
      <c r="BW160" s="21">
        <v>183.26897316156794</v>
      </c>
      <c r="BX160" s="21">
        <v>189.73870031429942</v>
      </c>
      <c r="BY160" s="21">
        <v>195.60585274497942</v>
      </c>
      <c r="BZ160" s="21">
        <v>198.37330721411925</v>
      </c>
      <c r="CA160" s="21">
        <v>199.66271775984103</v>
      </c>
      <c r="CB160" s="21">
        <v>198.60536912983784</v>
      </c>
      <c r="CC160" s="21">
        <v>200.58647266500853</v>
      </c>
      <c r="CD160" s="197">
        <v>203.9519908691249</v>
      </c>
      <c r="CE160" s="197">
        <v>205.76545729555997</v>
      </c>
      <c r="CF160" s="197">
        <v>207.06103593781992</v>
      </c>
      <c r="CG160" s="197">
        <v>208.39545887621679</v>
      </c>
      <c r="CH160" s="200">
        <v>213.54595293504656</v>
      </c>
      <c r="CJ160" s="5"/>
      <c r="CK160" s="5"/>
      <c r="CL160" s="5"/>
      <c r="CM160" s="5"/>
      <c r="CN160" s="5"/>
      <c r="CO160" s="21"/>
      <c r="CP160" s="21"/>
      <c r="CQ160" s="21"/>
    </row>
    <row r="161" spans="1:95" x14ac:dyDescent="0.2">
      <c r="A161" s="8" t="str">
        <f t="shared" si="2"/>
        <v>EWGm_gg_QU_4</v>
      </c>
      <c r="B161" s="7" t="s">
        <v>586</v>
      </c>
      <c r="C161" s="7" t="s">
        <v>654</v>
      </c>
      <c r="D161" s="7">
        <v>4</v>
      </c>
      <c r="E161" s="7">
        <v>100</v>
      </c>
      <c r="F161" s="9">
        <v>100.22448508802012</v>
      </c>
      <c r="G161" s="9">
        <v>99.433848913776046</v>
      </c>
      <c r="H161" s="9">
        <v>99.668980191976956</v>
      </c>
      <c r="I161" s="9">
        <v>100.33281753901089</v>
      </c>
      <c r="J161" s="9">
        <v>102.04577354188149</v>
      </c>
      <c r="K161" s="9">
        <v>103.22136905805475</v>
      </c>
      <c r="L161" s="9">
        <v>104.39202412554931</v>
      </c>
      <c r="M161" s="9">
        <v>105.74971005182074</v>
      </c>
      <c r="N161" s="9">
        <v>106.34849072823528</v>
      </c>
      <c r="O161" s="9">
        <v>106.59480679414578</v>
      </c>
      <c r="P161" s="9">
        <v>107.25561400200485</v>
      </c>
      <c r="Q161" s="9">
        <v>107.99825709762922</v>
      </c>
      <c r="R161" s="9">
        <v>109.80112922839483</v>
      </c>
      <c r="S161" s="9">
        <v>110.75591511350632</v>
      </c>
      <c r="T161" s="9">
        <v>112.96888272649967</v>
      </c>
      <c r="U161" s="9">
        <v>114.06504643646929</v>
      </c>
      <c r="V161" s="9">
        <v>115.96654235478212</v>
      </c>
      <c r="W161" s="9">
        <v>116.57769505049104</v>
      </c>
      <c r="X161" s="9">
        <v>117.63835549443159</v>
      </c>
      <c r="Y161" s="9">
        <v>118.08854553877434</v>
      </c>
      <c r="Z161" s="9">
        <v>118.78827118912572</v>
      </c>
      <c r="AA161" s="9">
        <v>119.74027825105991</v>
      </c>
      <c r="AB161" s="9">
        <v>120.96809339452965</v>
      </c>
      <c r="AC161" s="9">
        <v>122.32835111119421</v>
      </c>
      <c r="AD161" s="9">
        <v>123.65563276323751</v>
      </c>
      <c r="AE161" s="9">
        <v>123.57557960355922</v>
      </c>
      <c r="AF161" s="9">
        <v>123.83753268843259</v>
      </c>
      <c r="AG161" s="9">
        <v>124.57256145765145</v>
      </c>
      <c r="AH161" s="9">
        <v>126.98010159796566</v>
      </c>
      <c r="AI161" s="9">
        <v>129.73951459147003</v>
      </c>
      <c r="AJ161" s="9">
        <v>131.09879394849096</v>
      </c>
      <c r="AK161" s="9">
        <v>130.95175234280464</v>
      </c>
      <c r="AL161" s="9">
        <v>131.03258377967336</v>
      </c>
      <c r="AM161" s="9">
        <v>126.30417512406217</v>
      </c>
      <c r="AN161" s="9">
        <v>122.30632889612041</v>
      </c>
      <c r="AO161" s="9">
        <v>117.94653912962593</v>
      </c>
      <c r="AP161" s="9">
        <v>119.7546592159875</v>
      </c>
      <c r="AQ161" s="9">
        <v>122.14762047405766</v>
      </c>
      <c r="AR161" s="9">
        <v>125.3393466767106</v>
      </c>
      <c r="AS161" s="9">
        <v>128.07200665317478</v>
      </c>
      <c r="AT161" s="9">
        <v>134.33893319574767</v>
      </c>
      <c r="AU161" s="9">
        <v>137.87622698135763</v>
      </c>
      <c r="AV161" s="9">
        <v>140.88726186193006</v>
      </c>
      <c r="AW161" s="9">
        <v>138.95582559318183</v>
      </c>
      <c r="AX161" s="9">
        <v>137.79106535291888</v>
      </c>
      <c r="AY161" s="9">
        <v>135.22530625216044</v>
      </c>
      <c r="AZ161" s="9">
        <v>134.81657010340192</v>
      </c>
      <c r="BA161" s="9">
        <v>135.22843535621894</v>
      </c>
      <c r="BB161" s="9">
        <v>137.55189818978408</v>
      </c>
      <c r="BC161" s="9">
        <v>139.91165235072182</v>
      </c>
      <c r="BD161" s="9">
        <v>145.97754230113117</v>
      </c>
      <c r="BE161" s="9">
        <v>153.43351452854515</v>
      </c>
      <c r="BF161" s="9">
        <v>158.40515463728448</v>
      </c>
      <c r="BG161" s="9">
        <v>160.33166586829589</v>
      </c>
      <c r="BH161" s="9">
        <v>161.86437223873725</v>
      </c>
      <c r="BI161" s="9">
        <v>166.20435144901674</v>
      </c>
      <c r="BJ161" s="9">
        <v>170.67702335676492</v>
      </c>
      <c r="BK161" s="9">
        <v>174.68788360904128</v>
      </c>
      <c r="BL161" s="9">
        <v>178.2379556809673</v>
      </c>
      <c r="BM161" s="9">
        <v>180.17362360276954</v>
      </c>
      <c r="BN161" s="9">
        <v>181.32537202834871</v>
      </c>
      <c r="BO161" s="9">
        <v>180.70782879407292</v>
      </c>
      <c r="BP161" s="9">
        <v>181.44316373498745</v>
      </c>
      <c r="BQ161" s="21">
        <v>179.87081285745367</v>
      </c>
      <c r="BR161" s="21">
        <v>179.53704204617688</v>
      </c>
      <c r="BS161" s="21">
        <v>178.48881202754887</v>
      </c>
      <c r="BT161" s="21">
        <v>175.79195548050473</v>
      </c>
      <c r="BU161" s="21">
        <v>171.86520942909021</v>
      </c>
      <c r="BV161" s="21">
        <v>169.58408901436852</v>
      </c>
      <c r="BW161" s="21">
        <v>173.84479522021897</v>
      </c>
      <c r="BX161" s="21">
        <v>178.54348681631018</v>
      </c>
      <c r="BY161" s="21">
        <v>183.90676781091682</v>
      </c>
      <c r="BZ161" s="21">
        <v>186.04823908052256</v>
      </c>
      <c r="CA161" s="21">
        <v>186.07775497103503</v>
      </c>
      <c r="CB161" s="21">
        <v>184.1719265725545</v>
      </c>
      <c r="CC161" s="21">
        <v>184.50464982961225</v>
      </c>
      <c r="CD161" s="197">
        <v>187.3490028326745</v>
      </c>
      <c r="CE161" s="197">
        <v>188.83104528036176</v>
      </c>
      <c r="CF161" s="197">
        <v>187.7441213273928</v>
      </c>
      <c r="CG161" s="197">
        <v>189.51060912519006</v>
      </c>
      <c r="CH161" s="200">
        <v>194.97954467955014</v>
      </c>
      <c r="CJ161" s="5"/>
      <c r="CK161" s="5"/>
      <c r="CL161" s="5"/>
      <c r="CM161" s="5"/>
      <c r="CN161" s="5"/>
      <c r="CO161" s="21"/>
      <c r="CP161" s="21"/>
      <c r="CQ161" s="21"/>
    </row>
    <row r="162" spans="1:95" x14ac:dyDescent="0.2">
      <c r="A162" s="8" t="str">
        <f t="shared" si="2"/>
        <v>EWGm_gg_QU_5</v>
      </c>
      <c r="B162" s="7" t="s">
        <v>586</v>
      </c>
      <c r="C162" s="7" t="s">
        <v>654</v>
      </c>
      <c r="D162" s="7">
        <v>5</v>
      </c>
      <c r="E162" s="7">
        <v>100</v>
      </c>
      <c r="F162" s="9">
        <v>100.35616031676646</v>
      </c>
      <c r="G162" s="9">
        <v>99.469273021255688</v>
      </c>
      <c r="H162" s="9">
        <v>98.475710187597144</v>
      </c>
      <c r="I162" s="9">
        <v>98.205864939135452</v>
      </c>
      <c r="J162" s="9">
        <v>99.293343229562538</v>
      </c>
      <c r="K162" s="9">
        <v>100.85858673255825</v>
      </c>
      <c r="L162" s="9">
        <v>102.39206787408985</v>
      </c>
      <c r="M162" s="9">
        <v>103.67176348026716</v>
      </c>
      <c r="N162" s="9">
        <v>103.82716760541832</v>
      </c>
      <c r="O162" s="9">
        <v>103.47874252082768</v>
      </c>
      <c r="P162" s="9">
        <v>103.48544055787401</v>
      </c>
      <c r="Q162" s="9">
        <v>104.05986064508646</v>
      </c>
      <c r="R162" s="9">
        <v>105.57062805979587</v>
      </c>
      <c r="S162" s="9">
        <v>106.22855437861558</v>
      </c>
      <c r="T162" s="9">
        <v>108.19099941390424</v>
      </c>
      <c r="U162" s="9">
        <v>109.0268021716211</v>
      </c>
      <c r="V162" s="9">
        <v>110.89507689747795</v>
      </c>
      <c r="W162" s="9">
        <v>111.36568941638257</v>
      </c>
      <c r="X162" s="9">
        <v>112.94930351906635</v>
      </c>
      <c r="Y162" s="9">
        <v>114.00574255683027</v>
      </c>
      <c r="Z162" s="9">
        <v>115.32828620581263</v>
      </c>
      <c r="AA162" s="9">
        <v>116.22401061406883</v>
      </c>
      <c r="AB162" s="9">
        <v>116.37568696586101</v>
      </c>
      <c r="AC162" s="9">
        <v>118.13989317883305</v>
      </c>
      <c r="AD162" s="9">
        <v>119.58580909080193</v>
      </c>
      <c r="AE162" s="9">
        <v>123.3826144368569</v>
      </c>
      <c r="AF162" s="9">
        <v>125.7256373779358</v>
      </c>
      <c r="AG162" s="9">
        <v>128.38257332599673</v>
      </c>
      <c r="AH162" s="9">
        <v>129.46012788386216</v>
      </c>
      <c r="AI162" s="9">
        <v>130.63789257821045</v>
      </c>
      <c r="AJ162" s="9">
        <v>132.41993341514254</v>
      </c>
      <c r="AK162" s="9">
        <v>134.12821317088259</v>
      </c>
      <c r="AL162" s="9">
        <v>135.99765107888595</v>
      </c>
      <c r="AM162" s="9">
        <v>136.67054384014929</v>
      </c>
      <c r="AN162" s="9">
        <v>139.17756707319725</v>
      </c>
      <c r="AO162" s="9">
        <v>141.19168719277084</v>
      </c>
      <c r="AP162" s="9">
        <v>144.45570572428244</v>
      </c>
      <c r="AQ162" s="9">
        <v>146.68365426924126</v>
      </c>
      <c r="AR162" s="9">
        <v>150.02501905592655</v>
      </c>
      <c r="AS162" s="9">
        <v>154.36740857158767</v>
      </c>
      <c r="AT162" s="9">
        <v>161.29181134257522</v>
      </c>
      <c r="AU162" s="9">
        <v>167.42275488366673</v>
      </c>
      <c r="AV162" s="9">
        <v>170.11847685046976</v>
      </c>
      <c r="AW162" s="9">
        <v>169.82678921493257</v>
      </c>
      <c r="AX162" s="9">
        <v>169.28631985411104</v>
      </c>
      <c r="AY162" s="9">
        <v>168.29694089058731</v>
      </c>
      <c r="AZ162" s="9">
        <v>170.20123421776876</v>
      </c>
      <c r="BA162" s="9">
        <v>173.04990912193929</v>
      </c>
      <c r="BB162" s="9">
        <v>182.23084477291886</v>
      </c>
      <c r="BC162" s="9">
        <v>188.40135906712825</v>
      </c>
      <c r="BD162" s="9">
        <v>196.40422151707196</v>
      </c>
      <c r="BE162" s="9">
        <v>200.30839145306004</v>
      </c>
      <c r="BF162" s="9">
        <v>203.64239572601238</v>
      </c>
      <c r="BG162" s="9">
        <v>206.43971964641398</v>
      </c>
      <c r="BH162" s="9">
        <v>209.59765722321706</v>
      </c>
      <c r="BI162" s="9">
        <v>210.31611199538042</v>
      </c>
      <c r="BJ162" s="9">
        <v>209.05433111743932</v>
      </c>
      <c r="BK162" s="9">
        <v>205.96031278964657</v>
      </c>
      <c r="BL162" s="9">
        <v>207.99228715627433</v>
      </c>
      <c r="BM162" s="9">
        <v>207.38978699028564</v>
      </c>
      <c r="BN162" s="9">
        <v>210.03329284842349</v>
      </c>
      <c r="BO162" s="9">
        <v>210.76495762495594</v>
      </c>
      <c r="BP162" s="9">
        <v>214.41552807705628</v>
      </c>
      <c r="BQ162" s="21">
        <v>213.27750349932114</v>
      </c>
      <c r="BR162" s="21">
        <v>211.91545784544257</v>
      </c>
      <c r="BS162" s="21">
        <v>209.12128665819236</v>
      </c>
      <c r="BT162" s="21">
        <v>206.03341546647951</v>
      </c>
      <c r="BU162" s="21">
        <v>200.48290035294815</v>
      </c>
      <c r="BV162" s="21">
        <v>196.86385957050686</v>
      </c>
      <c r="BW162" s="21">
        <v>199.16172077005658</v>
      </c>
      <c r="BX162" s="21">
        <v>205.70748340053649</v>
      </c>
      <c r="BY162" s="21">
        <v>210.67125925421601</v>
      </c>
      <c r="BZ162" s="21">
        <v>215.21300366024707</v>
      </c>
      <c r="CA162" s="21">
        <v>216.37944366206065</v>
      </c>
      <c r="CB162" s="21">
        <v>218.26509664650783</v>
      </c>
      <c r="CC162" s="21">
        <v>220.86068564111079</v>
      </c>
      <c r="CD162" s="197">
        <v>223.88226045806906</v>
      </c>
      <c r="CE162" s="197">
        <v>225.08768463042395</v>
      </c>
      <c r="CF162" s="197">
        <v>223.6527357492082</v>
      </c>
      <c r="CG162" s="197">
        <v>225.50373629525231</v>
      </c>
      <c r="CH162" s="200">
        <v>231.20425204912874</v>
      </c>
      <c r="CJ162" s="5"/>
      <c r="CK162" s="5"/>
      <c r="CL162" s="5"/>
      <c r="CM162" s="5"/>
      <c r="CN162" s="5"/>
      <c r="CO162" s="21"/>
      <c r="CP162" s="21"/>
      <c r="CQ162" s="21"/>
    </row>
    <row r="163" spans="1:95" x14ac:dyDescent="0.2">
      <c r="A163" s="8" t="str">
        <f t="shared" si="2"/>
        <v>EWGm_gg_QU_6</v>
      </c>
      <c r="B163" s="7" t="s">
        <v>586</v>
      </c>
      <c r="C163" s="7" t="s">
        <v>654</v>
      </c>
      <c r="D163" s="7">
        <v>6</v>
      </c>
      <c r="E163" s="7">
        <v>100</v>
      </c>
      <c r="F163" s="9">
        <v>100.1718216613737</v>
      </c>
      <c r="G163" s="9">
        <v>99.269595343743447</v>
      </c>
      <c r="H163" s="9">
        <v>99.079402522734611</v>
      </c>
      <c r="I163" s="9">
        <v>99.549011128153111</v>
      </c>
      <c r="J163" s="9">
        <v>101.15048681862243</v>
      </c>
      <c r="K163" s="9">
        <v>102.37989262447063</v>
      </c>
      <c r="L163" s="9">
        <v>103.89464885487821</v>
      </c>
      <c r="M163" s="9">
        <v>105.4004721271566</v>
      </c>
      <c r="N163" s="9">
        <v>106.22053065788037</v>
      </c>
      <c r="O163" s="9">
        <v>106.46512578918158</v>
      </c>
      <c r="P163" s="9">
        <v>107.37990821940878</v>
      </c>
      <c r="Q163" s="9">
        <v>108.39254527391711</v>
      </c>
      <c r="R163" s="9">
        <v>110.20365658395367</v>
      </c>
      <c r="S163" s="9">
        <v>110.90795371354966</v>
      </c>
      <c r="T163" s="9">
        <v>112.21776415647014</v>
      </c>
      <c r="U163" s="9">
        <v>112.18710830371954</v>
      </c>
      <c r="V163" s="9">
        <v>112.63868805387824</v>
      </c>
      <c r="W163" s="9">
        <v>112.7277371901743</v>
      </c>
      <c r="X163" s="9">
        <v>114.33407879022917</v>
      </c>
      <c r="Y163" s="9">
        <v>115.70539639517123</v>
      </c>
      <c r="Z163" s="9">
        <v>117.0622863168129</v>
      </c>
      <c r="AA163" s="9">
        <v>118.05465445947998</v>
      </c>
      <c r="AB163" s="9">
        <v>120.79318628941532</v>
      </c>
      <c r="AC163" s="9">
        <v>123.23153945887184</v>
      </c>
      <c r="AD163" s="9">
        <v>125.45477434309885</v>
      </c>
      <c r="AE163" s="9">
        <v>124.43101972604916</v>
      </c>
      <c r="AF163" s="9">
        <v>126.27201006858202</v>
      </c>
      <c r="AG163" s="9">
        <v>127.84816284035492</v>
      </c>
      <c r="AH163" s="9">
        <v>130.73421394632732</v>
      </c>
      <c r="AI163" s="9">
        <v>131.35312245634614</v>
      </c>
      <c r="AJ163" s="9">
        <v>132.83622629996736</v>
      </c>
      <c r="AK163" s="9">
        <v>133.76487225621656</v>
      </c>
      <c r="AL163" s="9">
        <v>134.34998201423241</v>
      </c>
      <c r="AM163" s="9">
        <v>134.1526781056987</v>
      </c>
      <c r="AN163" s="9">
        <v>134.02115318382718</v>
      </c>
      <c r="AO163" s="9">
        <v>134.30488102753623</v>
      </c>
      <c r="AP163" s="9">
        <v>134.24416226580766</v>
      </c>
      <c r="AQ163" s="9">
        <v>136.74725381334977</v>
      </c>
      <c r="AR163" s="9">
        <v>140.50744418787676</v>
      </c>
      <c r="AS163" s="9">
        <v>144.61722635058138</v>
      </c>
      <c r="AT163" s="9">
        <v>149.98794233275666</v>
      </c>
      <c r="AU163" s="9">
        <v>153.4230007270676</v>
      </c>
      <c r="AV163" s="9">
        <v>157.98093961383293</v>
      </c>
      <c r="AW163" s="9">
        <v>160.85050547898058</v>
      </c>
      <c r="AX163" s="9">
        <v>164.39557402895159</v>
      </c>
      <c r="AY163" s="9">
        <v>166.32343125314378</v>
      </c>
      <c r="AZ163" s="9">
        <v>167.73441498733263</v>
      </c>
      <c r="BA163" s="9">
        <v>169.51799629803406</v>
      </c>
      <c r="BB163" s="9">
        <v>173.26480569498949</v>
      </c>
      <c r="BC163" s="9">
        <v>178.02904437383867</v>
      </c>
      <c r="BD163" s="9">
        <v>184.24843708836829</v>
      </c>
      <c r="BE163" s="9">
        <v>189.93897784771718</v>
      </c>
      <c r="BF163" s="9">
        <v>192.49956954134038</v>
      </c>
      <c r="BG163" s="9">
        <v>193.69809128668473</v>
      </c>
      <c r="BH163" s="9">
        <v>195.57136191582387</v>
      </c>
      <c r="BI163" s="9">
        <v>199.09808933127064</v>
      </c>
      <c r="BJ163" s="9">
        <v>201.21956247706407</v>
      </c>
      <c r="BK163" s="9">
        <v>201.24414235927682</v>
      </c>
      <c r="BL163" s="9">
        <v>200.9191656243448</v>
      </c>
      <c r="BM163" s="9">
        <v>200.59340571206508</v>
      </c>
      <c r="BN163" s="9">
        <v>204.0057007183988</v>
      </c>
      <c r="BO163" s="9">
        <v>208.31566009884719</v>
      </c>
      <c r="BP163" s="9">
        <v>212.5703434975222</v>
      </c>
      <c r="BQ163" s="21">
        <v>208.97021312261396</v>
      </c>
      <c r="BR163" s="21">
        <v>206.12402034803293</v>
      </c>
      <c r="BS163" s="21">
        <v>203.02399934159791</v>
      </c>
      <c r="BT163" s="21">
        <v>200.48833607600258</v>
      </c>
      <c r="BU163" s="21">
        <v>195.96595543346075</v>
      </c>
      <c r="BV163" s="21">
        <v>193.75081118367098</v>
      </c>
      <c r="BW163" s="21">
        <v>198.10490116767642</v>
      </c>
      <c r="BX163" s="21">
        <v>203.23916982286048</v>
      </c>
      <c r="BY163" s="21">
        <v>207.58589950451201</v>
      </c>
      <c r="BZ163" s="21">
        <v>210.89468102030469</v>
      </c>
      <c r="CA163" s="21">
        <v>210.95843881241396</v>
      </c>
      <c r="CB163" s="21">
        <v>212.23184733259939</v>
      </c>
      <c r="CC163" s="21">
        <v>213.99571344043989</v>
      </c>
      <c r="CD163" s="197">
        <v>218.30262232136087</v>
      </c>
      <c r="CE163" s="197">
        <v>217.10274289655842</v>
      </c>
      <c r="CF163" s="197">
        <v>216.08513367953478</v>
      </c>
      <c r="CG163" s="197">
        <v>217.2366625112779</v>
      </c>
      <c r="CH163" s="200">
        <v>223.97136165580324</v>
      </c>
      <c r="CJ163" s="5"/>
      <c r="CK163" s="5"/>
      <c r="CL163" s="5"/>
      <c r="CM163" s="5"/>
      <c r="CN163" s="5"/>
      <c r="CO163" s="21"/>
      <c r="CP163" s="21"/>
      <c r="CQ163" s="21"/>
    </row>
    <row r="164" spans="1:95" x14ac:dyDescent="0.2">
      <c r="A164" s="8" t="str">
        <f t="shared" si="2"/>
        <v>EWGm_gg_QU_7</v>
      </c>
      <c r="B164" s="7" t="s">
        <v>586</v>
      </c>
      <c r="C164" s="7" t="s">
        <v>654</v>
      </c>
      <c r="D164" s="7">
        <v>7</v>
      </c>
      <c r="E164" s="7">
        <v>100</v>
      </c>
      <c r="F164" s="9">
        <v>100.20271261144809</v>
      </c>
      <c r="G164" s="9">
        <v>99.104128700089063</v>
      </c>
      <c r="H164" s="9">
        <v>99.169589793163141</v>
      </c>
      <c r="I164" s="9">
        <v>100.08540931972975</v>
      </c>
      <c r="J164" s="9">
        <v>102.52680299572808</v>
      </c>
      <c r="K164" s="9">
        <v>104.28698773389237</v>
      </c>
      <c r="L164" s="9">
        <v>106.51560290591515</v>
      </c>
      <c r="M164" s="9">
        <v>108.40677762152211</v>
      </c>
      <c r="N164" s="9">
        <v>108.96338180121582</v>
      </c>
      <c r="O164" s="9">
        <v>108.38561635866343</v>
      </c>
      <c r="P164" s="9">
        <v>108.38985463218377</v>
      </c>
      <c r="Q164" s="9">
        <v>109.14467745752303</v>
      </c>
      <c r="R164" s="9">
        <v>111.00379124211975</v>
      </c>
      <c r="S164" s="9">
        <v>112.0383486836392</v>
      </c>
      <c r="T164" s="9">
        <v>113.5745887767842</v>
      </c>
      <c r="U164" s="9">
        <v>113.81255560054473</v>
      </c>
      <c r="V164" s="9">
        <v>113.89666376761222</v>
      </c>
      <c r="W164" s="9">
        <v>113.8924020136369</v>
      </c>
      <c r="X164" s="9">
        <v>115.00046511782334</v>
      </c>
      <c r="Y164" s="9">
        <v>116.58019326759741</v>
      </c>
      <c r="Z164" s="9">
        <v>117.4999368242793</v>
      </c>
      <c r="AA164" s="9">
        <v>119.11374695113982</v>
      </c>
      <c r="AB164" s="9">
        <v>120.28782593411184</v>
      </c>
      <c r="AC164" s="9">
        <v>121.71198592445585</v>
      </c>
      <c r="AD164" s="9">
        <v>122.519492918789</v>
      </c>
      <c r="AE164" s="9">
        <v>122.71033365621797</v>
      </c>
      <c r="AF164" s="9">
        <v>126.60612742433085</v>
      </c>
      <c r="AG164" s="9">
        <v>126.6130561053982</v>
      </c>
      <c r="AH164" s="9">
        <v>128.70324847045822</v>
      </c>
      <c r="AI164" s="9">
        <v>127.37540688006918</v>
      </c>
      <c r="AJ164" s="9">
        <v>129.6542178927528</v>
      </c>
      <c r="AK164" s="9">
        <v>130.78952372676676</v>
      </c>
      <c r="AL164" s="9">
        <v>131.96670191950389</v>
      </c>
      <c r="AM164" s="9">
        <v>133.31138512270826</v>
      </c>
      <c r="AN164" s="9">
        <v>134.01814043517558</v>
      </c>
      <c r="AO164" s="9">
        <v>135.38128531016878</v>
      </c>
      <c r="AP164" s="9">
        <v>134.87185267738394</v>
      </c>
      <c r="AQ164" s="9">
        <v>137.28177207238332</v>
      </c>
      <c r="AR164" s="9">
        <v>139.68246254122349</v>
      </c>
      <c r="AS164" s="9">
        <v>143.63499798147328</v>
      </c>
      <c r="AT164" s="9">
        <v>148.57070410394897</v>
      </c>
      <c r="AU164" s="9">
        <v>151.17482796481065</v>
      </c>
      <c r="AV164" s="9">
        <v>154.16078813670097</v>
      </c>
      <c r="AW164" s="9">
        <v>153.21578399465321</v>
      </c>
      <c r="AX164" s="9">
        <v>153.85099732352248</v>
      </c>
      <c r="AY164" s="9">
        <v>153.34618210754309</v>
      </c>
      <c r="AZ164" s="9">
        <v>154.79174003456151</v>
      </c>
      <c r="BA164" s="9">
        <v>155.38630263814619</v>
      </c>
      <c r="BB164" s="9">
        <v>158.11353133501788</v>
      </c>
      <c r="BC164" s="9">
        <v>161.7450053165179</v>
      </c>
      <c r="BD164" s="9">
        <v>170.28937186982367</v>
      </c>
      <c r="BE164" s="9">
        <v>177.95249012960531</v>
      </c>
      <c r="BF164" s="9">
        <v>183.78897180050748</v>
      </c>
      <c r="BG164" s="9">
        <v>187.10290698212376</v>
      </c>
      <c r="BH164" s="9">
        <v>192.46862650086567</v>
      </c>
      <c r="BI164" s="9">
        <v>198.06482760747974</v>
      </c>
      <c r="BJ164" s="9">
        <v>200.33901527095904</v>
      </c>
      <c r="BK164" s="9">
        <v>197.42540371525351</v>
      </c>
      <c r="BL164" s="9">
        <v>196.19559064144255</v>
      </c>
      <c r="BM164" s="9">
        <v>195.83008816063852</v>
      </c>
      <c r="BN164" s="9">
        <v>197.87377598100508</v>
      </c>
      <c r="BO164" s="9">
        <v>198.52922308206325</v>
      </c>
      <c r="BP164" s="9">
        <v>202.03244751143146</v>
      </c>
      <c r="BQ164" s="21">
        <v>203.09284521061116</v>
      </c>
      <c r="BR164" s="21">
        <v>202.60729746683398</v>
      </c>
      <c r="BS164" s="21">
        <v>201.23140265078106</v>
      </c>
      <c r="BT164" s="21">
        <v>197.5383233318712</v>
      </c>
      <c r="BU164" s="21">
        <v>196.29156265621489</v>
      </c>
      <c r="BV164" s="21">
        <v>196.01475679895233</v>
      </c>
      <c r="BW164" s="21">
        <v>203.07189153017791</v>
      </c>
      <c r="BX164" s="21">
        <v>207.16958471685436</v>
      </c>
      <c r="BY164" s="21">
        <v>208.55239932620989</v>
      </c>
      <c r="BZ164" s="21">
        <v>210.13221001112751</v>
      </c>
      <c r="CA164" s="21">
        <v>211.88483201859552</v>
      </c>
      <c r="CB164" s="21">
        <v>217.82217193251719</v>
      </c>
      <c r="CC164" s="21">
        <v>224.34471502616029</v>
      </c>
      <c r="CD164" s="197">
        <v>231.05813596811444</v>
      </c>
      <c r="CE164" s="197">
        <v>230.95913242804065</v>
      </c>
      <c r="CF164" s="197">
        <v>226.49289576872775</v>
      </c>
      <c r="CG164" s="197">
        <v>226.29354693787968</v>
      </c>
      <c r="CH164" s="200">
        <v>232.60551615578891</v>
      </c>
      <c r="CJ164" s="5"/>
      <c r="CK164" s="5"/>
      <c r="CL164" s="5"/>
      <c r="CM164" s="5"/>
      <c r="CN164" s="5"/>
      <c r="CO164" s="21"/>
      <c r="CP164" s="21"/>
      <c r="CQ164" s="21"/>
    </row>
    <row r="165" spans="1:95" x14ac:dyDescent="0.2">
      <c r="A165" s="8" t="str">
        <f t="shared" si="2"/>
        <v>EWGm_gg_QU_8</v>
      </c>
      <c r="B165" s="7" t="s">
        <v>586</v>
      </c>
      <c r="C165" s="7" t="s">
        <v>654</v>
      </c>
      <c r="D165" s="7">
        <v>8</v>
      </c>
      <c r="E165" s="7">
        <v>100</v>
      </c>
      <c r="F165" s="9">
        <v>101.67675698434716</v>
      </c>
      <c r="G165" s="9">
        <v>101.61258904547515</v>
      </c>
      <c r="H165" s="9">
        <v>101.2640095875466</v>
      </c>
      <c r="I165" s="9">
        <v>100.76369202552725</v>
      </c>
      <c r="J165" s="9">
        <v>101.20161316363766</v>
      </c>
      <c r="K165" s="9">
        <v>101.59527000957435</v>
      </c>
      <c r="L165" s="9">
        <v>102.52939077154497</v>
      </c>
      <c r="M165" s="9">
        <v>103.86209599632296</v>
      </c>
      <c r="N165" s="9">
        <v>104.34280174958705</v>
      </c>
      <c r="O165" s="9">
        <v>104.61969865492819</v>
      </c>
      <c r="P165" s="9">
        <v>105.23801599722735</v>
      </c>
      <c r="Q165" s="9">
        <v>106.24797756160602</v>
      </c>
      <c r="R165" s="9">
        <v>107.5185911965292</v>
      </c>
      <c r="S165" s="9">
        <v>107.72932156281037</v>
      </c>
      <c r="T165" s="9">
        <v>109.09748839256355</v>
      </c>
      <c r="U165" s="9">
        <v>109.69277280844955</v>
      </c>
      <c r="V165" s="9">
        <v>111.0628210550942</v>
      </c>
      <c r="W165" s="9">
        <v>111.17377700601186</v>
      </c>
      <c r="X165" s="9">
        <v>112.35722919408401</v>
      </c>
      <c r="Y165" s="9">
        <v>113.07011585064151</v>
      </c>
      <c r="Z165" s="9">
        <v>114.0745672917232</v>
      </c>
      <c r="AA165" s="9">
        <v>114.26558895631733</v>
      </c>
      <c r="AB165" s="9">
        <v>116.06529078980775</v>
      </c>
      <c r="AC165" s="9">
        <v>117.72938292095314</v>
      </c>
      <c r="AD165" s="9">
        <v>119.47759650861762</v>
      </c>
      <c r="AE165" s="9">
        <v>121.53140195194872</v>
      </c>
      <c r="AF165" s="9">
        <v>123.0969240076012</v>
      </c>
      <c r="AG165" s="9">
        <v>124.34474331715531</v>
      </c>
      <c r="AH165" s="9">
        <v>123.6310178011944</v>
      </c>
      <c r="AI165" s="9">
        <v>123.94070855156885</v>
      </c>
      <c r="AJ165" s="9">
        <v>124.77033158186721</v>
      </c>
      <c r="AK165" s="9">
        <v>125.91137716055452</v>
      </c>
      <c r="AL165" s="9">
        <v>126.81675803122268</v>
      </c>
      <c r="AM165" s="9">
        <v>126.06214509621073</v>
      </c>
      <c r="AN165" s="9">
        <v>125.07603600299292</v>
      </c>
      <c r="AO165" s="9">
        <v>123.73899199963353</v>
      </c>
      <c r="AP165" s="9">
        <v>123.69353919004749</v>
      </c>
      <c r="AQ165" s="9">
        <v>124.95233786413689</v>
      </c>
      <c r="AR165" s="9">
        <v>126.24752730048574</v>
      </c>
      <c r="AS165" s="9">
        <v>127.63857470951105</v>
      </c>
      <c r="AT165" s="9">
        <v>130.42302922989663</v>
      </c>
      <c r="AU165" s="9">
        <v>130.99147511445108</v>
      </c>
      <c r="AV165" s="9">
        <v>130.2130709043131</v>
      </c>
      <c r="AW165" s="9">
        <v>127.02776087681552</v>
      </c>
      <c r="AX165" s="9">
        <v>126.64286246552167</v>
      </c>
      <c r="AY165" s="9">
        <v>127.4630155638331</v>
      </c>
      <c r="AZ165" s="9">
        <v>128.97559329640976</v>
      </c>
      <c r="BA165" s="9">
        <v>131.32872336234064</v>
      </c>
      <c r="BB165" s="9">
        <v>133.45520106159023</v>
      </c>
      <c r="BC165" s="9">
        <v>135.52563262346118</v>
      </c>
      <c r="BD165" s="9">
        <v>139.34914836859426</v>
      </c>
      <c r="BE165" s="9">
        <v>144.16530999868405</v>
      </c>
      <c r="BF165" s="9">
        <v>147.87317122369058</v>
      </c>
      <c r="BG165" s="9">
        <v>148.63332626092418</v>
      </c>
      <c r="BH165" s="9">
        <v>151.47002134985661</v>
      </c>
      <c r="BI165" s="9">
        <v>155.55442073973788</v>
      </c>
      <c r="BJ165" s="9">
        <v>160.25556377772634</v>
      </c>
      <c r="BK165" s="9">
        <v>162.62153689366096</v>
      </c>
      <c r="BL165" s="9">
        <v>164.29716408078244</v>
      </c>
      <c r="BM165" s="9">
        <v>165.1929984117036</v>
      </c>
      <c r="BN165" s="9">
        <v>168.06287613996219</v>
      </c>
      <c r="BO165" s="9">
        <v>170.4813959692143</v>
      </c>
      <c r="BP165" s="9">
        <v>174.1503724596547</v>
      </c>
      <c r="BQ165" s="21">
        <v>172.88368351169277</v>
      </c>
      <c r="BR165" s="21">
        <v>172.08750036471</v>
      </c>
      <c r="BS165" s="21">
        <v>169.35461002935497</v>
      </c>
      <c r="BT165" s="21">
        <v>165.71753718926644</v>
      </c>
      <c r="BU165" s="21">
        <v>163.25121109946392</v>
      </c>
      <c r="BV165" s="21">
        <v>162.90092803649182</v>
      </c>
      <c r="BW165" s="21">
        <v>168.27910773453587</v>
      </c>
      <c r="BX165" s="21">
        <v>172.2644118647971</v>
      </c>
      <c r="BY165" s="21">
        <v>174.97084006913062</v>
      </c>
      <c r="BZ165" s="21">
        <v>176.06668458031231</v>
      </c>
      <c r="CA165" s="21">
        <v>177.28766909283669</v>
      </c>
      <c r="CB165" s="21">
        <v>178.06758786060041</v>
      </c>
      <c r="CC165" s="21">
        <v>180.86824651442979</v>
      </c>
      <c r="CD165" s="197">
        <v>181.78412934450208</v>
      </c>
      <c r="CE165" s="197">
        <v>181.92774788642882</v>
      </c>
      <c r="CF165" s="197">
        <v>180.44239638011848</v>
      </c>
      <c r="CG165" s="197">
        <v>182.14197374141045</v>
      </c>
      <c r="CH165" s="200">
        <v>186.39927691653955</v>
      </c>
      <c r="CJ165" s="5"/>
      <c r="CK165" s="5"/>
      <c r="CL165" s="5"/>
      <c r="CM165" s="5"/>
      <c r="CN165" s="5"/>
      <c r="CO165" s="21"/>
      <c r="CP165" s="21"/>
      <c r="CQ165" s="21"/>
    </row>
    <row r="166" spans="1:95" x14ac:dyDescent="0.2">
      <c r="A166" s="8" t="str">
        <f t="shared" si="2"/>
        <v>EWGm_gg_QU_9</v>
      </c>
      <c r="B166" s="7" t="s">
        <v>586</v>
      </c>
      <c r="C166" s="7" t="s">
        <v>654</v>
      </c>
      <c r="D166" s="7">
        <v>9</v>
      </c>
      <c r="E166" s="7">
        <v>100</v>
      </c>
      <c r="F166" s="9">
        <v>99.954382090372761</v>
      </c>
      <c r="G166" s="9">
        <v>98.634712414244859</v>
      </c>
      <c r="H166" s="9">
        <v>97.097802987321657</v>
      </c>
      <c r="I166" s="9">
        <v>97.575715334335925</v>
      </c>
      <c r="J166" s="9">
        <v>98.558184854461942</v>
      </c>
      <c r="K166" s="9">
        <v>100.96104295864109</v>
      </c>
      <c r="L166" s="9">
        <v>102.67779757174101</v>
      </c>
      <c r="M166" s="9">
        <v>104.95465477499799</v>
      </c>
      <c r="N166" s="9">
        <v>107.96165697470168</v>
      </c>
      <c r="O166" s="9">
        <v>108.44643268764951</v>
      </c>
      <c r="P166" s="9">
        <v>110.75274965107019</v>
      </c>
      <c r="Q166" s="9">
        <v>110.80098169605373</v>
      </c>
      <c r="R166" s="9">
        <v>115.51735917221897</v>
      </c>
      <c r="S166" s="9">
        <v>117.67503487437828</v>
      </c>
      <c r="T166" s="9">
        <v>118.26592025592652</v>
      </c>
      <c r="U166" s="9">
        <v>115.8055835594148</v>
      </c>
      <c r="V166" s="9">
        <v>114.90154268691163</v>
      </c>
      <c r="W166" s="9">
        <v>114.83084674560659</v>
      </c>
      <c r="X166" s="9">
        <v>115.71310690449941</v>
      </c>
      <c r="Y166" s="9">
        <v>116.03933027059115</v>
      </c>
      <c r="Z166" s="9">
        <v>117.74183247226144</v>
      </c>
      <c r="AA166" s="9">
        <v>118.17773067382927</v>
      </c>
      <c r="AB166" s="9">
        <v>119.64029459173173</v>
      </c>
      <c r="AC166" s="9">
        <v>121.76504154610092</v>
      </c>
      <c r="AD166" s="9">
        <v>125.02452013074314</v>
      </c>
      <c r="AE166" s="9">
        <v>125.26410664346679</v>
      </c>
      <c r="AF166" s="9">
        <v>128.35763887020519</v>
      </c>
      <c r="AG166" s="9">
        <v>130.76046913176256</v>
      </c>
      <c r="AH166" s="9">
        <v>133.75593003304607</v>
      </c>
      <c r="AI166" s="9">
        <v>133.75435020043574</v>
      </c>
      <c r="AJ166" s="9">
        <v>135.21276288090436</v>
      </c>
      <c r="AK166" s="9">
        <v>139.77272481639372</v>
      </c>
      <c r="AL166" s="9">
        <v>144.0577320103948</v>
      </c>
      <c r="AM166" s="9">
        <v>147.19144617858237</v>
      </c>
      <c r="AN166" s="9">
        <v>148.48223910316449</v>
      </c>
      <c r="AO166" s="9">
        <v>148.29353650039326</v>
      </c>
      <c r="AP166" s="9">
        <v>148.86412386941277</v>
      </c>
      <c r="AQ166" s="9">
        <v>150.85265101040747</v>
      </c>
      <c r="AR166" s="9">
        <v>153.47037061520308</v>
      </c>
      <c r="AS166" s="9">
        <v>159.75840304389484</v>
      </c>
      <c r="AT166" s="9">
        <v>166.20528568175303</v>
      </c>
      <c r="AU166" s="9">
        <v>169.48212653827758</v>
      </c>
      <c r="AV166" s="9">
        <v>168.98114725314079</v>
      </c>
      <c r="AW166" s="9">
        <v>167.56268436831931</v>
      </c>
      <c r="AX166" s="9">
        <v>172.52592701685307</v>
      </c>
      <c r="AY166" s="9">
        <v>175.16367161576946</v>
      </c>
      <c r="AZ166" s="9">
        <v>178.94542072810171</v>
      </c>
      <c r="BA166" s="9">
        <v>181.63601687242689</v>
      </c>
      <c r="BB166" s="9">
        <v>189.16199254106152</v>
      </c>
      <c r="BC166" s="9">
        <v>197.75486237071368</v>
      </c>
      <c r="BD166" s="9">
        <v>204.83652675639078</v>
      </c>
      <c r="BE166" s="9">
        <v>208.88758898204483</v>
      </c>
      <c r="BF166" s="9">
        <v>210.54792961486282</v>
      </c>
      <c r="BG166" s="9">
        <v>214.72106561470957</v>
      </c>
      <c r="BH166" s="9">
        <v>217.50303886963493</v>
      </c>
      <c r="BI166" s="9">
        <v>217.20702137078624</v>
      </c>
      <c r="BJ166" s="9">
        <v>216.14778026902641</v>
      </c>
      <c r="BK166" s="9">
        <v>218.11172381322254</v>
      </c>
      <c r="BL166" s="9">
        <v>223.13632695413636</v>
      </c>
      <c r="BM166" s="9">
        <v>227.61463208905425</v>
      </c>
      <c r="BN166" s="9">
        <v>228.81558330019735</v>
      </c>
      <c r="BO166" s="9">
        <v>229.61822464802435</v>
      </c>
      <c r="BP166" s="9">
        <v>232.07845313449278</v>
      </c>
      <c r="BQ166" s="21">
        <v>232.78289929118148</v>
      </c>
      <c r="BR166" s="21">
        <v>234.93856363873519</v>
      </c>
      <c r="BS166" s="21">
        <v>233.04520796912178</v>
      </c>
      <c r="BT166" s="21">
        <v>230.33892174124367</v>
      </c>
      <c r="BU166" s="21">
        <v>226.50729675761514</v>
      </c>
      <c r="BV166" s="21">
        <v>226.78958714804375</v>
      </c>
      <c r="BW166" s="21">
        <v>233.30488946938476</v>
      </c>
      <c r="BX166" s="21">
        <v>243.33392272477215</v>
      </c>
      <c r="BY166" s="21">
        <v>250.98591169135292</v>
      </c>
      <c r="BZ166" s="21">
        <v>258.42807342997713</v>
      </c>
      <c r="CA166" s="21">
        <v>260.40797084962446</v>
      </c>
      <c r="CB166" s="21">
        <v>261.32477412871663</v>
      </c>
      <c r="CC166" s="21">
        <v>264.13128003620687</v>
      </c>
      <c r="CD166" s="197">
        <v>269.9616952070682</v>
      </c>
      <c r="CE166" s="197">
        <v>280.37695915126409</v>
      </c>
      <c r="CF166" s="197">
        <v>285.06977250427155</v>
      </c>
      <c r="CG166" s="197">
        <v>292.96717732299732</v>
      </c>
      <c r="CH166" s="200">
        <v>301.05436565703286</v>
      </c>
      <c r="CJ166" s="5"/>
      <c r="CK166" s="5"/>
      <c r="CL166" s="5"/>
      <c r="CM166" s="5"/>
      <c r="CN166" s="5"/>
      <c r="CO166" s="21"/>
      <c r="CP166" s="21"/>
      <c r="CQ166" s="21"/>
    </row>
    <row r="167" spans="1:95" x14ac:dyDescent="0.2">
      <c r="A167" s="8" t="str">
        <f t="shared" si="2"/>
        <v>EWGm_gg_QU_10</v>
      </c>
      <c r="B167" s="7" t="s">
        <v>586</v>
      </c>
      <c r="C167" s="7" t="s">
        <v>654</v>
      </c>
      <c r="D167" s="7">
        <v>10</v>
      </c>
      <c r="E167" s="7">
        <v>100</v>
      </c>
      <c r="F167" s="9">
        <v>102.82392440400878</v>
      </c>
      <c r="G167" s="9">
        <v>103.78113200470379</v>
      </c>
      <c r="H167" s="9">
        <v>103.64085686151456</v>
      </c>
      <c r="I167" s="9">
        <v>103.4914850351069</v>
      </c>
      <c r="J167" s="9">
        <v>103.76808967357481</v>
      </c>
      <c r="K167" s="9">
        <v>104.40137421808134</v>
      </c>
      <c r="L167" s="9">
        <v>104.11592082554658</v>
      </c>
      <c r="M167" s="9">
        <v>104.30963335457589</v>
      </c>
      <c r="N167" s="9">
        <v>103.94157827385129</v>
      </c>
      <c r="O167" s="9">
        <v>104.30457290428045</v>
      </c>
      <c r="P167" s="9">
        <v>105.540416742364</v>
      </c>
      <c r="Q167" s="9">
        <v>106.58154151835356</v>
      </c>
      <c r="R167" s="9">
        <v>108.07488534803345</v>
      </c>
      <c r="S167" s="9">
        <v>107.92624821849078</v>
      </c>
      <c r="T167" s="9">
        <v>109.15008260294536</v>
      </c>
      <c r="U167" s="9">
        <v>109.74868322702322</v>
      </c>
      <c r="V167" s="9">
        <v>111.51037600455778</v>
      </c>
      <c r="W167" s="9">
        <v>112.36160509668956</v>
      </c>
      <c r="X167" s="9">
        <v>114.08092009858001</v>
      </c>
      <c r="Y167" s="9">
        <v>115.02653884836826</v>
      </c>
      <c r="Z167" s="9">
        <v>116.17799546074707</v>
      </c>
      <c r="AA167" s="9">
        <v>116.78126282080011</v>
      </c>
      <c r="AB167" s="9">
        <v>118.68907713936626</v>
      </c>
      <c r="AC167" s="9">
        <v>120.46957649475492</v>
      </c>
      <c r="AD167" s="9">
        <v>122.32051986493383</v>
      </c>
      <c r="AE167" s="9">
        <v>122.51093336584626</v>
      </c>
      <c r="AF167" s="9">
        <v>123.2739764471434</v>
      </c>
      <c r="AG167" s="9">
        <v>125.21231028429538</v>
      </c>
      <c r="AH167" s="9">
        <v>128.19677331878157</v>
      </c>
      <c r="AI167" s="9">
        <v>129.92411999051581</v>
      </c>
      <c r="AJ167" s="9">
        <v>130.74791004634588</v>
      </c>
      <c r="AK167" s="9">
        <v>131.55440952136681</v>
      </c>
      <c r="AL167" s="9">
        <v>133.09528343722886</v>
      </c>
      <c r="AM167" s="9">
        <v>133.5619961611628</v>
      </c>
      <c r="AN167" s="9">
        <v>134.34929269471544</v>
      </c>
      <c r="AO167" s="9">
        <v>135.37978799159822</v>
      </c>
      <c r="AP167" s="9">
        <v>137.0466085375223</v>
      </c>
      <c r="AQ167" s="9">
        <v>139.26108379823776</v>
      </c>
      <c r="AR167" s="9">
        <v>142.46537116279967</v>
      </c>
      <c r="AS167" s="9">
        <v>146.48267877174274</v>
      </c>
      <c r="AT167" s="9">
        <v>152.19089248507461</v>
      </c>
      <c r="AU167" s="9">
        <v>155.97447597433984</v>
      </c>
      <c r="AV167" s="9">
        <v>158.59051908026527</v>
      </c>
      <c r="AW167" s="9">
        <v>157.45773444424643</v>
      </c>
      <c r="AX167" s="9">
        <v>157.31720502141161</v>
      </c>
      <c r="AY167" s="9">
        <v>156.77557354310204</v>
      </c>
      <c r="AZ167" s="9">
        <v>158.35767568446511</v>
      </c>
      <c r="BA167" s="9">
        <v>160.27802031357086</v>
      </c>
      <c r="BB167" s="9">
        <v>164.04303363133221</v>
      </c>
      <c r="BC167" s="9">
        <v>170.08590622450237</v>
      </c>
      <c r="BD167" s="9">
        <v>177.58150217417048</v>
      </c>
      <c r="BE167" s="9">
        <v>184.95522141668263</v>
      </c>
      <c r="BF167" s="9">
        <v>186.80686657676151</v>
      </c>
      <c r="BG167" s="9">
        <v>187.94715684913604</v>
      </c>
      <c r="BH167" s="9">
        <v>190.31336124671202</v>
      </c>
      <c r="BI167" s="9">
        <v>195.18647187321952</v>
      </c>
      <c r="BJ167" s="9">
        <v>198.83270301526977</v>
      </c>
      <c r="BK167" s="9">
        <v>199.93843294556322</v>
      </c>
      <c r="BL167" s="9">
        <v>200.39390035429543</v>
      </c>
      <c r="BM167" s="9">
        <v>200.25529706281714</v>
      </c>
      <c r="BN167" s="9">
        <v>201.84494671459848</v>
      </c>
      <c r="BO167" s="9">
        <v>203.77079900402055</v>
      </c>
      <c r="BP167" s="9">
        <v>206.12770500009421</v>
      </c>
      <c r="BQ167" s="21">
        <v>204.65303672673812</v>
      </c>
      <c r="BR167" s="21">
        <v>201.73723910386056</v>
      </c>
      <c r="BS167" s="21">
        <v>198.20038206929902</v>
      </c>
      <c r="BT167" s="21">
        <v>193.54728802716465</v>
      </c>
      <c r="BU167" s="21">
        <v>191.21114403410797</v>
      </c>
      <c r="BV167" s="21">
        <v>190.28614109651471</v>
      </c>
      <c r="BW167" s="21">
        <v>195.10936184339005</v>
      </c>
      <c r="BX167" s="21">
        <v>200.35177224656468</v>
      </c>
      <c r="BY167" s="21">
        <v>204.41666426771769</v>
      </c>
      <c r="BZ167" s="21">
        <v>206.05091520272515</v>
      </c>
      <c r="CA167" s="21">
        <v>205.34654173613862</v>
      </c>
      <c r="CB167" s="21">
        <v>205.42857816624121</v>
      </c>
      <c r="CC167" s="21">
        <v>208.10988169408282</v>
      </c>
      <c r="CD167" s="197">
        <v>212.94498637972376</v>
      </c>
      <c r="CE167" s="197">
        <v>216.24368094321804</v>
      </c>
      <c r="CF167" s="197">
        <v>216.34808395798711</v>
      </c>
      <c r="CG167" s="197">
        <v>216.3040734033649</v>
      </c>
      <c r="CH167" s="200">
        <v>218.49002162670757</v>
      </c>
      <c r="CJ167" s="5"/>
      <c r="CK167" s="5"/>
      <c r="CL167" s="5"/>
      <c r="CM167" s="5"/>
      <c r="CN167" s="5"/>
      <c r="CO167" s="21"/>
      <c r="CP167" s="21"/>
      <c r="CQ167" s="21"/>
    </row>
    <row r="168" spans="1:95" x14ac:dyDescent="0.2">
      <c r="A168" s="8" t="str">
        <f t="shared" si="2"/>
        <v>EWGm_gg_QU_11</v>
      </c>
      <c r="B168" s="7" t="s">
        <v>586</v>
      </c>
      <c r="C168" s="7" t="s">
        <v>654</v>
      </c>
      <c r="D168" s="7">
        <v>11</v>
      </c>
      <c r="E168" s="7">
        <v>100</v>
      </c>
      <c r="F168" s="9">
        <v>100.78803976743045</v>
      </c>
      <c r="G168" s="9">
        <v>100.36517496088466</v>
      </c>
      <c r="H168" s="9">
        <v>99.729294612671296</v>
      </c>
      <c r="I168" s="9">
        <v>99.602120203522432</v>
      </c>
      <c r="J168" s="9">
        <v>100.15850340530569</v>
      </c>
      <c r="K168" s="9">
        <v>100.6520746950177</v>
      </c>
      <c r="L168" s="9">
        <v>100.45486412284289</v>
      </c>
      <c r="M168" s="9">
        <v>100.58052826981925</v>
      </c>
      <c r="N168" s="9">
        <v>100.33271092467646</v>
      </c>
      <c r="O168" s="9">
        <v>100.50264350573188</v>
      </c>
      <c r="P168" s="9">
        <v>100.72125001176933</v>
      </c>
      <c r="Q168" s="9">
        <v>100.8504741335762</v>
      </c>
      <c r="R168" s="9">
        <v>101.66764684371037</v>
      </c>
      <c r="S168" s="9">
        <v>101.8259994625716</v>
      </c>
      <c r="T168" s="9">
        <v>103.0957974435298</v>
      </c>
      <c r="U168" s="9">
        <v>103.24190725628175</v>
      </c>
      <c r="V168" s="9">
        <v>104.31152355195555</v>
      </c>
      <c r="W168" s="9">
        <v>104.42973081837465</v>
      </c>
      <c r="X168" s="9">
        <v>105.58954623219027</v>
      </c>
      <c r="Y168" s="9">
        <v>106.1395001037564</v>
      </c>
      <c r="Z168" s="9">
        <v>107.0127755980057</v>
      </c>
      <c r="AA168" s="9">
        <v>107.35464478774132</v>
      </c>
      <c r="AB168" s="9">
        <v>108.71439329130199</v>
      </c>
      <c r="AC168" s="9">
        <v>109.51595207801317</v>
      </c>
      <c r="AD168" s="9">
        <v>110.55348823008859</v>
      </c>
      <c r="AE168" s="9">
        <v>111.39935267364804</v>
      </c>
      <c r="AF168" s="9">
        <v>112.50032407191019</v>
      </c>
      <c r="AG168" s="9">
        <v>113.49208200605131</v>
      </c>
      <c r="AH168" s="9">
        <v>113.15736436131927</v>
      </c>
      <c r="AI168" s="9">
        <v>113.67028950812583</v>
      </c>
      <c r="AJ168" s="9">
        <v>114.4336042433079</v>
      </c>
      <c r="AK168" s="9">
        <v>116.25426828813131</v>
      </c>
      <c r="AL168" s="9">
        <v>117.71079291656251</v>
      </c>
      <c r="AM168" s="9">
        <v>118.5069886293053</v>
      </c>
      <c r="AN168" s="9">
        <v>118.96513003924711</v>
      </c>
      <c r="AO168" s="9">
        <v>119.83160689745989</v>
      </c>
      <c r="AP168" s="9">
        <v>120.6142914231167</v>
      </c>
      <c r="AQ168" s="9">
        <v>122.41589312800188</v>
      </c>
      <c r="AR168" s="9">
        <v>124.56107492443465</v>
      </c>
      <c r="AS168" s="9">
        <v>127.11243110496487</v>
      </c>
      <c r="AT168" s="9">
        <v>130.84456234391402</v>
      </c>
      <c r="AU168" s="9">
        <v>132.15940283610942</v>
      </c>
      <c r="AV168" s="9">
        <v>133.20306045393406</v>
      </c>
      <c r="AW168" s="9">
        <v>132.21672431565466</v>
      </c>
      <c r="AX168" s="9">
        <v>132.26298491521607</v>
      </c>
      <c r="AY168" s="9">
        <v>131.90632005724981</v>
      </c>
      <c r="AZ168" s="9">
        <v>132.27894129855625</v>
      </c>
      <c r="BA168" s="9">
        <v>133.79157491270595</v>
      </c>
      <c r="BB168" s="9">
        <v>135.74194865526852</v>
      </c>
      <c r="BC168" s="9">
        <v>138.74642889376113</v>
      </c>
      <c r="BD168" s="9">
        <v>143.41266305194549</v>
      </c>
      <c r="BE168" s="9">
        <v>148.0451875525365</v>
      </c>
      <c r="BF168" s="9">
        <v>150.90672846245141</v>
      </c>
      <c r="BG168" s="9">
        <v>153.29895593346626</v>
      </c>
      <c r="BH168" s="9">
        <v>157.10713214197062</v>
      </c>
      <c r="BI168" s="9">
        <v>162.20169659089223</v>
      </c>
      <c r="BJ168" s="9">
        <v>164.09250275758552</v>
      </c>
      <c r="BK168" s="9">
        <v>163.93701879786306</v>
      </c>
      <c r="BL168" s="9">
        <v>162.60719332371153</v>
      </c>
      <c r="BM168" s="9">
        <v>161.81643667134006</v>
      </c>
      <c r="BN168" s="9">
        <v>163.11238841656314</v>
      </c>
      <c r="BO168" s="9">
        <v>163.58918150812863</v>
      </c>
      <c r="BP168" s="9">
        <v>165.34976155743539</v>
      </c>
      <c r="BQ168" s="21">
        <v>163.46398596579544</v>
      </c>
      <c r="BR168" s="21">
        <v>161.9635395612838</v>
      </c>
      <c r="BS168" s="21">
        <v>159.8232342883334</v>
      </c>
      <c r="BT168" s="21">
        <v>156.97980966837892</v>
      </c>
      <c r="BU168" s="21">
        <v>153.88953268207715</v>
      </c>
      <c r="BV168" s="21">
        <v>152.23799001180009</v>
      </c>
      <c r="BW168" s="21">
        <v>156.07026781345346</v>
      </c>
      <c r="BX168" s="21">
        <v>160.04349137624564</v>
      </c>
      <c r="BY168" s="21">
        <v>162.73944597795798</v>
      </c>
      <c r="BZ168" s="21">
        <v>163.74444984093645</v>
      </c>
      <c r="CA168" s="21">
        <v>164.31213995739753</v>
      </c>
      <c r="CB168" s="21">
        <v>162.68166427736901</v>
      </c>
      <c r="CC168" s="21">
        <v>162.56169287812361</v>
      </c>
      <c r="CD168" s="197">
        <v>163.08620043503234</v>
      </c>
      <c r="CE168" s="197">
        <v>165.64812563092994</v>
      </c>
      <c r="CF168" s="197">
        <v>166.39090633995781</v>
      </c>
      <c r="CG168" s="197">
        <v>168.66771971751143</v>
      </c>
      <c r="CH168" s="200">
        <v>172.55348522803698</v>
      </c>
      <c r="CJ168" s="5"/>
      <c r="CK168" s="5"/>
      <c r="CL168" s="5"/>
      <c r="CM168" s="5"/>
      <c r="CN168" s="5"/>
      <c r="CO168" s="21"/>
      <c r="CP168" s="21"/>
      <c r="CQ168" s="21"/>
    </row>
    <row r="169" spans="1:95" x14ac:dyDescent="0.2">
      <c r="A169" s="8" t="str">
        <f t="shared" si="2"/>
        <v>EWGm_gg_QU_12</v>
      </c>
      <c r="B169" s="7" t="s">
        <v>586</v>
      </c>
      <c r="C169" s="7" t="s">
        <v>654</v>
      </c>
      <c r="D169" s="7">
        <v>12</v>
      </c>
      <c r="E169" s="7">
        <v>100</v>
      </c>
      <c r="F169" s="9">
        <v>100.8800374875385</v>
      </c>
      <c r="G169" s="9">
        <v>100.61460266832766</v>
      </c>
      <c r="H169" s="9">
        <v>99.7339209423467</v>
      </c>
      <c r="I169" s="9">
        <v>99.010443948994748</v>
      </c>
      <c r="J169" s="9">
        <v>99.400275174449234</v>
      </c>
      <c r="K169" s="9">
        <v>100.42893889648087</v>
      </c>
      <c r="L169" s="9">
        <v>101.85706707331373</v>
      </c>
      <c r="M169" s="9">
        <v>103.35844039449263</v>
      </c>
      <c r="N169" s="9">
        <v>104.23194993015007</v>
      </c>
      <c r="O169" s="9">
        <v>104.1465492446879</v>
      </c>
      <c r="P169" s="9">
        <v>104.85169907976056</v>
      </c>
      <c r="Q169" s="9">
        <v>105.74770471494242</v>
      </c>
      <c r="R169" s="9">
        <v>107.91100508541318</v>
      </c>
      <c r="S169" s="9">
        <v>109.10164447473893</v>
      </c>
      <c r="T169" s="9">
        <v>110.88362333720335</v>
      </c>
      <c r="U169" s="9">
        <v>113.08778033149173</v>
      </c>
      <c r="V169" s="9">
        <v>114.96314034474847</v>
      </c>
      <c r="W169" s="9">
        <v>113.51369000040262</v>
      </c>
      <c r="X169" s="9">
        <v>112.40211517606565</v>
      </c>
      <c r="Y169" s="9">
        <v>112.86716430147527</v>
      </c>
      <c r="Z169" s="9">
        <v>114.64505146597465</v>
      </c>
      <c r="AA169" s="9">
        <v>115.32000255616792</v>
      </c>
      <c r="AB169" s="9">
        <v>115.30306951155059</v>
      </c>
      <c r="AC169" s="9">
        <v>118.741219171276</v>
      </c>
      <c r="AD169" s="9">
        <v>120.14059375809644</v>
      </c>
      <c r="AE169" s="9">
        <v>120.84002132863145</v>
      </c>
      <c r="AF169" s="9">
        <v>121.09998881516526</v>
      </c>
      <c r="AG169" s="9">
        <v>123.72062306314075</v>
      </c>
      <c r="AH169" s="9">
        <v>126.50553750764243</v>
      </c>
      <c r="AI169" s="9">
        <v>128.22762163286384</v>
      </c>
      <c r="AJ169" s="9">
        <v>129.64558247127334</v>
      </c>
      <c r="AK169" s="9">
        <v>131.07503507346999</v>
      </c>
      <c r="AL169" s="9">
        <v>133.02540504832066</v>
      </c>
      <c r="AM169" s="9">
        <v>134.98380009133379</v>
      </c>
      <c r="AN169" s="9">
        <v>136.27207367243963</v>
      </c>
      <c r="AO169" s="9">
        <v>137.05923420496703</v>
      </c>
      <c r="AP169" s="9">
        <v>136.8002363156119</v>
      </c>
      <c r="AQ169" s="9">
        <v>137.11340122659271</v>
      </c>
      <c r="AR169" s="9">
        <v>139.93163325653143</v>
      </c>
      <c r="AS169" s="9">
        <v>143.61588267805863</v>
      </c>
      <c r="AT169" s="9">
        <v>149.51789080118826</v>
      </c>
      <c r="AU169" s="9">
        <v>153.64674612970592</v>
      </c>
      <c r="AV169" s="9">
        <v>157.88845172910237</v>
      </c>
      <c r="AW169" s="9">
        <v>162.09775856394978</v>
      </c>
      <c r="AX169" s="9">
        <v>164.12845672848528</v>
      </c>
      <c r="AY169" s="9">
        <v>165.42429617292746</v>
      </c>
      <c r="AZ169" s="9">
        <v>164.98708407108032</v>
      </c>
      <c r="BA169" s="9">
        <v>167.50300745462678</v>
      </c>
      <c r="BB169" s="9">
        <v>171.75276248910427</v>
      </c>
      <c r="BC169" s="9">
        <v>176.33111217057476</v>
      </c>
      <c r="BD169" s="9">
        <v>180.79626832021992</v>
      </c>
      <c r="BE169" s="9">
        <v>182.63091922573437</v>
      </c>
      <c r="BF169" s="9">
        <v>182.20253699219325</v>
      </c>
      <c r="BG169" s="9">
        <v>183.83769467936781</v>
      </c>
      <c r="BH169" s="9">
        <v>189.92447666256996</v>
      </c>
      <c r="BI169" s="9">
        <v>197.17358471788057</v>
      </c>
      <c r="BJ169" s="9">
        <v>198.83017248320667</v>
      </c>
      <c r="BK169" s="9">
        <v>195.54623848950641</v>
      </c>
      <c r="BL169" s="9">
        <v>194.31993214584216</v>
      </c>
      <c r="BM169" s="9">
        <v>196.09495176690655</v>
      </c>
      <c r="BN169" s="9">
        <v>201.66513150857705</v>
      </c>
      <c r="BO169" s="9">
        <v>203.24297134626602</v>
      </c>
      <c r="BP169" s="9">
        <v>205.09466938555246</v>
      </c>
      <c r="BQ169" s="21">
        <v>203.2443868053235</v>
      </c>
      <c r="BR169" s="21">
        <v>206.8465814977435</v>
      </c>
      <c r="BS169" s="21">
        <v>207.29315217459097</v>
      </c>
      <c r="BT169" s="21">
        <v>204.7236351119719</v>
      </c>
      <c r="BU169" s="21">
        <v>198.62574333913173</v>
      </c>
      <c r="BV169" s="21">
        <v>193.80311493834199</v>
      </c>
      <c r="BW169" s="21">
        <v>196.36280138371174</v>
      </c>
      <c r="BX169" s="21">
        <v>199.89195977264126</v>
      </c>
      <c r="BY169" s="21">
        <v>206.74912145026664</v>
      </c>
      <c r="BZ169" s="21">
        <v>210.89675446178737</v>
      </c>
      <c r="CA169" s="21">
        <v>215.02593273164609</v>
      </c>
      <c r="CB169" s="21">
        <v>216.80551120043143</v>
      </c>
      <c r="CC169" s="21">
        <v>221.94376277960671</v>
      </c>
      <c r="CD169" s="197">
        <v>224.68077365517863</v>
      </c>
      <c r="CE169" s="197">
        <v>225.65985322573019</v>
      </c>
      <c r="CF169" s="197">
        <v>226.5113444597425</v>
      </c>
      <c r="CG169" s="197">
        <v>230.02564418657562</v>
      </c>
      <c r="CH169" s="200">
        <v>235.5967905680736</v>
      </c>
      <c r="CJ169" s="5"/>
      <c r="CK169" s="5"/>
      <c r="CL169" s="5"/>
      <c r="CM169" s="5"/>
      <c r="CN169" s="5"/>
      <c r="CO169" s="21"/>
      <c r="CP169" s="21"/>
      <c r="CQ169" s="21"/>
    </row>
    <row r="170" spans="1:95" x14ac:dyDescent="0.2">
      <c r="A170" s="8" t="str">
        <f t="shared" si="2"/>
        <v>EWGm_gg_QU_13</v>
      </c>
      <c r="B170" s="7" t="s">
        <v>586</v>
      </c>
      <c r="C170" s="7" t="s">
        <v>654</v>
      </c>
      <c r="D170" s="7">
        <v>13</v>
      </c>
      <c r="E170" s="7">
        <v>100</v>
      </c>
      <c r="F170" s="9">
        <v>100.77410140587811</v>
      </c>
      <c r="G170" s="9">
        <v>100.58520813367475</v>
      </c>
      <c r="H170" s="9">
        <v>100.64623837403833</v>
      </c>
      <c r="I170" s="9">
        <v>100.34860845305678</v>
      </c>
      <c r="J170" s="9">
        <v>101.21850773881239</v>
      </c>
      <c r="K170" s="9">
        <v>102.42332037367667</v>
      </c>
      <c r="L170" s="9">
        <v>103.5019069135745</v>
      </c>
      <c r="M170" s="9">
        <v>103.972904807657</v>
      </c>
      <c r="N170" s="9">
        <v>103.19534337129949</v>
      </c>
      <c r="O170" s="9">
        <v>103.43110920796778</v>
      </c>
      <c r="P170" s="9">
        <v>102.79428030980091</v>
      </c>
      <c r="Q170" s="9">
        <v>104.63262313546149</v>
      </c>
      <c r="R170" s="9">
        <v>106.12613827269392</v>
      </c>
      <c r="S170" s="9">
        <v>107.70549068490193</v>
      </c>
      <c r="T170" s="9">
        <v>108.36679893017906</v>
      </c>
      <c r="U170" s="9">
        <v>107.5513813242718</v>
      </c>
      <c r="V170" s="9">
        <v>108.90133322720239</v>
      </c>
      <c r="W170" s="9">
        <v>109.72435084284335</v>
      </c>
      <c r="X170" s="9">
        <v>111.71735508379588</v>
      </c>
      <c r="Y170" s="9">
        <v>112.60149657600373</v>
      </c>
      <c r="Z170" s="9">
        <v>112.97453865708984</v>
      </c>
      <c r="AA170" s="9">
        <v>113.33843983450087</v>
      </c>
      <c r="AB170" s="9">
        <v>113.96557278663066</v>
      </c>
      <c r="AC170" s="9">
        <v>115.91049699287686</v>
      </c>
      <c r="AD170" s="9">
        <v>118.06637941371058</v>
      </c>
      <c r="AE170" s="9">
        <v>119.48019044246689</v>
      </c>
      <c r="AF170" s="9">
        <v>120.27776200613842</v>
      </c>
      <c r="AG170" s="9">
        <v>122.3936225179455</v>
      </c>
      <c r="AH170" s="9">
        <v>124.84379962040263</v>
      </c>
      <c r="AI170" s="9">
        <v>126.52097878859468</v>
      </c>
      <c r="AJ170" s="9">
        <v>127.20761702652614</v>
      </c>
      <c r="AK170" s="9">
        <v>128.2226879483762</v>
      </c>
      <c r="AL170" s="9">
        <v>128.62582859697719</v>
      </c>
      <c r="AM170" s="9">
        <v>129.36910747216979</v>
      </c>
      <c r="AN170" s="9">
        <v>129.3477120751852</v>
      </c>
      <c r="AO170" s="9">
        <v>130.19672136790396</v>
      </c>
      <c r="AP170" s="9">
        <v>131.10454216352443</v>
      </c>
      <c r="AQ170" s="9">
        <v>133.89659890468113</v>
      </c>
      <c r="AR170" s="9">
        <v>137.83452424072291</v>
      </c>
      <c r="AS170" s="9">
        <v>140.64101160500846</v>
      </c>
      <c r="AT170" s="9">
        <v>145.3217747464623</v>
      </c>
      <c r="AU170" s="9">
        <v>145.3261747754452</v>
      </c>
      <c r="AV170" s="9">
        <v>147.36135861289594</v>
      </c>
      <c r="AW170" s="9">
        <v>145.04874600344419</v>
      </c>
      <c r="AX170" s="9">
        <v>147.52189139311565</v>
      </c>
      <c r="AY170" s="9">
        <v>147.83870312445029</v>
      </c>
      <c r="AZ170" s="9">
        <v>150.30647878589397</v>
      </c>
      <c r="BA170" s="9">
        <v>151.73714214632892</v>
      </c>
      <c r="BB170" s="9">
        <v>153.7412669334702</v>
      </c>
      <c r="BC170" s="9">
        <v>155.85659329942968</v>
      </c>
      <c r="BD170" s="9">
        <v>160.14504031802633</v>
      </c>
      <c r="BE170" s="9">
        <v>164.80449380362484</v>
      </c>
      <c r="BF170" s="9">
        <v>167.58212203315782</v>
      </c>
      <c r="BG170" s="9">
        <v>169.64421347016361</v>
      </c>
      <c r="BH170" s="9">
        <v>171.11577253881742</v>
      </c>
      <c r="BI170" s="9">
        <v>172.99202563660751</v>
      </c>
      <c r="BJ170" s="9">
        <v>173.42839447795757</v>
      </c>
      <c r="BK170" s="9">
        <v>173.56206948127809</v>
      </c>
      <c r="BL170" s="9">
        <v>174.91190346552079</v>
      </c>
      <c r="BM170" s="9">
        <v>174.89994401658052</v>
      </c>
      <c r="BN170" s="9">
        <v>175.68228656342845</v>
      </c>
      <c r="BO170" s="9">
        <v>175.99574661484237</v>
      </c>
      <c r="BP170" s="9">
        <v>177.07448273647049</v>
      </c>
      <c r="BQ170" s="21">
        <v>177.12521865375481</v>
      </c>
      <c r="BR170" s="21">
        <v>175.85032287104494</v>
      </c>
      <c r="BS170" s="21">
        <v>174.45754125359838</v>
      </c>
      <c r="BT170" s="21">
        <v>173.11129166919582</v>
      </c>
      <c r="BU170" s="21">
        <v>173.36495832255454</v>
      </c>
      <c r="BV170" s="21">
        <v>175.05709213476186</v>
      </c>
      <c r="BW170" s="21">
        <v>179.99019257310601</v>
      </c>
      <c r="BX170" s="21">
        <v>183.44903419665096</v>
      </c>
      <c r="BY170" s="21">
        <v>186.33299874547376</v>
      </c>
      <c r="BZ170" s="21">
        <v>187.99508802781497</v>
      </c>
      <c r="CA170" s="21">
        <v>188.86684022171718</v>
      </c>
      <c r="CB170" s="21">
        <v>189.66211270768054</v>
      </c>
      <c r="CC170" s="21">
        <v>188.8227315039392</v>
      </c>
      <c r="CD170" s="197">
        <v>188.94117516411924</v>
      </c>
      <c r="CE170" s="197">
        <v>187.18429273828232</v>
      </c>
      <c r="CF170" s="197">
        <v>184.01807343906898</v>
      </c>
      <c r="CG170" s="197">
        <v>183.45419443169521</v>
      </c>
      <c r="CH170" s="200">
        <v>186.21349428840008</v>
      </c>
      <c r="CJ170" s="5"/>
      <c r="CK170" s="5"/>
      <c r="CL170" s="5"/>
      <c r="CM170" s="5"/>
      <c r="CN170" s="5"/>
      <c r="CO170" s="21"/>
      <c r="CP170" s="21"/>
      <c r="CQ170" s="21"/>
    </row>
    <row r="171" spans="1:95" x14ac:dyDescent="0.2">
      <c r="A171" s="8" t="str">
        <f t="shared" si="2"/>
        <v>EWGm_gg_QU_14</v>
      </c>
      <c r="B171" s="7" t="s">
        <v>586</v>
      </c>
      <c r="C171" s="7" t="s">
        <v>654</v>
      </c>
      <c r="D171" s="7">
        <v>14</v>
      </c>
      <c r="E171" s="7">
        <v>100</v>
      </c>
      <c r="F171" s="9">
        <v>100.84539518404171</v>
      </c>
      <c r="G171" s="9">
        <v>100.14608024510471</v>
      </c>
      <c r="H171" s="9">
        <v>99.122576787339469</v>
      </c>
      <c r="I171" s="9">
        <v>97.995734951316365</v>
      </c>
      <c r="J171" s="9">
        <v>97.955911429903992</v>
      </c>
      <c r="K171" s="9">
        <v>98.127853737910243</v>
      </c>
      <c r="L171" s="9">
        <v>97.172725637708027</v>
      </c>
      <c r="M171" s="9">
        <v>96.554491571332207</v>
      </c>
      <c r="N171" s="9">
        <v>95.553966127653737</v>
      </c>
      <c r="O171" s="9">
        <v>96.158390648996757</v>
      </c>
      <c r="P171" s="9">
        <v>98.324268505749046</v>
      </c>
      <c r="Q171" s="9">
        <v>100.81199845781852</v>
      </c>
      <c r="R171" s="9">
        <v>103.90718143770471</v>
      </c>
      <c r="S171" s="9">
        <v>105.10516222705833</v>
      </c>
      <c r="T171" s="9">
        <v>107.56984910546434</v>
      </c>
      <c r="U171" s="9">
        <v>108.66497288831538</v>
      </c>
      <c r="V171" s="9">
        <v>109.9801200307554</v>
      </c>
      <c r="W171" s="9">
        <v>109.35175294248006</v>
      </c>
      <c r="X171" s="9">
        <v>109.78847536562148</v>
      </c>
      <c r="Y171" s="9">
        <v>109.02526993541699</v>
      </c>
      <c r="Z171" s="9">
        <v>110.3992596874093</v>
      </c>
      <c r="AA171" s="9">
        <v>110.37827601693731</v>
      </c>
      <c r="AB171" s="9">
        <v>112.21207415487676</v>
      </c>
      <c r="AC171" s="9">
        <v>112.37714382333836</v>
      </c>
      <c r="AD171" s="9">
        <v>113.50775284066988</v>
      </c>
      <c r="AE171" s="9">
        <v>115.56312675374257</v>
      </c>
      <c r="AF171" s="9">
        <v>117.06078102137495</v>
      </c>
      <c r="AG171" s="9">
        <v>116.86355098737261</v>
      </c>
      <c r="AH171" s="9">
        <v>114.54105805044473</v>
      </c>
      <c r="AI171" s="9">
        <v>113.53840606728386</v>
      </c>
      <c r="AJ171" s="9">
        <v>114.69497450346175</v>
      </c>
      <c r="AK171" s="9">
        <v>117.38368326793052</v>
      </c>
      <c r="AL171" s="9">
        <v>120.44107473363552</v>
      </c>
      <c r="AM171" s="9">
        <v>123.14293305234344</v>
      </c>
      <c r="AN171" s="9">
        <v>124.95133283930727</v>
      </c>
      <c r="AO171" s="9">
        <v>124.96194570740285</v>
      </c>
      <c r="AP171" s="9">
        <v>124.39681622363351</v>
      </c>
      <c r="AQ171" s="9">
        <v>125.67588988405468</v>
      </c>
      <c r="AR171" s="9">
        <v>128.53489215839832</v>
      </c>
      <c r="AS171" s="9">
        <v>134.64117764904896</v>
      </c>
      <c r="AT171" s="9">
        <v>139.80917113417311</v>
      </c>
      <c r="AU171" s="9">
        <v>142.60499612488897</v>
      </c>
      <c r="AV171" s="9">
        <v>141.75478229337</v>
      </c>
      <c r="AW171" s="9">
        <v>140.95059312777875</v>
      </c>
      <c r="AX171" s="9">
        <v>141.98220750829921</v>
      </c>
      <c r="AY171" s="9">
        <v>143.80297960446671</v>
      </c>
      <c r="AZ171" s="9">
        <v>144.31197957739505</v>
      </c>
      <c r="BA171" s="9">
        <v>144.34193389633074</v>
      </c>
      <c r="BB171" s="9">
        <v>144.86474616535654</v>
      </c>
      <c r="BC171" s="9">
        <v>148.23115042498875</v>
      </c>
      <c r="BD171" s="9">
        <v>155.00698281725354</v>
      </c>
      <c r="BE171" s="9">
        <v>162.21342860704718</v>
      </c>
      <c r="BF171" s="9">
        <v>165.19633217929788</v>
      </c>
      <c r="BG171" s="9">
        <v>166.01717908692447</v>
      </c>
      <c r="BH171" s="9">
        <v>165.95773256354343</v>
      </c>
      <c r="BI171" s="9">
        <v>169.98314198644792</v>
      </c>
      <c r="BJ171" s="9">
        <v>172.43725285424171</v>
      </c>
      <c r="BK171" s="9">
        <v>173.46271425994959</v>
      </c>
      <c r="BL171" s="9">
        <v>173.98704577843228</v>
      </c>
      <c r="BM171" s="9">
        <v>173.20700188989235</v>
      </c>
      <c r="BN171" s="9">
        <v>175.28054265963837</v>
      </c>
      <c r="BO171" s="9">
        <v>174.69212062590591</v>
      </c>
      <c r="BP171" s="9">
        <v>176.26272284833547</v>
      </c>
      <c r="BQ171" s="21">
        <v>175.01878213562676</v>
      </c>
      <c r="BR171" s="21">
        <v>174.93661515447241</v>
      </c>
      <c r="BS171" s="21">
        <v>173.4747067728791</v>
      </c>
      <c r="BT171" s="21">
        <v>169.73910407641586</v>
      </c>
      <c r="BU171" s="21">
        <v>166.21009071432994</v>
      </c>
      <c r="BV171" s="21">
        <v>166.32309163449528</v>
      </c>
      <c r="BW171" s="21">
        <v>171.14263866028696</v>
      </c>
      <c r="BX171" s="21">
        <v>176.11352935328492</v>
      </c>
      <c r="BY171" s="21">
        <v>180.96182390137679</v>
      </c>
      <c r="BZ171" s="21">
        <v>184.70734503583026</v>
      </c>
      <c r="CA171" s="21">
        <v>185.31397390037816</v>
      </c>
      <c r="CB171" s="21">
        <v>182.87373861897552</v>
      </c>
      <c r="CC171" s="21">
        <v>183.17455032476255</v>
      </c>
      <c r="CD171" s="197">
        <v>187.94688138751837</v>
      </c>
      <c r="CE171" s="197">
        <v>191.76909072254716</v>
      </c>
      <c r="CF171" s="197">
        <v>192.4803235383653</v>
      </c>
      <c r="CG171" s="197">
        <v>193.21832509290857</v>
      </c>
      <c r="CH171" s="200">
        <v>197.68417606347359</v>
      </c>
      <c r="CJ171" s="5"/>
      <c r="CK171" s="5"/>
      <c r="CL171" s="5"/>
      <c r="CM171" s="5"/>
      <c r="CN171" s="5"/>
      <c r="CO171" s="21"/>
      <c r="CP171" s="21"/>
      <c r="CQ171" s="21"/>
    </row>
    <row r="172" spans="1:95" x14ac:dyDescent="0.2">
      <c r="A172" s="8" t="str">
        <f t="shared" si="2"/>
        <v>EWGm_gg_QU_15</v>
      </c>
      <c r="B172" s="7" t="s">
        <v>586</v>
      </c>
      <c r="C172" s="7" t="s">
        <v>654</v>
      </c>
      <c r="D172" s="7">
        <v>15</v>
      </c>
      <c r="E172" s="7">
        <v>100</v>
      </c>
      <c r="F172" s="9">
        <v>101.53283708939476</v>
      </c>
      <c r="G172" s="9">
        <v>101.5057053124446</v>
      </c>
      <c r="H172" s="9">
        <v>100.7704138087722</v>
      </c>
      <c r="I172" s="9">
        <v>99.912970442355274</v>
      </c>
      <c r="J172" s="9">
        <v>99.988701808948761</v>
      </c>
      <c r="K172" s="9">
        <v>100.37143381398396</v>
      </c>
      <c r="L172" s="9">
        <v>100.85324997479695</v>
      </c>
      <c r="M172" s="9">
        <v>101.52024158898679</v>
      </c>
      <c r="N172" s="9">
        <v>101.29810909673357</v>
      </c>
      <c r="O172" s="9">
        <v>100.981112922335</v>
      </c>
      <c r="P172" s="9">
        <v>101.77609155896585</v>
      </c>
      <c r="Q172" s="9">
        <v>103.00721046815211</v>
      </c>
      <c r="R172" s="9">
        <v>104.86675591547966</v>
      </c>
      <c r="S172" s="9">
        <v>105.18184176739771</v>
      </c>
      <c r="T172" s="9">
        <v>105.95397185661147</v>
      </c>
      <c r="U172" s="9">
        <v>105.82952638579116</v>
      </c>
      <c r="V172" s="9">
        <v>106.75649879862669</v>
      </c>
      <c r="W172" s="9">
        <v>107.05139973234783</v>
      </c>
      <c r="X172" s="9">
        <v>108.2929936933611</v>
      </c>
      <c r="Y172" s="9">
        <v>108.89655233037907</v>
      </c>
      <c r="Z172" s="9">
        <v>110.12762370428334</v>
      </c>
      <c r="AA172" s="9">
        <v>111.04113852830615</v>
      </c>
      <c r="AB172" s="9">
        <v>109.78061389278291</v>
      </c>
      <c r="AC172" s="9">
        <v>111.18116886691398</v>
      </c>
      <c r="AD172" s="9">
        <v>113.08834596352347</v>
      </c>
      <c r="AE172" s="9">
        <v>118.55557333152092</v>
      </c>
      <c r="AF172" s="9">
        <v>121.53984723558312</v>
      </c>
      <c r="AG172" s="9">
        <v>124.09471371737021</v>
      </c>
      <c r="AH172" s="9">
        <v>125.64579581649612</v>
      </c>
      <c r="AI172" s="9">
        <v>123.55681389162852</v>
      </c>
      <c r="AJ172" s="9">
        <v>124.78755572161647</v>
      </c>
      <c r="AK172" s="9">
        <v>125.04061638582441</v>
      </c>
      <c r="AL172" s="9">
        <v>129.57368684658948</v>
      </c>
      <c r="AM172" s="9">
        <v>130.12581543888629</v>
      </c>
      <c r="AN172" s="9">
        <v>131.14794161322274</v>
      </c>
      <c r="AO172" s="9">
        <v>131.8790414181606</v>
      </c>
      <c r="AP172" s="9">
        <v>131.35937696593774</v>
      </c>
      <c r="AQ172" s="9">
        <v>133.14808700850804</v>
      </c>
      <c r="AR172" s="9">
        <v>134.7904672996905</v>
      </c>
      <c r="AS172" s="9">
        <v>138.39959186676091</v>
      </c>
      <c r="AT172" s="9">
        <v>139.48834230483052</v>
      </c>
      <c r="AU172" s="9">
        <v>140.05244083187185</v>
      </c>
      <c r="AV172" s="9">
        <v>140.1073633248341</v>
      </c>
      <c r="AW172" s="9">
        <v>141.24137169088601</v>
      </c>
      <c r="AX172" s="9">
        <v>143.52402864812584</v>
      </c>
      <c r="AY172" s="9">
        <v>145.0126037406001</v>
      </c>
      <c r="AZ172" s="9">
        <v>148.47225750490799</v>
      </c>
      <c r="BA172" s="9">
        <v>147.35634334597205</v>
      </c>
      <c r="BB172" s="9">
        <v>148.49512763085707</v>
      </c>
      <c r="BC172" s="9">
        <v>151.22198457097093</v>
      </c>
      <c r="BD172" s="9">
        <v>156.1909592860514</v>
      </c>
      <c r="BE172" s="9">
        <v>161.96472124009057</v>
      </c>
      <c r="BF172" s="9">
        <v>162.33460065149822</v>
      </c>
      <c r="BG172" s="9">
        <v>167.18370429491566</v>
      </c>
      <c r="BH172" s="9">
        <v>173.8461183600615</v>
      </c>
      <c r="BI172" s="9">
        <v>179.58502888104053</v>
      </c>
      <c r="BJ172" s="9">
        <v>183.67288273367149</v>
      </c>
      <c r="BK172" s="9">
        <v>183.76014840546782</v>
      </c>
      <c r="BL172" s="9">
        <v>185.24601369135212</v>
      </c>
      <c r="BM172" s="9">
        <v>184.09165902245994</v>
      </c>
      <c r="BN172" s="9">
        <v>186.07981256637402</v>
      </c>
      <c r="BO172" s="9">
        <v>188.75634741281615</v>
      </c>
      <c r="BP172" s="9">
        <v>192.18915275763004</v>
      </c>
      <c r="BQ172" s="21">
        <v>189.54806016552428</v>
      </c>
      <c r="BR172" s="21">
        <v>187.08611207390331</v>
      </c>
      <c r="BS172" s="21">
        <v>184.35346503355814</v>
      </c>
      <c r="BT172" s="21">
        <v>183.54249808536642</v>
      </c>
      <c r="BU172" s="21">
        <v>182.77138355260968</v>
      </c>
      <c r="BV172" s="21">
        <v>182.3755195868205</v>
      </c>
      <c r="BW172" s="21">
        <v>185.91117901960294</v>
      </c>
      <c r="BX172" s="21">
        <v>189.02116042804667</v>
      </c>
      <c r="BY172" s="21">
        <v>192.62708055514483</v>
      </c>
      <c r="BZ172" s="21">
        <v>192.83992048089797</v>
      </c>
      <c r="CA172" s="21">
        <v>194.21703110291799</v>
      </c>
      <c r="CB172" s="21">
        <v>198.27703970753953</v>
      </c>
      <c r="CC172" s="21">
        <v>205.06087264555319</v>
      </c>
      <c r="CD172" s="197">
        <v>206.41061050088993</v>
      </c>
      <c r="CE172" s="197">
        <v>203.45248924329414</v>
      </c>
      <c r="CF172" s="197">
        <v>198.97970442779851</v>
      </c>
      <c r="CG172" s="197">
        <v>202.12176332616613</v>
      </c>
      <c r="CH172" s="200">
        <v>209.81246256399172</v>
      </c>
      <c r="CJ172" s="5"/>
      <c r="CK172" s="5"/>
      <c r="CL172" s="5"/>
      <c r="CM172" s="5"/>
      <c r="CN172" s="5"/>
      <c r="CO172" s="21"/>
      <c r="CP172" s="21"/>
      <c r="CQ172" s="21"/>
    </row>
    <row r="173" spans="1:95" x14ac:dyDescent="0.2">
      <c r="A173" s="8" t="str">
        <f t="shared" si="2"/>
        <v>EWGm_gg_QU_16</v>
      </c>
      <c r="B173" s="7" t="s">
        <v>586</v>
      </c>
      <c r="C173" s="7" t="s">
        <v>654</v>
      </c>
      <c r="D173" s="7">
        <v>16</v>
      </c>
      <c r="E173" s="7">
        <v>100</v>
      </c>
      <c r="F173" s="9">
        <v>101.69479439761785</v>
      </c>
      <c r="G173" s="9">
        <v>101.66310841924121</v>
      </c>
      <c r="H173" s="9">
        <v>101.41150390322021</v>
      </c>
      <c r="I173" s="9">
        <v>100.98591776882354</v>
      </c>
      <c r="J173" s="9">
        <v>101.48037619376066</v>
      </c>
      <c r="K173" s="9">
        <v>101.86686341199174</v>
      </c>
      <c r="L173" s="9">
        <v>103.53575996904841</v>
      </c>
      <c r="M173" s="9">
        <v>105.61969782308434</v>
      </c>
      <c r="N173" s="9">
        <v>106.84096171102249</v>
      </c>
      <c r="O173" s="9">
        <v>107.12721989972324</v>
      </c>
      <c r="P173" s="9">
        <v>109.41337665861737</v>
      </c>
      <c r="Q173" s="9">
        <v>112.10083185696323</v>
      </c>
      <c r="R173" s="9">
        <v>115.07970821869638</v>
      </c>
      <c r="S173" s="9">
        <v>115.28624731534855</v>
      </c>
      <c r="T173" s="9">
        <v>118.09555813099114</v>
      </c>
      <c r="U173" s="9">
        <v>120.07264171334153</v>
      </c>
      <c r="V173" s="9">
        <v>122.89762128734962</v>
      </c>
      <c r="W173" s="9">
        <v>122.93226228427518</v>
      </c>
      <c r="X173" s="9">
        <v>123.34512624205725</v>
      </c>
      <c r="Y173" s="9">
        <v>123.22438134623593</v>
      </c>
      <c r="Z173" s="9">
        <v>123.4422513291471</v>
      </c>
      <c r="AA173" s="9">
        <v>123.5563683477622</v>
      </c>
      <c r="AB173" s="9">
        <v>124.05770345007518</v>
      </c>
      <c r="AC173" s="9">
        <v>125.27683700957938</v>
      </c>
      <c r="AD173" s="9">
        <v>126.81880495414691</v>
      </c>
      <c r="AE173" s="9">
        <v>130.87814144984347</v>
      </c>
      <c r="AF173" s="9">
        <v>133.19583765772029</v>
      </c>
      <c r="AG173" s="9">
        <v>135.86887737457346</v>
      </c>
      <c r="AH173" s="9">
        <v>134.97525002726152</v>
      </c>
      <c r="AI173" s="9">
        <v>135.58645428393515</v>
      </c>
      <c r="AJ173" s="9">
        <v>136.91352763024733</v>
      </c>
      <c r="AK173" s="9">
        <v>138.58965870230381</v>
      </c>
      <c r="AL173" s="9">
        <v>140.97832591275187</v>
      </c>
      <c r="AM173" s="9">
        <v>141.2741966267005</v>
      </c>
      <c r="AN173" s="9">
        <v>142.10145920268289</v>
      </c>
      <c r="AO173" s="9">
        <v>142.58121153331754</v>
      </c>
      <c r="AP173" s="9">
        <v>143.22520468617446</v>
      </c>
      <c r="AQ173" s="9">
        <v>146.21562570059169</v>
      </c>
      <c r="AR173" s="9">
        <v>148.95661537054059</v>
      </c>
      <c r="AS173" s="9">
        <v>152.95995596043022</v>
      </c>
      <c r="AT173" s="9">
        <v>156.65297019845684</v>
      </c>
      <c r="AU173" s="9">
        <v>157.79183211752198</v>
      </c>
      <c r="AV173" s="9">
        <v>158.13602972534753</v>
      </c>
      <c r="AW173" s="9">
        <v>157.28672557592509</v>
      </c>
      <c r="AX173" s="9">
        <v>158.38488659458335</v>
      </c>
      <c r="AY173" s="9">
        <v>159.4360922111189</v>
      </c>
      <c r="AZ173" s="9">
        <v>160.57730972729766</v>
      </c>
      <c r="BA173" s="9">
        <v>162.05135575033481</v>
      </c>
      <c r="BB173" s="9">
        <v>163.80385461776905</v>
      </c>
      <c r="BC173" s="9">
        <v>166.76667706308334</v>
      </c>
      <c r="BD173" s="9">
        <v>172.48553888250117</v>
      </c>
      <c r="BE173" s="9">
        <v>178.81673238751435</v>
      </c>
      <c r="BF173" s="9">
        <v>183.48918525845826</v>
      </c>
      <c r="BG173" s="9">
        <v>187.53909095904507</v>
      </c>
      <c r="BH173" s="9">
        <v>193.93001911355137</v>
      </c>
      <c r="BI173" s="9">
        <v>199.36045026364002</v>
      </c>
      <c r="BJ173" s="9">
        <v>203.54619177881827</v>
      </c>
      <c r="BK173" s="9">
        <v>205.26268212717648</v>
      </c>
      <c r="BL173" s="9">
        <v>206.86253396845427</v>
      </c>
      <c r="BM173" s="9">
        <v>206.85670179448144</v>
      </c>
      <c r="BN173" s="9">
        <v>209.11932704071003</v>
      </c>
      <c r="BO173" s="9">
        <v>211.84678377499165</v>
      </c>
      <c r="BP173" s="9">
        <v>216.33218133864867</v>
      </c>
      <c r="BQ173" s="21">
        <v>215.75128826499599</v>
      </c>
      <c r="BR173" s="21">
        <v>214.589635233986</v>
      </c>
      <c r="BS173" s="21">
        <v>210.04315341153691</v>
      </c>
      <c r="BT173" s="21">
        <v>204.58515012924445</v>
      </c>
      <c r="BU173" s="21">
        <v>201.1676618979194</v>
      </c>
      <c r="BV173" s="21">
        <v>199.64457814578165</v>
      </c>
      <c r="BW173" s="21">
        <v>204.48951800458391</v>
      </c>
      <c r="BX173" s="21">
        <v>208.32419638561385</v>
      </c>
      <c r="BY173" s="21">
        <v>211.51634912670787</v>
      </c>
      <c r="BZ173" s="21">
        <v>210.6893906870182</v>
      </c>
      <c r="CA173" s="21">
        <v>208.65791337493985</v>
      </c>
      <c r="CB173" s="21">
        <v>209.15728756592679</v>
      </c>
      <c r="CC173" s="21">
        <v>213.3193867567982</v>
      </c>
      <c r="CD173" s="197">
        <v>216.94142918941643</v>
      </c>
      <c r="CE173" s="197">
        <v>217.09282302216425</v>
      </c>
      <c r="CF173" s="197">
        <v>217.16280446269965</v>
      </c>
      <c r="CG173" s="197">
        <v>219.95471115276004</v>
      </c>
      <c r="CH173" s="200">
        <v>225.76135397040224</v>
      </c>
      <c r="CJ173" s="5"/>
      <c r="CK173" s="5"/>
      <c r="CL173" s="5"/>
      <c r="CM173" s="5"/>
      <c r="CN173" s="5"/>
      <c r="CO173" s="21"/>
      <c r="CP173" s="21"/>
      <c r="CQ173" s="21"/>
    </row>
    <row r="174" spans="1:95" x14ac:dyDescent="0.2">
      <c r="A174" s="8" t="str">
        <f t="shared" si="2"/>
        <v>EWGm_gg_QU_17</v>
      </c>
      <c r="B174" s="7" t="s">
        <v>586</v>
      </c>
      <c r="C174" s="7" t="s">
        <v>654</v>
      </c>
      <c r="D174" s="7">
        <v>17</v>
      </c>
      <c r="E174" s="7">
        <v>100</v>
      </c>
      <c r="F174" s="9">
        <v>101.44335793254106</v>
      </c>
      <c r="G174" s="9">
        <v>101.58468096293451</v>
      </c>
      <c r="H174" s="9">
        <v>101.66228469682369</v>
      </c>
      <c r="I174" s="9">
        <v>101.78952644618387</v>
      </c>
      <c r="J174" s="9">
        <v>102.63120162485491</v>
      </c>
      <c r="K174" s="9">
        <v>103.50043859141302</v>
      </c>
      <c r="L174" s="9">
        <v>104.30658489061615</v>
      </c>
      <c r="M174" s="9">
        <v>105.36315208784875</v>
      </c>
      <c r="N174" s="9">
        <v>105.46486071048817</v>
      </c>
      <c r="O174" s="9">
        <v>105.51379726434891</v>
      </c>
      <c r="P174" s="9">
        <v>106.08235154295589</v>
      </c>
      <c r="Q174" s="9">
        <v>107.23284759704437</v>
      </c>
      <c r="R174" s="9">
        <v>108.86154571135255</v>
      </c>
      <c r="S174" s="9">
        <v>109.15559172053285</v>
      </c>
      <c r="T174" s="9">
        <v>110.16199345007476</v>
      </c>
      <c r="U174" s="9">
        <v>110.23889504761759</v>
      </c>
      <c r="V174" s="9">
        <v>110.20850496882618</v>
      </c>
      <c r="W174" s="9">
        <v>110.34870422497802</v>
      </c>
      <c r="X174" s="9">
        <v>111.6160736425237</v>
      </c>
      <c r="Y174" s="9">
        <v>113.08027509705001</v>
      </c>
      <c r="Z174" s="9">
        <v>113.89199840867252</v>
      </c>
      <c r="AA174" s="9">
        <v>114.43100173603118</v>
      </c>
      <c r="AB174" s="9">
        <v>116.46208104646314</v>
      </c>
      <c r="AC174" s="9">
        <v>118.072258690132</v>
      </c>
      <c r="AD174" s="9">
        <v>120.2822695681932</v>
      </c>
      <c r="AE174" s="9">
        <v>121.76726943276715</v>
      </c>
      <c r="AF174" s="9">
        <v>123.09890782409362</v>
      </c>
      <c r="AG174" s="9">
        <v>123.55108292578451</v>
      </c>
      <c r="AH174" s="9">
        <v>123.15411925775173</v>
      </c>
      <c r="AI174" s="9">
        <v>123.52419677733587</v>
      </c>
      <c r="AJ174" s="9">
        <v>124.68357259956743</v>
      </c>
      <c r="AK174" s="9">
        <v>127.02181073352794</v>
      </c>
      <c r="AL174" s="9">
        <v>128.89035087845431</v>
      </c>
      <c r="AM174" s="9">
        <v>130.76147624811156</v>
      </c>
      <c r="AN174" s="9">
        <v>132.63242777058585</v>
      </c>
      <c r="AO174" s="9">
        <v>134.05759816932775</v>
      </c>
      <c r="AP174" s="9">
        <v>134.75758853625305</v>
      </c>
      <c r="AQ174" s="9">
        <v>135.13696923939258</v>
      </c>
      <c r="AR174" s="9">
        <v>137.98899807068688</v>
      </c>
      <c r="AS174" s="9">
        <v>140.31700344750624</v>
      </c>
      <c r="AT174" s="9">
        <v>144.5280656596764</v>
      </c>
      <c r="AU174" s="9">
        <v>145.49181757528203</v>
      </c>
      <c r="AV174" s="9">
        <v>147.41670216641759</v>
      </c>
      <c r="AW174" s="9">
        <v>147.56143344851566</v>
      </c>
      <c r="AX174" s="9">
        <v>148.85370025027717</v>
      </c>
      <c r="AY174" s="9">
        <v>149.11466097166374</v>
      </c>
      <c r="AZ174" s="9">
        <v>150.56897170807773</v>
      </c>
      <c r="BA174" s="9">
        <v>152.28938627885938</v>
      </c>
      <c r="BB174" s="9">
        <v>154.97998821235106</v>
      </c>
      <c r="BC174" s="9">
        <v>157.23013874455054</v>
      </c>
      <c r="BD174" s="9">
        <v>162.69724845191172</v>
      </c>
      <c r="BE174" s="9">
        <v>167.70670018162889</v>
      </c>
      <c r="BF174" s="9">
        <v>171.27589346651629</v>
      </c>
      <c r="BG174" s="9">
        <v>172.68496808261625</v>
      </c>
      <c r="BH174" s="9">
        <v>175.22578771725753</v>
      </c>
      <c r="BI174" s="9">
        <v>179.25508296090092</v>
      </c>
      <c r="BJ174" s="9">
        <v>182.55120507717047</v>
      </c>
      <c r="BK174" s="9">
        <v>185.11808285824031</v>
      </c>
      <c r="BL174" s="9">
        <v>187.59350051179322</v>
      </c>
      <c r="BM174" s="9">
        <v>189.84627913146468</v>
      </c>
      <c r="BN174" s="9">
        <v>193.41159538115622</v>
      </c>
      <c r="BO174" s="9">
        <v>195.35899523852876</v>
      </c>
      <c r="BP174" s="9">
        <v>198.28637061313461</v>
      </c>
      <c r="BQ174" s="21">
        <v>197.43895496304981</v>
      </c>
      <c r="BR174" s="21">
        <v>195.85493233355726</v>
      </c>
      <c r="BS174" s="21">
        <v>191.96190612622945</v>
      </c>
      <c r="BT174" s="21">
        <v>189.05635314975231</v>
      </c>
      <c r="BU174" s="21">
        <v>186.54866370728561</v>
      </c>
      <c r="BV174" s="21">
        <v>186.56375260902578</v>
      </c>
      <c r="BW174" s="21">
        <v>189.68502871086807</v>
      </c>
      <c r="BX174" s="21">
        <v>194.32695531653067</v>
      </c>
      <c r="BY174" s="21">
        <v>197.27317323521552</v>
      </c>
      <c r="BZ174" s="21">
        <v>198.41713666805558</v>
      </c>
      <c r="CA174" s="21">
        <v>196.70521462795605</v>
      </c>
      <c r="CB174" s="21">
        <v>196.11578645136819</v>
      </c>
      <c r="CC174" s="21">
        <v>196.99275449711081</v>
      </c>
      <c r="CD174" s="197">
        <v>201.11570833368705</v>
      </c>
      <c r="CE174" s="197">
        <v>202.31636672992849</v>
      </c>
      <c r="CF174" s="197">
        <v>202.6503348033666</v>
      </c>
      <c r="CG174" s="197">
        <v>203.73769275124468</v>
      </c>
      <c r="CH174" s="200">
        <v>208.52148405028862</v>
      </c>
      <c r="CJ174" s="5"/>
      <c r="CK174" s="5"/>
      <c r="CL174" s="5"/>
      <c r="CM174" s="5"/>
      <c r="CN174" s="5"/>
      <c r="CO174" s="21"/>
      <c r="CP174" s="21"/>
      <c r="CQ174" s="21"/>
    </row>
    <row r="175" spans="1:95" x14ac:dyDescent="0.2">
      <c r="A175" s="8" t="str">
        <f t="shared" si="2"/>
        <v>EWGm_gg_QU_18</v>
      </c>
      <c r="B175" s="7" t="s">
        <v>586</v>
      </c>
      <c r="C175" s="7" t="s">
        <v>654</v>
      </c>
      <c r="D175" s="7">
        <v>18</v>
      </c>
      <c r="E175" s="7">
        <v>100</v>
      </c>
      <c r="F175" s="9">
        <v>100.50557372574322</v>
      </c>
      <c r="G175" s="9">
        <v>99.7515039106936</v>
      </c>
      <c r="H175" s="9">
        <v>98.937403504776455</v>
      </c>
      <c r="I175" s="9">
        <v>98.550246249637027</v>
      </c>
      <c r="J175" s="9">
        <v>99.179134511212737</v>
      </c>
      <c r="K175" s="9">
        <v>99.681221481440801</v>
      </c>
      <c r="L175" s="9">
        <v>100.66788694091296</v>
      </c>
      <c r="M175" s="9">
        <v>102.18933578400231</v>
      </c>
      <c r="N175" s="9">
        <v>103.67561855096348</v>
      </c>
      <c r="O175" s="9">
        <v>104.15143640952643</v>
      </c>
      <c r="P175" s="9">
        <v>105.08015659472926</v>
      </c>
      <c r="Q175" s="9">
        <v>105.96377547242183</v>
      </c>
      <c r="R175" s="9">
        <v>107.75560177175142</v>
      </c>
      <c r="S175" s="9">
        <v>108.52663412235984</v>
      </c>
      <c r="T175" s="9">
        <v>110.88076368728169</v>
      </c>
      <c r="U175" s="9">
        <v>113.01023082697128</v>
      </c>
      <c r="V175" s="9">
        <v>114.40526425022109</v>
      </c>
      <c r="W175" s="9">
        <v>114.97760251040675</v>
      </c>
      <c r="X175" s="9">
        <v>115.24041587923938</v>
      </c>
      <c r="Y175" s="9">
        <v>115.69988054656442</v>
      </c>
      <c r="Z175" s="9">
        <v>116.4858216811221</v>
      </c>
      <c r="AA175" s="9">
        <v>117.26802012115252</v>
      </c>
      <c r="AB175" s="9">
        <v>118.90177267980438</v>
      </c>
      <c r="AC175" s="9">
        <v>119.7414509350216</v>
      </c>
      <c r="AD175" s="9">
        <v>121.03498754326635</v>
      </c>
      <c r="AE175" s="9">
        <v>123.91895905461099</v>
      </c>
      <c r="AF175" s="9">
        <v>127.75206083627108</v>
      </c>
      <c r="AG175" s="9">
        <v>131.43562534458042</v>
      </c>
      <c r="AH175" s="9">
        <v>132.27677103163919</v>
      </c>
      <c r="AI175" s="9">
        <v>131.82123844390097</v>
      </c>
      <c r="AJ175" s="9">
        <v>132.27064063438729</v>
      </c>
      <c r="AK175" s="9">
        <v>133.55977547064307</v>
      </c>
      <c r="AL175" s="9">
        <v>135.35981377603767</v>
      </c>
      <c r="AM175" s="9">
        <v>134.79109338252621</v>
      </c>
      <c r="AN175" s="9">
        <v>135.01560342975247</v>
      </c>
      <c r="AO175" s="9">
        <v>135.42924488202581</v>
      </c>
      <c r="AP175" s="9">
        <v>138.17038429115453</v>
      </c>
      <c r="AQ175" s="9">
        <v>142.15694135345839</v>
      </c>
      <c r="AR175" s="9">
        <v>148.36003082050377</v>
      </c>
      <c r="AS175" s="9">
        <v>152.73878367493435</v>
      </c>
      <c r="AT175" s="9">
        <v>157.47166062985215</v>
      </c>
      <c r="AU175" s="9">
        <v>158.67073524212628</v>
      </c>
      <c r="AV175" s="9">
        <v>160.49865566753135</v>
      </c>
      <c r="AW175" s="9">
        <v>160.98417191319214</v>
      </c>
      <c r="AX175" s="9">
        <v>162.83208669092369</v>
      </c>
      <c r="AY175" s="9">
        <v>163.72371934798966</v>
      </c>
      <c r="AZ175" s="9">
        <v>164.53682218524693</v>
      </c>
      <c r="BA175" s="9">
        <v>166.20331144971831</v>
      </c>
      <c r="BB175" s="9">
        <v>169.90223704421649</v>
      </c>
      <c r="BC175" s="9">
        <v>174.00237621861902</v>
      </c>
      <c r="BD175" s="9">
        <v>179.86842920668434</v>
      </c>
      <c r="BE175" s="9">
        <v>186.06554228420558</v>
      </c>
      <c r="BF175" s="9">
        <v>190.985754817085</v>
      </c>
      <c r="BG175" s="9">
        <v>194.16405220262592</v>
      </c>
      <c r="BH175" s="9">
        <v>197.02675398979446</v>
      </c>
      <c r="BI175" s="9">
        <v>200.26156689060383</v>
      </c>
      <c r="BJ175" s="9">
        <v>200.54538572195429</v>
      </c>
      <c r="BK175" s="9">
        <v>198.82443153218381</v>
      </c>
      <c r="BL175" s="9">
        <v>197.31630736986133</v>
      </c>
      <c r="BM175" s="9">
        <v>197.74144522022752</v>
      </c>
      <c r="BN175" s="9">
        <v>200.86251046467353</v>
      </c>
      <c r="BO175" s="9">
        <v>202.660303667569</v>
      </c>
      <c r="BP175" s="9">
        <v>204.63948152859305</v>
      </c>
      <c r="BQ175" s="21">
        <v>202.68240085732842</v>
      </c>
      <c r="BR175" s="21">
        <v>201.89972441094667</v>
      </c>
      <c r="BS175" s="21">
        <v>199.13439667605567</v>
      </c>
      <c r="BT175" s="21">
        <v>194.75558742478123</v>
      </c>
      <c r="BU175" s="21">
        <v>189.3235382031464</v>
      </c>
      <c r="BV175" s="21">
        <v>185.94941661519181</v>
      </c>
      <c r="BW175" s="21">
        <v>189.36108652803287</v>
      </c>
      <c r="BX175" s="21">
        <v>193.62210125091448</v>
      </c>
      <c r="BY175" s="21">
        <v>197.50218959575534</v>
      </c>
      <c r="BZ175" s="21">
        <v>199.3156204946423</v>
      </c>
      <c r="CA175" s="21">
        <v>199.12499834978186</v>
      </c>
      <c r="CB175" s="21">
        <v>197.51000510364338</v>
      </c>
      <c r="CC175" s="21">
        <v>197.57215177327984</v>
      </c>
      <c r="CD175" s="197">
        <v>199.82691044149109</v>
      </c>
      <c r="CE175" s="197">
        <v>200.71060960523641</v>
      </c>
      <c r="CF175" s="197">
        <v>199.34297859714306</v>
      </c>
      <c r="CG175" s="197">
        <v>199.37370328845222</v>
      </c>
      <c r="CH175" s="200">
        <v>203.58120872460321</v>
      </c>
      <c r="CJ175" s="5"/>
      <c r="CK175" s="5"/>
      <c r="CL175" s="5"/>
      <c r="CM175" s="5"/>
      <c r="CN175" s="5"/>
      <c r="CO175" s="21"/>
      <c r="CP175" s="21"/>
      <c r="CQ175" s="21"/>
    </row>
    <row r="176" spans="1:95" x14ac:dyDescent="0.2">
      <c r="A176" s="8" t="str">
        <f t="shared" si="2"/>
        <v>EWGm_gg_QU_19</v>
      </c>
      <c r="B176" s="7" t="s">
        <v>586</v>
      </c>
      <c r="C176" s="7" t="s">
        <v>654</v>
      </c>
      <c r="D176" s="7">
        <v>19</v>
      </c>
      <c r="E176" s="7">
        <v>100</v>
      </c>
      <c r="F176" s="9">
        <v>100.87641509314081</v>
      </c>
      <c r="G176" s="9">
        <v>100.62436344603162</v>
      </c>
      <c r="H176" s="9">
        <v>100.37076753370035</v>
      </c>
      <c r="I176" s="9">
        <v>100.65506845990247</v>
      </c>
      <c r="J176" s="9">
        <v>101.78008886301036</v>
      </c>
      <c r="K176" s="9">
        <v>102.82443132346259</v>
      </c>
      <c r="L176" s="9">
        <v>102.87957777848146</v>
      </c>
      <c r="M176" s="9">
        <v>102.9199924157261</v>
      </c>
      <c r="N176" s="9">
        <v>102.46694189810144</v>
      </c>
      <c r="O176" s="9">
        <v>102.42489054093591</v>
      </c>
      <c r="P176" s="9">
        <v>102.89623279565519</v>
      </c>
      <c r="Q176" s="9">
        <v>103.96262610702327</v>
      </c>
      <c r="R176" s="9">
        <v>105.50114401976379</v>
      </c>
      <c r="S176" s="9">
        <v>106.49383753645158</v>
      </c>
      <c r="T176" s="9">
        <v>107.68813999410501</v>
      </c>
      <c r="U176" s="9">
        <v>108.53347271667161</v>
      </c>
      <c r="V176" s="9">
        <v>109.50922255450132</v>
      </c>
      <c r="W176" s="9">
        <v>109.74939640953016</v>
      </c>
      <c r="X176" s="9">
        <v>110.47707000589094</v>
      </c>
      <c r="Y176" s="9">
        <v>111.06454957171498</v>
      </c>
      <c r="Z176" s="9">
        <v>112.07038258696168</v>
      </c>
      <c r="AA176" s="9">
        <v>112.39880019430791</v>
      </c>
      <c r="AB176" s="9">
        <v>113.42839646417976</v>
      </c>
      <c r="AC176" s="9">
        <v>114.41061039536181</v>
      </c>
      <c r="AD176" s="9">
        <v>114.86160603789888</v>
      </c>
      <c r="AE176" s="9">
        <v>115.43953375484182</v>
      </c>
      <c r="AF176" s="9">
        <v>116.53644591470093</v>
      </c>
      <c r="AG176" s="9">
        <v>118.37290110989829</v>
      </c>
      <c r="AH176" s="9">
        <v>118.58890477152072</v>
      </c>
      <c r="AI176" s="9">
        <v>118.82100084338468</v>
      </c>
      <c r="AJ176" s="9">
        <v>119.73041904522699</v>
      </c>
      <c r="AK176" s="9">
        <v>121.70070817559788</v>
      </c>
      <c r="AL176" s="9">
        <v>123.44255744188548</v>
      </c>
      <c r="AM176" s="9">
        <v>124.40219244920301</v>
      </c>
      <c r="AN176" s="9">
        <v>126.01678273997369</v>
      </c>
      <c r="AO176" s="9">
        <v>126.02293226110743</v>
      </c>
      <c r="AP176" s="9">
        <v>126.77264495694165</v>
      </c>
      <c r="AQ176" s="9">
        <v>127.72250103918442</v>
      </c>
      <c r="AR176" s="9">
        <v>129.84951542816131</v>
      </c>
      <c r="AS176" s="9">
        <v>132.46615580825576</v>
      </c>
      <c r="AT176" s="9">
        <v>136.71591831953589</v>
      </c>
      <c r="AU176" s="9">
        <v>139.59962026594778</v>
      </c>
      <c r="AV176" s="9">
        <v>140.58556214168081</v>
      </c>
      <c r="AW176" s="9">
        <v>139.31620604650348</v>
      </c>
      <c r="AX176" s="9">
        <v>140.07941074498456</v>
      </c>
      <c r="AY176" s="9">
        <v>140.80848624690179</v>
      </c>
      <c r="AZ176" s="9">
        <v>141.77013641449867</v>
      </c>
      <c r="BA176" s="9">
        <v>142.82150017764081</v>
      </c>
      <c r="BB176" s="9">
        <v>145.61931389595088</v>
      </c>
      <c r="BC176" s="9">
        <v>148.78917221714576</v>
      </c>
      <c r="BD176" s="9">
        <v>153.35685622517798</v>
      </c>
      <c r="BE176" s="9">
        <v>158.91093826900672</v>
      </c>
      <c r="BF176" s="9">
        <v>161.85654108122159</v>
      </c>
      <c r="BG176" s="9">
        <v>163.64767740912654</v>
      </c>
      <c r="BH176" s="9">
        <v>165.22887651569735</v>
      </c>
      <c r="BI176" s="9">
        <v>167.15872537265182</v>
      </c>
      <c r="BJ176" s="9">
        <v>168.31666280049004</v>
      </c>
      <c r="BK176" s="9">
        <v>168.52251602106455</v>
      </c>
      <c r="BL176" s="9">
        <v>169.86511266875229</v>
      </c>
      <c r="BM176" s="9">
        <v>170.7331995929604</v>
      </c>
      <c r="BN176" s="9">
        <v>171.94069551690077</v>
      </c>
      <c r="BO176" s="9">
        <v>173.44143522322133</v>
      </c>
      <c r="BP176" s="9">
        <v>175.46940532920692</v>
      </c>
      <c r="BQ176" s="21">
        <v>174.70080115912106</v>
      </c>
      <c r="BR176" s="21">
        <v>173.61616416051081</v>
      </c>
      <c r="BS176" s="21">
        <v>172.37465374265665</v>
      </c>
      <c r="BT176" s="21">
        <v>169.33629931205573</v>
      </c>
      <c r="BU176" s="21">
        <v>166.97054038181022</v>
      </c>
      <c r="BV176" s="21">
        <v>166.19474118391847</v>
      </c>
      <c r="BW176" s="21">
        <v>171.01594740522077</v>
      </c>
      <c r="BX176" s="21">
        <v>176.66470643679051</v>
      </c>
      <c r="BY176" s="21">
        <v>180.40627980689669</v>
      </c>
      <c r="BZ176" s="21">
        <v>183.25301082557121</v>
      </c>
      <c r="CA176" s="21">
        <v>182.80381390558773</v>
      </c>
      <c r="CB176" s="21">
        <v>183.24584173149606</v>
      </c>
      <c r="CC176" s="21">
        <v>184.22654698717938</v>
      </c>
      <c r="CD176" s="197">
        <v>186.08969081963917</v>
      </c>
      <c r="CE176" s="197">
        <v>185.15173462122243</v>
      </c>
      <c r="CF176" s="197">
        <v>184.4864290703421</v>
      </c>
      <c r="CG176" s="197">
        <v>186.47603578849677</v>
      </c>
      <c r="CH176" s="200">
        <v>192.1945941446287</v>
      </c>
      <c r="CJ176" s="5"/>
      <c r="CK176" s="5"/>
      <c r="CL176" s="5"/>
      <c r="CM176" s="5"/>
      <c r="CN176" s="5"/>
      <c r="CO176" s="21"/>
      <c r="CP176" s="21"/>
      <c r="CQ176" s="21"/>
    </row>
    <row r="177" spans="1:95" x14ac:dyDescent="0.2">
      <c r="A177" s="8" t="str">
        <f t="shared" si="2"/>
        <v>EWGm_gg_QU_20</v>
      </c>
      <c r="B177" s="7" t="s">
        <v>586</v>
      </c>
      <c r="C177" s="7" t="s">
        <v>654</v>
      </c>
      <c r="D177" s="7">
        <v>20</v>
      </c>
      <c r="E177" s="7">
        <v>100</v>
      </c>
      <c r="F177" s="9">
        <v>101.49869978725599</v>
      </c>
      <c r="G177" s="9">
        <v>101.69844156124775</v>
      </c>
      <c r="H177" s="9">
        <v>101.70914632096306</v>
      </c>
      <c r="I177" s="9">
        <v>101.7143454628817</v>
      </c>
      <c r="J177" s="9">
        <v>102.425005195731</v>
      </c>
      <c r="K177" s="9">
        <v>103.06057480942827</v>
      </c>
      <c r="L177" s="9">
        <v>102.94796117793392</v>
      </c>
      <c r="M177" s="9">
        <v>103.05060983566563</v>
      </c>
      <c r="N177" s="9">
        <v>102.47462905978806</v>
      </c>
      <c r="O177" s="9">
        <v>102.68039318545095</v>
      </c>
      <c r="P177" s="9">
        <v>103.99429808744101</v>
      </c>
      <c r="Q177" s="9">
        <v>105.63065281029611</v>
      </c>
      <c r="R177" s="9">
        <v>107.5754942032264</v>
      </c>
      <c r="S177" s="9">
        <v>107.79532743231493</v>
      </c>
      <c r="T177" s="9">
        <v>108.37688973468545</v>
      </c>
      <c r="U177" s="9">
        <v>108.14328270710837</v>
      </c>
      <c r="V177" s="9">
        <v>109.26944670234417</v>
      </c>
      <c r="W177" s="9">
        <v>109.47726666446511</v>
      </c>
      <c r="X177" s="9">
        <v>110.66019019480176</v>
      </c>
      <c r="Y177" s="9">
        <v>111.38764925983587</v>
      </c>
      <c r="Z177" s="9">
        <v>112.52895002473166</v>
      </c>
      <c r="AA177" s="9">
        <v>113.16932039830102</v>
      </c>
      <c r="AB177" s="9">
        <v>114.11998665410493</v>
      </c>
      <c r="AC177" s="9">
        <v>115.27022127751336</v>
      </c>
      <c r="AD177" s="9">
        <v>116.66310086552157</v>
      </c>
      <c r="AE177" s="9">
        <v>118.04443650358462</v>
      </c>
      <c r="AF177" s="9">
        <v>118.79973732734568</v>
      </c>
      <c r="AG177" s="9">
        <v>119.41019045599064</v>
      </c>
      <c r="AH177" s="9">
        <v>118.31916224090413</v>
      </c>
      <c r="AI177" s="9">
        <v>119.12919789031048</v>
      </c>
      <c r="AJ177" s="9">
        <v>120.61899066828039</v>
      </c>
      <c r="AK177" s="9">
        <v>123.67003557284944</v>
      </c>
      <c r="AL177" s="9">
        <v>125.73086144622778</v>
      </c>
      <c r="AM177" s="9">
        <v>126.65509220251981</v>
      </c>
      <c r="AN177" s="9">
        <v>127.00150863450698</v>
      </c>
      <c r="AO177" s="9">
        <v>126.81438151843315</v>
      </c>
      <c r="AP177" s="9">
        <v>126.19345595574498</v>
      </c>
      <c r="AQ177" s="9">
        <v>127.48026328667281</v>
      </c>
      <c r="AR177" s="9">
        <v>128.96857144581364</v>
      </c>
      <c r="AS177" s="9">
        <v>131.74502068250911</v>
      </c>
      <c r="AT177" s="9">
        <v>135.15526100050477</v>
      </c>
      <c r="AU177" s="9">
        <v>137.11392616901412</v>
      </c>
      <c r="AV177" s="9">
        <v>138.34266732031625</v>
      </c>
      <c r="AW177" s="9">
        <v>137.68437296773021</v>
      </c>
      <c r="AX177" s="9">
        <v>138.64159339124572</v>
      </c>
      <c r="AY177" s="9">
        <v>139.04648486735445</v>
      </c>
      <c r="AZ177" s="9">
        <v>140.23462989779557</v>
      </c>
      <c r="BA177" s="9">
        <v>142.18160365610046</v>
      </c>
      <c r="BB177" s="9">
        <v>145.43576081724123</v>
      </c>
      <c r="BC177" s="9">
        <v>148.59963927265076</v>
      </c>
      <c r="BD177" s="9">
        <v>153.85390356608733</v>
      </c>
      <c r="BE177" s="9">
        <v>158.99591481663606</v>
      </c>
      <c r="BF177" s="9">
        <v>161.38756679738026</v>
      </c>
      <c r="BG177" s="9">
        <v>163.42403361925975</v>
      </c>
      <c r="BH177" s="9">
        <v>166.81555860763794</v>
      </c>
      <c r="BI177" s="9">
        <v>172.35212285112763</v>
      </c>
      <c r="BJ177" s="9">
        <v>175.71771605346598</v>
      </c>
      <c r="BK177" s="9">
        <v>176.56276416209175</v>
      </c>
      <c r="BL177" s="9">
        <v>177.8671559754325</v>
      </c>
      <c r="BM177" s="9">
        <v>179.71872821274988</v>
      </c>
      <c r="BN177" s="9">
        <v>183.50568640866288</v>
      </c>
      <c r="BO177" s="9">
        <v>186.19110048310134</v>
      </c>
      <c r="BP177" s="9">
        <v>187.42701431720039</v>
      </c>
      <c r="BQ177" s="21">
        <v>185.56637362208119</v>
      </c>
      <c r="BR177" s="21">
        <v>183.9401265827631</v>
      </c>
      <c r="BS177" s="21">
        <v>182.12199218026421</v>
      </c>
      <c r="BT177" s="21">
        <v>179.21880303915455</v>
      </c>
      <c r="BU177" s="21">
        <v>176.4225116405286</v>
      </c>
      <c r="BV177" s="21">
        <v>175.61968665847084</v>
      </c>
      <c r="BW177" s="21">
        <v>179.37577504729896</v>
      </c>
      <c r="BX177" s="21">
        <v>182.11075846221101</v>
      </c>
      <c r="BY177" s="21">
        <v>184.08016112785444</v>
      </c>
      <c r="BZ177" s="21">
        <v>185.62123524595805</v>
      </c>
      <c r="CA177" s="21">
        <v>186.7705062702554</v>
      </c>
      <c r="CB177" s="21">
        <v>187.24377197835611</v>
      </c>
      <c r="CC177" s="21">
        <v>189.1417681229899</v>
      </c>
      <c r="CD177" s="197">
        <v>192.79388042312576</v>
      </c>
      <c r="CE177" s="197">
        <v>196.00997925726475</v>
      </c>
      <c r="CF177" s="197">
        <v>196.78189160181432</v>
      </c>
      <c r="CG177" s="197">
        <v>199.28228136586301</v>
      </c>
      <c r="CH177" s="200">
        <v>204.88558999272698</v>
      </c>
      <c r="CJ177" s="5"/>
      <c r="CK177" s="5"/>
      <c r="CL177" s="5"/>
      <c r="CM177" s="5"/>
      <c r="CN177" s="5"/>
      <c r="CO177" s="21"/>
      <c r="CP177" s="21"/>
      <c r="CQ177" s="21"/>
    </row>
    <row r="178" spans="1:95" x14ac:dyDescent="0.2">
      <c r="A178" s="8" t="str">
        <f t="shared" si="2"/>
        <v>EWGm_gg_QU_21</v>
      </c>
      <c r="B178" s="7" t="s">
        <v>586</v>
      </c>
      <c r="C178" s="7" t="s">
        <v>654</v>
      </c>
      <c r="D178" s="7">
        <v>21</v>
      </c>
      <c r="E178" s="7">
        <v>100</v>
      </c>
      <c r="F178" s="9">
        <v>100.17232664352207</v>
      </c>
      <c r="G178" s="9">
        <v>99.568405452224127</v>
      </c>
      <c r="H178" s="9">
        <v>99.632125329571622</v>
      </c>
      <c r="I178" s="9">
        <v>100.38762035244105</v>
      </c>
      <c r="J178" s="9">
        <v>102.91426595575787</v>
      </c>
      <c r="K178" s="9">
        <v>104.70307254765783</v>
      </c>
      <c r="L178" s="9">
        <v>105.80243321778136</v>
      </c>
      <c r="M178" s="9">
        <v>106.94109668229241</v>
      </c>
      <c r="N178" s="9">
        <v>107.11194058310907</v>
      </c>
      <c r="O178" s="9">
        <v>106.93905143207373</v>
      </c>
      <c r="P178" s="9">
        <v>108.1945419140327</v>
      </c>
      <c r="Q178" s="9">
        <v>110.08677387485913</v>
      </c>
      <c r="R178" s="9">
        <v>111.73846092224125</v>
      </c>
      <c r="S178" s="9">
        <v>111.72191187677352</v>
      </c>
      <c r="T178" s="9">
        <v>114.18744539218879</v>
      </c>
      <c r="U178" s="9">
        <v>116.68968418264454</v>
      </c>
      <c r="V178" s="9">
        <v>118.7050254728901</v>
      </c>
      <c r="W178" s="9">
        <v>120.05877761824236</v>
      </c>
      <c r="X178" s="9">
        <v>121.25274471049276</v>
      </c>
      <c r="Y178" s="9">
        <v>122.83173243818173</v>
      </c>
      <c r="Z178" s="9">
        <v>122.92542646269295</v>
      </c>
      <c r="AA178" s="9">
        <v>125.1399782035998</v>
      </c>
      <c r="AB178" s="9">
        <v>126.43699760849346</v>
      </c>
      <c r="AC178" s="9">
        <v>129.04727916349722</v>
      </c>
      <c r="AD178" s="9">
        <v>129.3148728085861</v>
      </c>
      <c r="AE178" s="9">
        <v>133.11020636380977</v>
      </c>
      <c r="AF178" s="9">
        <v>135.95983675987301</v>
      </c>
      <c r="AG178" s="9">
        <v>141.15252356010069</v>
      </c>
      <c r="AH178" s="9">
        <v>140.55963376884327</v>
      </c>
      <c r="AI178" s="9">
        <v>142.00265349065603</v>
      </c>
      <c r="AJ178" s="9">
        <v>143.01021516481867</v>
      </c>
      <c r="AK178" s="9">
        <v>146.98876851246607</v>
      </c>
      <c r="AL178" s="9">
        <v>148.60803782563013</v>
      </c>
      <c r="AM178" s="9">
        <v>149.35161628727704</v>
      </c>
      <c r="AN178" s="9">
        <v>149.42927256108496</v>
      </c>
      <c r="AO178" s="9">
        <v>151.00597625174558</v>
      </c>
      <c r="AP178" s="9">
        <v>152.62390169567854</v>
      </c>
      <c r="AQ178" s="9">
        <v>156.14722853573872</v>
      </c>
      <c r="AR178" s="9">
        <v>160.37005103748922</v>
      </c>
      <c r="AS178" s="9">
        <v>165.7489702549783</v>
      </c>
      <c r="AT178" s="9">
        <v>173.8888030867482</v>
      </c>
      <c r="AU178" s="9">
        <v>176.31624698610378</v>
      </c>
      <c r="AV178" s="9">
        <v>178.88909889055773</v>
      </c>
      <c r="AW178" s="9">
        <v>176.73751053882083</v>
      </c>
      <c r="AX178" s="9">
        <v>180.45532789510651</v>
      </c>
      <c r="AY178" s="9">
        <v>181.92047819547932</v>
      </c>
      <c r="AZ178" s="9">
        <v>184.27785583562755</v>
      </c>
      <c r="BA178" s="9">
        <v>184.79555869188013</v>
      </c>
      <c r="BB178" s="9">
        <v>188.03640434614522</v>
      </c>
      <c r="BC178" s="9">
        <v>191.35677722526566</v>
      </c>
      <c r="BD178" s="9">
        <v>198.64977048135879</v>
      </c>
      <c r="BE178" s="9">
        <v>205.13222594773137</v>
      </c>
      <c r="BF178" s="9">
        <v>209.22707377930837</v>
      </c>
      <c r="BG178" s="9">
        <v>211.28318790438018</v>
      </c>
      <c r="BH178" s="9">
        <v>214.24552633599589</v>
      </c>
      <c r="BI178" s="9">
        <v>218.17401996952512</v>
      </c>
      <c r="BJ178" s="9">
        <v>220.82101085479897</v>
      </c>
      <c r="BK178" s="9">
        <v>221.91251892573692</v>
      </c>
      <c r="BL178" s="9">
        <v>221.65076729844404</v>
      </c>
      <c r="BM178" s="9">
        <v>220.36197319218658</v>
      </c>
      <c r="BN178" s="9">
        <v>219.21624121359886</v>
      </c>
      <c r="BO178" s="9">
        <v>221.43160633980335</v>
      </c>
      <c r="BP178" s="9">
        <v>225.79084765787752</v>
      </c>
      <c r="BQ178" s="21">
        <v>226.00036997029295</v>
      </c>
      <c r="BR178" s="21">
        <v>224.71378214602939</v>
      </c>
      <c r="BS178" s="21">
        <v>220.46680638760799</v>
      </c>
      <c r="BT178" s="21">
        <v>215.06483263478097</v>
      </c>
      <c r="BU178" s="21">
        <v>207.73238265152727</v>
      </c>
      <c r="BV178" s="21">
        <v>203.29760354084428</v>
      </c>
      <c r="BW178" s="21">
        <v>206.25983889819963</v>
      </c>
      <c r="BX178" s="21">
        <v>211.89492733239317</v>
      </c>
      <c r="BY178" s="21">
        <v>212.9559812850249</v>
      </c>
      <c r="BZ178" s="21">
        <v>212.77345704348974</v>
      </c>
      <c r="CA178" s="21">
        <v>212.2955769323045</v>
      </c>
      <c r="CB178" s="21">
        <v>214.17132551577814</v>
      </c>
      <c r="CC178" s="21">
        <v>215.16158925828097</v>
      </c>
      <c r="CD178" s="197">
        <v>218.52473129024239</v>
      </c>
      <c r="CE178" s="197">
        <v>218.88597470301724</v>
      </c>
      <c r="CF178" s="197">
        <v>218.21410906466588</v>
      </c>
      <c r="CG178" s="197">
        <v>213.42226842833554</v>
      </c>
      <c r="CH178" s="200">
        <v>210.1782395073179</v>
      </c>
      <c r="CJ178" s="5"/>
      <c r="CK178" s="5"/>
      <c r="CL178" s="5"/>
      <c r="CM178" s="5"/>
      <c r="CN178" s="5"/>
      <c r="CO178" s="21"/>
      <c r="CP178" s="21"/>
      <c r="CQ178" s="21"/>
    </row>
    <row r="179" spans="1:95" x14ac:dyDescent="0.2">
      <c r="A179" s="8" t="str">
        <f t="shared" si="2"/>
        <v>EWGm_gg_QU_22</v>
      </c>
      <c r="B179" s="7" t="s">
        <v>586</v>
      </c>
      <c r="C179" s="7" t="s">
        <v>654</v>
      </c>
      <c r="D179" s="7">
        <v>22</v>
      </c>
      <c r="E179" s="7">
        <v>100</v>
      </c>
      <c r="F179" s="9">
        <v>103.17465824075737</v>
      </c>
      <c r="G179" s="9">
        <v>103.97445269088253</v>
      </c>
      <c r="H179" s="9">
        <v>103.86008933776789</v>
      </c>
      <c r="I179" s="9">
        <v>103.14551748278468</v>
      </c>
      <c r="J179" s="9">
        <v>104.45584310935821</v>
      </c>
      <c r="K179" s="9">
        <v>106.2420289604536</v>
      </c>
      <c r="L179" s="9">
        <v>107.25058087206246</v>
      </c>
      <c r="M179" s="9">
        <v>107.31919351430948</v>
      </c>
      <c r="N179" s="9">
        <v>106.9586171202</v>
      </c>
      <c r="O179" s="9">
        <v>108.28523430951986</v>
      </c>
      <c r="P179" s="9">
        <v>109.80696257082248</v>
      </c>
      <c r="Q179" s="9">
        <v>110.81359013546499</v>
      </c>
      <c r="R179" s="9">
        <v>111.26834951164507</v>
      </c>
      <c r="S179" s="9">
        <v>112.4021565231978</v>
      </c>
      <c r="T179" s="9">
        <v>113.29393894254724</v>
      </c>
      <c r="U179" s="9">
        <v>114.03321554710389</v>
      </c>
      <c r="V179" s="9">
        <v>115.76372735948576</v>
      </c>
      <c r="W179" s="9">
        <v>118.55028123150593</v>
      </c>
      <c r="X179" s="9">
        <v>122.67261799000956</v>
      </c>
      <c r="Y179" s="9">
        <v>124.88599544901079</v>
      </c>
      <c r="Z179" s="9">
        <v>127.22498546190928</v>
      </c>
      <c r="AA179" s="9">
        <v>128.62968512320438</v>
      </c>
      <c r="AB179" s="9">
        <v>130.94548731191026</v>
      </c>
      <c r="AC179" s="9">
        <v>133.2471038411968</v>
      </c>
      <c r="AD179" s="9">
        <v>135.80761320941713</v>
      </c>
      <c r="AE179" s="9">
        <v>139.18386542768113</v>
      </c>
      <c r="AF179" s="9">
        <v>144.18032131680692</v>
      </c>
      <c r="AG179" s="9">
        <v>149.77949418875502</v>
      </c>
      <c r="AH179" s="9">
        <v>153.89970231021348</v>
      </c>
      <c r="AI179" s="9">
        <v>156.54158326480962</v>
      </c>
      <c r="AJ179" s="9">
        <v>158.69605602434055</v>
      </c>
      <c r="AK179" s="9">
        <v>161.70671586792463</v>
      </c>
      <c r="AL179" s="9">
        <v>164.45286104878096</v>
      </c>
      <c r="AM179" s="9">
        <v>167.81889134874746</v>
      </c>
      <c r="AN179" s="9">
        <v>169.82275392271742</v>
      </c>
      <c r="AO179" s="9">
        <v>171.9995290192243</v>
      </c>
      <c r="AP179" s="9">
        <v>172.97235439474025</v>
      </c>
      <c r="AQ179" s="9">
        <v>175.82167333533604</v>
      </c>
      <c r="AR179" s="9">
        <v>182.6672814974315</v>
      </c>
      <c r="AS179" s="9">
        <v>189.12819795479663</v>
      </c>
      <c r="AT179" s="9">
        <v>197.42272250701458</v>
      </c>
      <c r="AU179" s="9">
        <v>200.7651227930121</v>
      </c>
      <c r="AV179" s="9">
        <v>204.65589673960179</v>
      </c>
      <c r="AW179" s="9">
        <v>207.81141268341878</v>
      </c>
      <c r="AX179" s="9">
        <v>212.41356041640412</v>
      </c>
      <c r="AY179" s="9">
        <v>216.58241898991153</v>
      </c>
      <c r="AZ179" s="9">
        <v>218.10825510521997</v>
      </c>
      <c r="BA179" s="9">
        <v>221.06013502005192</v>
      </c>
      <c r="BB179" s="9">
        <v>226.49034494696591</v>
      </c>
      <c r="BC179" s="9">
        <v>232.33879647186106</v>
      </c>
      <c r="BD179" s="9">
        <v>241.29121204544154</v>
      </c>
      <c r="BE179" s="9">
        <v>247.55373915946589</v>
      </c>
      <c r="BF179" s="9">
        <v>251.17792007634262</v>
      </c>
      <c r="BG179" s="9">
        <v>249.54632070032298</v>
      </c>
      <c r="BH179" s="9">
        <v>250.02448901100141</v>
      </c>
      <c r="BI179" s="9">
        <v>252.56820059857969</v>
      </c>
      <c r="BJ179" s="9">
        <v>254.63442590533703</v>
      </c>
      <c r="BK179" s="9">
        <v>254.6876030755374</v>
      </c>
      <c r="BL179" s="9">
        <v>253.98050121228152</v>
      </c>
      <c r="BM179" s="9">
        <v>253.25460816855252</v>
      </c>
      <c r="BN179" s="9">
        <v>253.1718825092095</v>
      </c>
      <c r="BO179" s="9">
        <v>255.21119673706974</v>
      </c>
      <c r="BP179" s="9">
        <v>259.1837540048104</v>
      </c>
      <c r="BQ179" s="21">
        <v>258.66549471420814</v>
      </c>
      <c r="BR179" s="21">
        <v>255.81790723677526</v>
      </c>
      <c r="BS179" s="21">
        <v>249.34114373073257</v>
      </c>
      <c r="BT179" s="21">
        <v>242.45174547654997</v>
      </c>
      <c r="BU179" s="21">
        <v>238.46913232360347</v>
      </c>
      <c r="BV179" s="21">
        <v>239.29468387852114</v>
      </c>
      <c r="BW179" s="21">
        <v>246.36636344700491</v>
      </c>
      <c r="BX179" s="21">
        <v>252.77406040092697</v>
      </c>
      <c r="BY179" s="21">
        <v>258.30454938618578</v>
      </c>
      <c r="BZ179" s="21">
        <v>262.33723584874303</v>
      </c>
      <c r="CA179" s="21">
        <v>264.58001932444614</v>
      </c>
      <c r="CB179" s="21">
        <v>264.12878910265778</v>
      </c>
      <c r="CC179" s="21">
        <v>265.6288272627383</v>
      </c>
      <c r="CD179" s="197">
        <v>267.75146668206281</v>
      </c>
      <c r="CE179" s="197">
        <v>269.60466616481284</v>
      </c>
      <c r="CF179" s="197">
        <v>269.49092568069722</v>
      </c>
      <c r="CG179" s="197">
        <v>273.00168934823199</v>
      </c>
      <c r="CH179" s="200">
        <v>280.69713112349564</v>
      </c>
      <c r="CJ179" s="5"/>
      <c r="CK179" s="5"/>
      <c r="CL179" s="5"/>
      <c r="CM179" s="5"/>
      <c r="CN179" s="5"/>
      <c r="CO179" s="21"/>
      <c r="CP179" s="21"/>
      <c r="CQ179" s="21"/>
    </row>
    <row r="180" spans="1:95" x14ac:dyDescent="0.2">
      <c r="A180" s="8" t="str">
        <f t="shared" si="2"/>
        <v>EWGm_gg_QU_23</v>
      </c>
      <c r="B180" s="7" t="s">
        <v>586</v>
      </c>
      <c r="C180" s="7" t="s">
        <v>654</v>
      </c>
      <c r="D180" s="7">
        <v>23</v>
      </c>
      <c r="E180" s="7">
        <v>100</v>
      </c>
      <c r="F180" s="9">
        <v>100.87046793509545</v>
      </c>
      <c r="G180" s="9">
        <v>100.67233668584232</v>
      </c>
      <c r="H180" s="9">
        <v>100.69734420394997</v>
      </c>
      <c r="I180" s="9">
        <v>100.85144753321204</v>
      </c>
      <c r="J180" s="9">
        <v>101.91308238448555</v>
      </c>
      <c r="K180" s="9">
        <v>102.62672534128478</v>
      </c>
      <c r="L180" s="9">
        <v>103.17063003915898</v>
      </c>
      <c r="M180" s="9">
        <v>103.68945456370299</v>
      </c>
      <c r="N180" s="9">
        <v>103.59254113334971</v>
      </c>
      <c r="O180" s="9">
        <v>103.50983933440602</v>
      </c>
      <c r="P180" s="9">
        <v>103.66608628975949</v>
      </c>
      <c r="Q180" s="9">
        <v>104.338203286525</v>
      </c>
      <c r="R180" s="9">
        <v>105.42897474762033</v>
      </c>
      <c r="S180" s="9">
        <v>107.48129415566858</v>
      </c>
      <c r="T180" s="9">
        <v>109.86954478027029</v>
      </c>
      <c r="U180" s="9">
        <v>112.04180772582482</v>
      </c>
      <c r="V180" s="9">
        <v>113.83677494637459</v>
      </c>
      <c r="W180" s="9">
        <v>114.30262034479108</v>
      </c>
      <c r="X180" s="9">
        <v>115.10294449063899</v>
      </c>
      <c r="Y180" s="9">
        <v>115.53322529206412</v>
      </c>
      <c r="Z180" s="9">
        <v>117.6231908599345</v>
      </c>
      <c r="AA180" s="9">
        <v>118.81712933428179</v>
      </c>
      <c r="AB180" s="9">
        <v>121.73906785362091</v>
      </c>
      <c r="AC180" s="9">
        <v>123.85936142491217</v>
      </c>
      <c r="AD180" s="9">
        <v>127.50008311467445</v>
      </c>
      <c r="AE180" s="9">
        <v>131.02992570875355</v>
      </c>
      <c r="AF180" s="9">
        <v>133.90967689110931</v>
      </c>
      <c r="AG180" s="9">
        <v>136.34988115830035</v>
      </c>
      <c r="AH180" s="9">
        <v>136.58034160142935</v>
      </c>
      <c r="AI180" s="9">
        <v>138.89527164615001</v>
      </c>
      <c r="AJ180" s="9">
        <v>140.36048174711689</v>
      </c>
      <c r="AK180" s="9">
        <v>143.75320843588429</v>
      </c>
      <c r="AL180" s="9">
        <v>145.0536951991896</v>
      </c>
      <c r="AM180" s="9">
        <v>146.15566893439836</v>
      </c>
      <c r="AN180" s="9">
        <v>145.06724954461086</v>
      </c>
      <c r="AO180" s="9">
        <v>144.88081399466216</v>
      </c>
      <c r="AP180" s="9">
        <v>145.78165852423777</v>
      </c>
      <c r="AQ180" s="9">
        <v>149.48384790594295</v>
      </c>
      <c r="AR180" s="9">
        <v>155.95836854252926</v>
      </c>
      <c r="AS180" s="9">
        <v>160.55361429654846</v>
      </c>
      <c r="AT180" s="9">
        <v>168.54168230277955</v>
      </c>
      <c r="AU180" s="9">
        <v>171.36383554905169</v>
      </c>
      <c r="AV180" s="9">
        <v>175.60174453642745</v>
      </c>
      <c r="AW180" s="9">
        <v>175.73682688220754</v>
      </c>
      <c r="AX180" s="9">
        <v>178.49003933552038</v>
      </c>
      <c r="AY180" s="9">
        <v>179.63744011649109</v>
      </c>
      <c r="AZ180" s="9">
        <v>180.92714851968694</v>
      </c>
      <c r="BA180" s="9">
        <v>181.78197090311855</v>
      </c>
      <c r="BB180" s="9">
        <v>185.77758975266502</v>
      </c>
      <c r="BC180" s="9">
        <v>190.03628224779973</v>
      </c>
      <c r="BD180" s="9">
        <v>197.76009101375666</v>
      </c>
      <c r="BE180" s="9">
        <v>204.97789126467993</v>
      </c>
      <c r="BF180" s="9">
        <v>209.2776317763485</v>
      </c>
      <c r="BG180" s="9">
        <v>211.37306027330581</v>
      </c>
      <c r="BH180" s="9">
        <v>212.1120011261464</v>
      </c>
      <c r="BI180" s="9">
        <v>212.67432762516066</v>
      </c>
      <c r="BJ180" s="9">
        <v>214.14531407114657</v>
      </c>
      <c r="BK180" s="9">
        <v>213.8577357148703</v>
      </c>
      <c r="BL180" s="9">
        <v>213.34820238903876</v>
      </c>
      <c r="BM180" s="9">
        <v>211.03912603318113</v>
      </c>
      <c r="BN180" s="9">
        <v>213.05201531139539</v>
      </c>
      <c r="BO180" s="9">
        <v>216.20785524572082</v>
      </c>
      <c r="BP180" s="9">
        <v>220.50148727538331</v>
      </c>
      <c r="BQ180" s="21">
        <v>219.01198383859915</v>
      </c>
      <c r="BR180" s="21">
        <v>217.69456869377737</v>
      </c>
      <c r="BS180" s="21">
        <v>212.86954393256005</v>
      </c>
      <c r="BT180" s="21">
        <v>206.79255618799903</v>
      </c>
      <c r="BU180" s="21">
        <v>201.53126080272673</v>
      </c>
      <c r="BV180" s="21">
        <v>197.91391779661581</v>
      </c>
      <c r="BW180" s="21">
        <v>201.38586206485101</v>
      </c>
      <c r="BX180" s="21">
        <v>203.66527399617891</v>
      </c>
      <c r="BY180" s="21">
        <v>205.46741500294922</v>
      </c>
      <c r="BZ180" s="21">
        <v>206.22048054595098</v>
      </c>
      <c r="CA180" s="21">
        <v>207.36689490614819</v>
      </c>
      <c r="CB180" s="21">
        <v>208.14088579333972</v>
      </c>
      <c r="CC180" s="21">
        <v>209.51366094329759</v>
      </c>
      <c r="CD180" s="197">
        <v>210.57401055004243</v>
      </c>
      <c r="CE180" s="197">
        <v>212.2159888446146</v>
      </c>
      <c r="CF180" s="197">
        <v>212.35590863691922</v>
      </c>
      <c r="CG180" s="197">
        <v>212.92024715806755</v>
      </c>
      <c r="CH180" s="200">
        <v>214.46982852404807</v>
      </c>
      <c r="CJ180" s="5"/>
      <c r="CK180" s="5"/>
      <c r="CL180" s="5"/>
      <c r="CM180" s="5"/>
      <c r="CN180" s="5"/>
      <c r="CO180" s="21"/>
      <c r="CP180" s="21"/>
      <c r="CQ180" s="21"/>
    </row>
    <row r="181" spans="1:95" x14ac:dyDescent="0.2">
      <c r="A181" s="8" t="str">
        <f t="shared" si="2"/>
        <v>EWGm_gg_QU_24</v>
      </c>
      <c r="B181" s="7" t="s">
        <v>586</v>
      </c>
      <c r="C181" s="7" t="s">
        <v>654</v>
      </c>
      <c r="D181" s="7">
        <v>24</v>
      </c>
      <c r="E181" s="7">
        <v>100</v>
      </c>
      <c r="F181" s="9">
        <v>102.14599725586892</v>
      </c>
      <c r="G181" s="9">
        <v>102.81927169785119</v>
      </c>
      <c r="H181" s="9">
        <v>102.88074467487688</v>
      </c>
      <c r="I181" s="9">
        <v>103.16025738685762</v>
      </c>
      <c r="J181" s="9">
        <v>104.14641719970962</v>
      </c>
      <c r="K181" s="9">
        <v>105.34102852850658</v>
      </c>
      <c r="L181" s="9">
        <v>106.41743460595062</v>
      </c>
      <c r="M181" s="9">
        <v>107.61624119350613</v>
      </c>
      <c r="N181" s="9">
        <v>108.28654962869275</v>
      </c>
      <c r="O181" s="9">
        <v>108.87327058274457</v>
      </c>
      <c r="P181" s="9">
        <v>109.70479000062232</v>
      </c>
      <c r="Q181" s="9">
        <v>111.15928575920385</v>
      </c>
      <c r="R181" s="9">
        <v>111.96986501805604</v>
      </c>
      <c r="S181" s="9">
        <v>110.17409614402781</v>
      </c>
      <c r="T181" s="9">
        <v>110.43969891723241</v>
      </c>
      <c r="U181" s="9">
        <v>111.82400297575013</v>
      </c>
      <c r="V181" s="9">
        <v>115.41784439910425</v>
      </c>
      <c r="W181" s="9">
        <v>116.557158734455</v>
      </c>
      <c r="X181" s="9">
        <v>118.31314526553514</v>
      </c>
      <c r="Y181" s="9">
        <v>121.13242398300332</v>
      </c>
      <c r="Z181" s="9">
        <v>122.86644976299327</v>
      </c>
      <c r="AA181" s="9">
        <v>124.36775167614447</v>
      </c>
      <c r="AB181" s="9">
        <v>126.3676421480889</v>
      </c>
      <c r="AC181" s="9">
        <v>129.63957495949157</v>
      </c>
      <c r="AD181" s="9">
        <v>132.19059237891173</v>
      </c>
      <c r="AE181" s="9">
        <v>133.82747196395411</v>
      </c>
      <c r="AF181" s="9">
        <v>135.91581041592232</v>
      </c>
      <c r="AG181" s="9">
        <v>136.46155768754852</v>
      </c>
      <c r="AH181" s="9">
        <v>136.8909391839243</v>
      </c>
      <c r="AI181" s="9">
        <v>138.81008212773807</v>
      </c>
      <c r="AJ181" s="9">
        <v>142.49156454993505</v>
      </c>
      <c r="AK181" s="9">
        <v>147.08790060126475</v>
      </c>
      <c r="AL181" s="9">
        <v>150.3767265477899</v>
      </c>
      <c r="AM181" s="9">
        <v>151.74444862855924</v>
      </c>
      <c r="AN181" s="9">
        <v>151.65336711655974</v>
      </c>
      <c r="AO181" s="9">
        <v>149.58035437075424</v>
      </c>
      <c r="AP181" s="9">
        <v>148.77905453973926</v>
      </c>
      <c r="AQ181" s="9">
        <v>148.99429357176703</v>
      </c>
      <c r="AR181" s="9">
        <v>151.04888872363438</v>
      </c>
      <c r="AS181" s="9">
        <v>153.79941602052409</v>
      </c>
      <c r="AT181" s="9">
        <v>159.42310865760831</v>
      </c>
      <c r="AU181" s="9">
        <v>163.483940178175</v>
      </c>
      <c r="AV181" s="9">
        <v>166.6933938202491</v>
      </c>
      <c r="AW181" s="9">
        <v>164.91296536753416</v>
      </c>
      <c r="AX181" s="9">
        <v>165.04608031387821</v>
      </c>
      <c r="AY181" s="9">
        <v>165.78707321401427</v>
      </c>
      <c r="AZ181" s="9">
        <v>168.99113603480069</v>
      </c>
      <c r="BA181" s="9">
        <v>171.20632909934469</v>
      </c>
      <c r="BB181" s="9">
        <v>173.04165210553796</v>
      </c>
      <c r="BC181" s="9">
        <v>174.86124790097358</v>
      </c>
      <c r="BD181" s="9">
        <v>179.78094837994936</v>
      </c>
      <c r="BE181" s="9">
        <v>185.65861340648107</v>
      </c>
      <c r="BF181" s="9">
        <v>189.45951308686108</v>
      </c>
      <c r="BG181" s="9">
        <v>190.21956186591183</v>
      </c>
      <c r="BH181" s="9">
        <v>191.41363533318781</v>
      </c>
      <c r="BI181" s="9">
        <v>193.84104978077949</v>
      </c>
      <c r="BJ181" s="9">
        <v>199.44894155828572</v>
      </c>
      <c r="BK181" s="9">
        <v>203.2425459308744</v>
      </c>
      <c r="BL181" s="9">
        <v>208.95382044492928</v>
      </c>
      <c r="BM181" s="9">
        <v>211.088801887719</v>
      </c>
      <c r="BN181" s="9">
        <v>214.58290230356519</v>
      </c>
      <c r="BO181" s="9">
        <v>215.3467311806389</v>
      </c>
      <c r="BP181" s="9">
        <v>216.25269715541017</v>
      </c>
      <c r="BQ181" s="21">
        <v>212.76869296497304</v>
      </c>
      <c r="BR181" s="21">
        <v>208.04956096835113</v>
      </c>
      <c r="BS181" s="21">
        <v>204.35476140281733</v>
      </c>
      <c r="BT181" s="21">
        <v>200.96565076961622</v>
      </c>
      <c r="BU181" s="21">
        <v>198.77376267666841</v>
      </c>
      <c r="BV181" s="21">
        <v>198.21220370447335</v>
      </c>
      <c r="BW181" s="21">
        <v>203.90853805929484</v>
      </c>
      <c r="BX181" s="21">
        <v>212.15545255793154</v>
      </c>
      <c r="BY181" s="21">
        <v>218.8215395741216</v>
      </c>
      <c r="BZ181" s="21">
        <v>225.50493725252821</v>
      </c>
      <c r="CA181" s="21">
        <v>227.80277182469766</v>
      </c>
      <c r="CB181" s="21">
        <v>227.92586695730483</v>
      </c>
      <c r="CC181" s="21">
        <v>227.45057074283568</v>
      </c>
      <c r="CD181" s="197">
        <v>229.53934184371042</v>
      </c>
      <c r="CE181" s="197">
        <v>230.55317674324203</v>
      </c>
      <c r="CF181" s="197">
        <v>231.04033692346422</v>
      </c>
      <c r="CG181" s="197">
        <v>230.97276916238175</v>
      </c>
      <c r="CH181" s="200">
        <v>232.9570878775074</v>
      </c>
      <c r="CJ181" s="5"/>
      <c r="CK181" s="5"/>
      <c r="CL181" s="5"/>
      <c r="CM181" s="5"/>
      <c r="CN181" s="5"/>
      <c r="CO181" s="21"/>
      <c r="CP181" s="21"/>
      <c r="CQ181" s="21"/>
    </row>
    <row r="182" spans="1:95" x14ac:dyDescent="0.2">
      <c r="A182" s="8" t="str">
        <f t="shared" si="2"/>
        <v>EWGm_gg_QU_25</v>
      </c>
      <c r="B182" s="7" t="s">
        <v>586</v>
      </c>
      <c r="C182" s="7" t="s">
        <v>654</v>
      </c>
      <c r="D182" s="7">
        <v>25</v>
      </c>
      <c r="E182" s="7">
        <v>100</v>
      </c>
      <c r="F182" s="9">
        <v>101.0260562324906</v>
      </c>
      <c r="G182" s="9">
        <v>101.50873333295321</v>
      </c>
      <c r="H182" s="9">
        <v>103.33943461051273</v>
      </c>
      <c r="I182" s="9">
        <v>104.26255514864691</v>
      </c>
      <c r="J182" s="9">
        <v>106.62391723123146</v>
      </c>
      <c r="K182" s="9">
        <v>106.74529543688887</v>
      </c>
      <c r="L182" s="9">
        <v>110.16708702826173</v>
      </c>
      <c r="M182" s="9">
        <v>111.23653380676372</v>
      </c>
      <c r="N182" s="9">
        <v>112.86074107228876</v>
      </c>
      <c r="O182" s="9">
        <v>113.19472900460532</v>
      </c>
      <c r="P182" s="9">
        <v>115.61035553010616</v>
      </c>
      <c r="Q182" s="9">
        <v>118.65002234927583</v>
      </c>
      <c r="R182" s="9">
        <v>121.05100645014988</v>
      </c>
      <c r="S182" s="9">
        <v>121.74244043387841</v>
      </c>
      <c r="T182" s="9">
        <v>123.42353003624879</v>
      </c>
      <c r="U182" s="9">
        <v>125.71750037148736</v>
      </c>
      <c r="V182" s="9">
        <v>129.64650520094173</v>
      </c>
      <c r="W182" s="9">
        <v>131.15058844428054</v>
      </c>
      <c r="X182" s="9">
        <v>135.63098079454664</v>
      </c>
      <c r="Y182" s="9">
        <v>137.90695558767607</v>
      </c>
      <c r="Z182" s="9">
        <v>140.99532614815877</v>
      </c>
      <c r="AA182" s="9">
        <v>140.72637741480614</v>
      </c>
      <c r="AB182" s="9">
        <v>143.17136089649628</v>
      </c>
      <c r="AC182" s="9">
        <v>148.00921288631483</v>
      </c>
      <c r="AD182" s="9">
        <v>150.86057453090325</v>
      </c>
      <c r="AE182" s="9">
        <v>156.99290759669188</v>
      </c>
      <c r="AF182" s="9">
        <v>158.94210913523298</v>
      </c>
      <c r="AG182" s="9">
        <v>166.64684201289273</v>
      </c>
      <c r="AH182" s="9">
        <v>165.90689145060898</v>
      </c>
      <c r="AI182" s="9">
        <v>170.52385137022574</v>
      </c>
      <c r="AJ182" s="9">
        <v>173.15604120419047</v>
      </c>
      <c r="AK182" s="9">
        <v>182.02532828862104</v>
      </c>
      <c r="AL182" s="9">
        <v>185.35422270106324</v>
      </c>
      <c r="AM182" s="9">
        <v>188.95509179374855</v>
      </c>
      <c r="AN182" s="9">
        <v>188.35567047257663</v>
      </c>
      <c r="AO182" s="9">
        <v>195.22543572626361</v>
      </c>
      <c r="AP182" s="9">
        <v>199.28273245399581</v>
      </c>
      <c r="AQ182" s="9">
        <v>207.37744147797801</v>
      </c>
      <c r="AR182" s="9">
        <v>211.58412246443206</v>
      </c>
      <c r="AS182" s="9">
        <v>222.39554536884361</v>
      </c>
      <c r="AT182" s="9">
        <v>231.40891566643936</v>
      </c>
      <c r="AU182" s="9">
        <v>240.74367693926047</v>
      </c>
      <c r="AV182" s="9">
        <v>245.11285742941655</v>
      </c>
      <c r="AW182" s="9">
        <v>247.88112791461131</v>
      </c>
      <c r="AX182" s="9">
        <v>253.44080738989192</v>
      </c>
      <c r="AY182" s="9">
        <v>255.99764276709962</v>
      </c>
      <c r="AZ182" s="9">
        <v>261.32777500219004</v>
      </c>
      <c r="BA182" s="9">
        <v>266.20074602305357</v>
      </c>
      <c r="BB182" s="9">
        <v>273.4443221064509</v>
      </c>
      <c r="BC182" s="9">
        <v>280.19722274707607</v>
      </c>
      <c r="BD182" s="9">
        <v>287.5755198612066</v>
      </c>
      <c r="BE182" s="9">
        <v>292.32863895403045</v>
      </c>
      <c r="BF182" s="9">
        <v>299.73745809057817</v>
      </c>
      <c r="BG182" s="9">
        <v>299.17252135950775</v>
      </c>
      <c r="BH182" s="9">
        <v>303.440749677817</v>
      </c>
      <c r="BI182" s="9">
        <v>299.24237479650918</v>
      </c>
      <c r="BJ182" s="9">
        <v>297.61278943150353</v>
      </c>
      <c r="BK182" s="9">
        <v>297.08169538793464</v>
      </c>
      <c r="BL182" s="9">
        <v>297.04914011547152</v>
      </c>
      <c r="BM182" s="9">
        <v>295.39611247034645</v>
      </c>
      <c r="BN182" s="9">
        <v>290.26368519637703</v>
      </c>
      <c r="BO182" s="9">
        <v>284.87164794739869</v>
      </c>
      <c r="BP182" s="9">
        <v>280.43928137988269</v>
      </c>
      <c r="BQ182" s="21">
        <v>274.60919227141636</v>
      </c>
      <c r="BR182" s="21">
        <v>276.84571642029385</v>
      </c>
      <c r="BS182" s="21">
        <v>275.70200253303153</v>
      </c>
      <c r="BT182" s="21">
        <v>269.56699939008377</v>
      </c>
      <c r="BU182" s="21">
        <v>259.45913895964344</v>
      </c>
      <c r="BV182" s="21">
        <v>257.71501022117627</v>
      </c>
      <c r="BW182" s="21">
        <v>262.60375109610851</v>
      </c>
      <c r="BX182" s="21">
        <v>269.88384895098574</v>
      </c>
      <c r="BY182" s="21">
        <v>277.43850321060364</v>
      </c>
      <c r="BZ182" s="21">
        <v>283.8151004706562</v>
      </c>
      <c r="CA182" s="21">
        <v>288.24000050595163</v>
      </c>
      <c r="CB182" s="21">
        <v>292.89831774317713</v>
      </c>
      <c r="CC182" s="21">
        <v>296.91522982438556</v>
      </c>
      <c r="CD182" s="197">
        <v>301.21403906168092</v>
      </c>
      <c r="CE182" s="197">
        <v>302.46256696872115</v>
      </c>
      <c r="CF182" s="197">
        <v>305.85284291002046</v>
      </c>
      <c r="CG182" s="197">
        <v>309.80036571332613</v>
      </c>
      <c r="CH182" s="200">
        <v>313.47395772194056</v>
      </c>
      <c r="CJ182" s="5"/>
      <c r="CK182" s="5"/>
      <c r="CL182" s="5"/>
      <c r="CM182" s="5"/>
      <c r="CN182" s="5"/>
      <c r="CO182" s="21"/>
      <c r="CP182" s="21"/>
      <c r="CQ182" s="21"/>
    </row>
    <row r="183" spans="1:95" x14ac:dyDescent="0.2">
      <c r="A183" s="8" t="str">
        <f t="shared" si="2"/>
        <v>EWGm_gg_QU_26</v>
      </c>
      <c r="B183" s="7" t="s">
        <v>586</v>
      </c>
      <c r="C183" s="7" t="s">
        <v>654</v>
      </c>
      <c r="D183" s="7">
        <v>26</v>
      </c>
      <c r="E183" s="7">
        <v>100</v>
      </c>
      <c r="F183" s="9">
        <v>103.2443194977826</v>
      </c>
      <c r="G183" s="9">
        <v>104.87960252095741</v>
      </c>
      <c r="H183" s="9">
        <v>104.24631372806827</v>
      </c>
      <c r="I183" s="9">
        <v>103.42788260251156</v>
      </c>
      <c r="J183" s="9">
        <v>102.78957220191177</v>
      </c>
      <c r="K183" s="9">
        <v>103.72608547973637</v>
      </c>
      <c r="L183" s="9">
        <v>99.823714601088128</v>
      </c>
      <c r="M183" s="9">
        <v>95.971271735379673</v>
      </c>
      <c r="N183" s="9">
        <v>91.409585157815911</v>
      </c>
      <c r="O183" s="9">
        <v>91.481459766960072</v>
      </c>
      <c r="P183" s="9">
        <v>92.507748426854604</v>
      </c>
      <c r="Q183" s="9">
        <v>93.173914396461086</v>
      </c>
      <c r="R183" s="9">
        <v>94.193998950692546</v>
      </c>
      <c r="S183" s="9">
        <v>93.872787823691894</v>
      </c>
      <c r="T183" s="9">
        <v>94.73714822942911</v>
      </c>
      <c r="U183" s="9">
        <v>95.269459503351143</v>
      </c>
      <c r="V183" s="9">
        <v>96.885461155636733</v>
      </c>
      <c r="W183" s="9">
        <v>98.292610502670072</v>
      </c>
      <c r="X183" s="9">
        <v>101.44095449467864</v>
      </c>
      <c r="Y183" s="9">
        <v>104.29744511622374</v>
      </c>
      <c r="Z183" s="9">
        <v>107.27720467576042</v>
      </c>
      <c r="AA183" s="9">
        <v>108.82291363210727</v>
      </c>
      <c r="AB183" s="9">
        <v>110.71615960290406</v>
      </c>
      <c r="AC183" s="9">
        <v>112.27893969465943</v>
      </c>
      <c r="AD183" s="9">
        <v>113.71767632445896</v>
      </c>
      <c r="AE183" s="9">
        <v>117.06495832411929</v>
      </c>
      <c r="AF183" s="9">
        <v>119.30698960622492</v>
      </c>
      <c r="AG183" s="9">
        <v>120.05342042099163</v>
      </c>
      <c r="AH183" s="9">
        <v>119.50185839023554</v>
      </c>
      <c r="AI183" s="9">
        <v>120.43039831927767</v>
      </c>
      <c r="AJ183" s="9">
        <v>123.62989310679187</v>
      </c>
      <c r="AK183" s="9">
        <v>126.82494537150048</v>
      </c>
      <c r="AL183" s="9">
        <v>128.89207340784469</v>
      </c>
      <c r="AM183" s="9">
        <v>129.587445841922</v>
      </c>
      <c r="AN183" s="9">
        <v>128.8568302946652</v>
      </c>
      <c r="AO183" s="9">
        <v>128.35632456362598</v>
      </c>
      <c r="AP183" s="9">
        <v>127.26413795049903</v>
      </c>
      <c r="AQ183" s="9">
        <v>126.54704126141398</v>
      </c>
      <c r="AR183" s="9">
        <v>128.6295785315468</v>
      </c>
      <c r="AS183" s="9">
        <v>133.26571652164299</v>
      </c>
      <c r="AT183" s="9">
        <v>139.93306504400979</v>
      </c>
      <c r="AU183" s="9">
        <v>143.44614691223808</v>
      </c>
      <c r="AV183" s="9">
        <v>144.94181248139316</v>
      </c>
      <c r="AW183" s="9">
        <v>142.7607650633191</v>
      </c>
      <c r="AX183" s="9">
        <v>140.8222338734405</v>
      </c>
      <c r="AY183" s="9">
        <v>138.97203924359528</v>
      </c>
      <c r="AZ183" s="9">
        <v>139.47404619815561</v>
      </c>
      <c r="BA183" s="9">
        <v>140.15422416430042</v>
      </c>
      <c r="BB183" s="9">
        <v>141.76278882747542</v>
      </c>
      <c r="BC183" s="9">
        <v>143.59974951601674</v>
      </c>
      <c r="BD183" s="9">
        <v>148.88500335722995</v>
      </c>
      <c r="BE183" s="9">
        <v>153.83937397004124</v>
      </c>
      <c r="BF183" s="9">
        <v>156.87058676070524</v>
      </c>
      <c r="BG183" s="9">
        <v>156.14301988234538</v>
      </c>
      <c r="BH183" s="9">
        <v>155.83415671762535</v>
      </c>
      <c r="BI183" s="9">
        <v>160.45175258936661</v>
      </c>
      <c r="BJ183" s="9">
        <v>166.16694382272621</v>
      </c>
      <c r="BK183" s="9">
        <v>171.39626422527905</v>
      </c>
      <c r="BL183" s="9">
        <v>174.21075094773346</v>
      </c>
      <c r="BM183" s="9">
        <v>175.60372062537826</v>
      </c>
      <c r="BN183" s="9">
        <v>178.49455815115172</v>
      </c>
      <c r="BO183" s="9">
        <v>182.4084177656805</v>
      </c>
      <c r="BP183" s="9">
        <v>185.88559389591674</v>
      </c>
      <c r="BQ183" s="21">
        <v>184.35577327685962</v>
      </c>
      <c r="BR183" s="21">
        <v>178.09860446924662</v>
      </c>
      <c r="BS183" s="21">
        <v>173.28521206306846</v>
      </c>
      <c r="BT183" s="21">
        <v>168.10842214648267</v>
      </c>
      <c r="BU183" s="21">
        <v>165.47331925356869</v>
      </c>
      <c r="BV183" s="21">
        <v>165.01977918031457</v>
      </c>
      <c r="BW183" s="21">
        <v>169.08504486807206</v>
      </c>
      <c r="BX183" s="21">
        <v>172.91850537749806</v>
      </c>
      <c r="BY183" s="21">
        <v>174.33019294287865</v>
      </c>
      <c r="BZ183" s="21">
        <v>176.49229722077655</v>
      </c>
      <c r="CA183" s="21">
        <v>176.68347647421567</v>
      </c>
      <c r="CB183" s="21">
        <v>173.91882814777833</v>
      </c>
      <c r="CC183" s="21">
        <v>171.90948215751493</v>
      </c>
      <c r="CD183" s="197">
        <v>171.17567816204902</v>
      </c>
      <c r="CE183" s="197">
        <v>173.61455094788724</v>
      </c>
      <c r="CF183" s="197">
        <v>174.11406964096545</v>
      </c>
      <c r="CG183" s="197">
        <v>176.76910797280871</v>
      </c>
      <c r="CH183" s="200">
        <v>181.0432950314715</v>
      </c>
      <c r="CJ183" s="5"/>
      <c r="CK183" s="5"/>
      <c r="CL183" s="5"/>
      <c r="CM183" s="5"/>
      <c r="CN183" s="5"/>
      <c r="CO183" s="21"/>
      <c r="CP183" s="21"/>
      <c r="CQ183" s="21"/>
    </row>
    <row r="184" spans="1:95" x14ac:dyDescent="0.2">
      <c r="A184" s="8" t="str">
        <f t="shared" si="2"/>
        <v>EWGu_gg_QU_1</v>
      </c>
      <c r="B184" s="7" t="s">
        <v>585</v>
      </c>
      <c r="C184" s="7" t="s">
        <v>654</v>
      </c>
      <c r="D184" s="7">
        <v>1</v>
      </c>
      <c r="E184" s="7">
        <v>100</v>
      </c>
      <c r="F184" s="9">
        <v>100.4193901662851</v>
      </c>
      <c r="G184" s="9">
        <v>99.77300311499458</v>
      </c>
      <c r="H184" s="9">
        <v>98.93101477913369</v>
      </c>
      <c r="I184" s="9">
        <v>98.602283812869814</v>
      </c>
      <c r="J184" s="9">
        <v>99.175271647833185</v>
      </c>
      <c r="K184" s="9">
        <v>99.329746781714107</v>
      </c>
      <c r="L184" s="9">
        <v>99.505661631143653</v>
      </c>
      <c r="M184" s="9">
        <v>99.299738147592436</v>
      </c>
      <c r="N184" s="9">
        <v>99.509840711098789</v>
      </c>
      <c r="O184" s="9">
        <v>99.771493841850045</v>
      </c>
      <c r="P184" s="9">
        <v>100.89434145537905</v>
      </c>
      <c r="Q184" s="9">
        <v>102.16217349996583</v>
      </c>
      <c r="R184" s="9">
        <v>103.46184747208027</v>
      </c>
      <c r="S184" s="9">
        <v>104.61551570632075</v>
      </c>
      <c r="T184" s="9">
        <v>106.34997124325118</v>
      </c>
      <c r="U184" s="9">
        <v>107.41083761751302</v>
      </c>
      <c r="V184" s="9">
        <v>108.12046144581801</v>
      </c>
      <c r="W184" s="9">
        <v>107.96538671637417</v>
      </c>
      <c r="X184" s="9">
        <v>108.70655701945689</v>
      </c>
      <c r="Y184" s="9">
        <v>109.63494879236663</v>
      </c>
      <c r="Z184" s="9">
        <v>111.14603977181658</v>
      </c>
      <c r="AA184" s="9">
        <v>111.96975062632964</v>
      </c>
      <c r="AB184" s="9">
        <v>112.39477291493434</v>
      </c>
      <c r="AC184" s="9">
        <v>113.40559540429388</v>
      </c>
      <c r="AD184" s="9">
        <v>114.57752505276714</v>
      </c>
      <c r="AE184" s="9">
        <v>116.67448456431305</v>
      </c>
      <c r="AF184" s="9">
        <v>118.31592719987265</v>
      </c>
      <c r="AG184" s="9">
        <v>120.56746306770471</v>
      </c>
      <c r="AH184" s="9">
        <v>122.19485421070073</v>
      </c>
      <c r="AI184" s="9">
        <v>123.6786765799114</v>
      </c>
      <c r="AJ184" s="9">
        <v>126.07667438140493</v>
      </c>
      <c r="AK184" s="9">
        <v>129.31669320700709</v>
      </c>
      <c r="AL184" s="9">
        <v>133.36124682653841</v>
      </c>
      <c r="AM184" s="9">
        <v>136.19458815073514</v>
      </c>
      <c r="AN184" s="9">
        <v>140.46737893666943</v>
      </c>
      <c r="AO184" s="9">
        <v>142.43205304194035</v>
      </c>
      <c r="AP184" s="9">
        <v>143.75646036169942</v>
      </c>
      <c r="AQ184" s="9">
        <v>142.64926285527881</v>
      </c>
      <c r="AR184" s="9">
        <v>144.33447289791704</v>
      </c>
      <c r="AS184" s="9">
        <v>146.93611528500583</v>
      </c>
      <c r="AT184" s="9">
        <v>153.03798634307401</v>
      </c>
      <c r="AU184" s="9">
        <v>155.17576212771974</v>
      </c>
      <c r="AV184" s="9">
        <v>157.38204496413508</v>
      </c>
      <c r="AW184" s="9">
        <v>156.10490658710907</v>
      </c>
      <c r="AX184" s="9">
        <v>158.02701903486653</v>
      </c>
      <c r="AY184" s="9">
        <v>159.64312517570656</v>
      </c>
      <c r="AZ184" s="9">
        <v>162.04427802894926</v>
      </c>
      <c r="BA184" s="9">
        <v>163.99031631085347</v>
      </c>
      <c r="BB184" s="9">
        <v>165.79182615844707</v>
      </c>
      <c r="BC184" s="9">
        <v>168.07568713909242</v>
      </c>
      <c r="BD184" s="9">
        <v>172.81466878366118</v>
      </c>
      <c r="BE184" s="9">
        <v>177.58789914819283</v>
      </c>
      <c r="BF184" s="9">
        <v>181.13693111244677</v>
      </c>
      <c r="BG184" s="9">
        <v>183.03231436344888</v>
      </c>
      <c r="BH184" s="9">
        <v>186.93209184192628</v>
      </c>
      <c r="BI184" s="9">
        <v>189.89536934412249</v>
      </c>
      <c r="BJ184" s="9">
        <v>191.45676582499416</v>
      </c>
      <c r="BK184" s="9">
        <v>189.47933537101403</v>
      </c>
      <c r="BL184" s="9">
        <v>188.90196037079318</v>
      </c>
      <c r="BM184" s="9">
        <v>187.16637247552652</v>
      </c>
      <c r="BN184" s="9">
        <v>187.33736040769313</v>
      </c>
      <c r="BO184" s="9">
        <v>186.91902861751115</v>
      </c>
      <c r="BP184" s="9">
        <v>191.36304584147027</v>
      </c>
      <c r="BQ184" s="21">
        <v>195.81287338117735</v>
      </c>
      <c r="BR184" s="21">
        <v>202.85699767375226</v>
      </c>
      <c r="BS184" s="21">
        <v>205.82000121126839</v>
      </c>
      <c r="BT184" s="21">
        <v>207.03402992644519</v>
      </c>
      <c r="BU184" s="21">
        <v>206.42012529688631</v>
      </c>
      <c r="BV184" s="21">
        <v>207.03256704948868</v>
      </c>
      <c r="BW184" s="21">
        <v>211.61551816692187</v>
      </c>
      <c r="BX184" s="21">
        <v>216.7422240526067</v>
      </c>
      <c r="BY184" s="21">
        <v>222.92350507745854</v>
      </c>
      <c r="BZ184" s="21">
        <v>226.50638876382482</v>
      </c>
      <c r="CA184" s="21">
        <v>228.0216373231292</v>
      </c>
      <c r="CB184" s="21">
        <v>229.51492507610089</v>
      </c>
      <c r="CC184" s="21">
        <v>231.91563726340419</v>
      </c>
      <c r="CD184" s="197">
        <v>234.39730418338982</v>
      </c>
      <c r="CE184" s="197">
        <v>237.36695440881306</v>
      </c>
      <c r="CF184" s="197">
        <v>238.17433266059007</v>
      </c>
      <c r="CG184" s="197">
        <v>241.42158625697652</v>
      </c>
      <c r="CH184" s="200">
        <v>244.05291283816914</v>
      </c>
      <c r="CJ184" s="5"/>
      <c r="CK184" s="5"/>
      <c r="CL184" s="5"/>
      <c r="CM184" s="5"/>
      <c r="CN184" s="5"/>
      <c r="CO184" s="21"/>
      <c r="CP184" s="21"/>
      <c r="CQ184" s="21"/>
    </row>
    <row r="185" spans="1:95" x14ac:dyDescent="0.2">
      <c r="A185" s="8" t="str">
        <f t="shared" si="2"/>
        <v>EWGu_gg_QU_2</v>
      </c>
      <c r="B185" s="7" t="s">
        <v>585</v>
      </c>
      <c r="C185" s="7" t="s">
        <v>654</v>
      </c>
      <c r="D185" s="7">
        <v>2</v>
      </c>
      <c r="E185" s="7">
        <v>100</v>
      </c>
      <c r="F185" s="9">
        <v>99.658326145255486</v>
      </c>
      <c r="G185" s="9">
        <v>98.119634906386622</v>
      </c>
      <c r="H185" s="9">
        <v>96.939215502778055</v>
      </c>
      <c r="I185" s="9">
        <v>96.346961796327378</v>
      </c>
      <c r="J185" s="9">
        <v>96.569558104287736</v>
      </c>
      <c r="K185" s="9">
        <v>96.892861734496876</v>
      </c>
      <c r="L185" s="9">
        <v>96.779379398813418</v>
      </c>
      <c r="M185" s="9">
        <v>96.860934326108122</v>
      </c>
      <c r="N185" s="9">
        <v>96.456347450384044</v>
      </c>
      <c r="O185" s="9">
        <v>96.536678595702071</v>
      </c>
      <c r="P185" s="9">
        <v>97.263125953562039</v>
      </c>
      <c r="Q185" s="9">
        <v>97.649911388751207</v>
      </c>
      <c r="R185" s="9">
        <v>98.628897161025222</v>
      </c>
      <c r="S185" s="9">
        <v>99.552794282928446</v>
      </c>
      <c r="T185" s="9">
        <v>101.33264232883887</v>
      </c>
      <c r="U185" s="9">
        <v>102.57276491062085</v>
      </c>
      <c r="V185" s="9">
        <v>103.4137723161319</v>
      </c>
      <c r="W185" s="9">
        <v>104.00045774886871</v>
      </c>
      <c r="X185" s="9">
        <v>104.80961281614718</v>
      </c>
      <c r="Y185" s="9">
        <v>105.50999275401936</v>
      </c>
      <c r="Z185" s="9">
        <v>106.18459562849516</v>
      </c>
      <c r="AA185" s="9">
        <v>106.29995754126715</v>
      </c>
      <c r="AB185" s="9">
        <v>106.9049093091358</v>
      </c>
      <c r="AC185" s="9">
        <v>107.49846013008487</v>
      </c>
      <c r="AD185" s="9">
        <v>108.66297298775328</v>
      </c>
      <c r="AE185" s="9">
        <v>110.62354045317791</v>
      </c>
      <c r="AF185" s="9">
        <v>112.66965024657038</v>
      </c>
      <c r="AG185" s="9">
        <v>114.70195152574412</v>
      </c>
      <c r="AH185" s="9">
        <v>115.48629538446643</v>
      </c>
      <c r="AI185" s="9">
        <v>115.74619658569013</v>
      </c>
      <c r="AJ185" s="9">
        <v>116.3072790090274</v>
      </c>
      <c r="AK185" s="9">
        <v>117.62688228018332</v>
      </c>
      <c r="AL185" s="9">
        <v>119.81494304456798</v>
      </c>
      <c r="AM185" s="9">
        <v>122.15895649284325</v>
      </c>
      <c r="AN185" s="9">
        <v>124.03357127203655</v>
      </c>
      <c r="AO185" s="9">
        <v>124.96762075642482</v>
      </c>
      <c r="AP185" s="9">
        <v>125.36317370478655</v>
      </c>
      <c r="AQ185" s="9">
        <v>125.62216263598357</v>
      </c>
      <c r="AR185" s="9">
        <v>126.76636784363664</v>
      </c>
      <c r="AS185" s="9">
        <v>127.45450905291416</v>
      </c>
      <c r="AT185" s="9">
        <v>130.91555452258481</v>
      </c>
      <c r="AU185" s="9">
        <v>132.19032099627358</v>
      </c>
      <c r="AV185" s="9">
        <v>133.88542403760866</v>
      </c>
      <c r="AW185" s="9">
        <v>132.93407011786064</v>
      </c>
      <c r="AX185" s="9">
        <v>133.40887178055647</v>
      </c>
      <c r="AY185" s="9">
        <v>133.16672558956569</v>
      </c>
      <c r="AZ185" s="9">
        <v>134.03170885640043</v>
      </c>
      <c r="BA185" s="9">
        <v>135.52236211035378</v>
      </c>
      <c r="BB185" s="9">
        <v>137.35049312473905</v>
      </c>
      <c r="BC185" s="9">
        <v>139.28069828714396</v>
      </c>
      <c r="BD185" s="9">
        <v>144.01622868543407</v>
      </c>
      <c r="BE185" s="9">
        <v>149.93938068164866</v>
      </c>
      <c r="BF185" s="9">
        <v>154.39935829861284</v>
      </c>
      <c r="BG185" s="9">
        <v>157.19665360778086</v>
      </c>
      <c r="BH185" s="9">
        <v>160.78275456537358</v>
      </c>
      <c r="BI185" s="9">
        <v>163.48712680127531</v>
      </c>
      <c r="BJ185" s="9">
        <v>164.52244460449296</v>
      </c>
      <c r="BK185" s="9">
        <v>163.09270598382514</v>
      </c>
      <c r="BL185" s="9">
        <v>163.12571696758744</v>
      </c>
      <c r="BM185" s="9">
        <v>161.39714820373749</v>
      </c>
      <c r="BN185" s="9">
        <v>162.52973040892468</v>
      </c>
      <c r="BO185" s="9">
        <v>163.42359497782596</v>
      </c>
      <c r="BP185" s="9">
        <v>167.58485333787795</v>
      </c>
      <c r="BQ185" s="21">
        <v>170.30640760993691</v>
      </c>
      <c r="BR185" s="21">
        <v>173.66362261578331</v>
      </c>
      <c r="BS185" s="21">
        <v>175.28836434076982</v>
      </c>
      <c r="BT185" s="21">
        <v>173.87652872027328</v>
      </c>
      <c r="BU185" s="21">
        <v>171.67894596795017</v>
      </c>
      <c r="BV185" s="21">
        <v>170.04751171516455</v>
      </c>
      <c r="BW185" s="21">
        <v>173.02767036252567</v>
      </c>
      <c r="BX185" s="21">
        <v>175.8579906327102</v>
      </c>
      <c r="BY185" s="21">
        <v>179.08818002106753</v>
      </c>
      <c r="BZ185" s="21">
        <v>181.29836210919188</v>
      </c>
      <c r="CA185" s="21">
        <v>180.74466013214317</v>
      </c>
      <c r="CB185" s="21">
        <v>180.08483541254034</v>
      </c>
      <c r="CC185" s="21">
        <v>179.77580453053807</v>
      </c>
      <c r="CD185" s="197">
        <v>183.02737087762679</v>
      </c>
      <c r="CE185" s="197">
        <v>184.55922266588536</v>
      </c>
      <c r="CF185" s="197">
        <v>185.07155539269229</v>
      </c>
      <c r="CG185" s="197">
        <v>186.32504992679844</v>
      </c>
      <c r="CH185" s="200">
        <v>190.29303611692083</v>
      </c>
      <c r="CJ185" s="5"/>
      <c r="CK185" s="5"/>
      <c r="CL185" s="5"/>
      <c r="CM185" s="5"/>
      <c r="CN185" s="5"/>
      <c r="CO185" s="21"/>
      <c r="CP185" s="21"/>
      <c r="CQ185" s="21"/>
    </row>
    <row r="186" spans="1:95" x14ac:dyDescent="0.2">
      <c r="A186" s="8" t="str">
        <f t="shared" si="2"/>
        <v>EWGu_gg_QU_3</v>
      </c>
      <c r="B186" s="7" t="s">
        <v>585</v>
      </c>
      <c r="C186" s="7" t="s">
        <v>654</v>
      </c>
      <c r="D186" s="7">
        <v>3</v>
      </c>
      <c r="E186" s="7">
        <v>100</v>
      </c>
      <c r="F186" s="9">
        <v>100.03016472394516</v>
      </c>
      <c r="G186" s="9">
        <v>98.946608633420212</v>
      </c>
      <c r="H186" s="9">
        <v>98.193636501791261</v>
      </c>
      <c r="I186" s="9">
        <v>98.124147190864463</v>
      </c>
      <c r="J186" s="9">
        <v>99.245962197646634</v>
      </c>
      <c r="K186" s="9">
        <v>99.790400828202067</v>
      </c>
      <c r="L186" s="9">
        <v>99.851024356391292</v>
      </c>
      <c r="M186" s="9">
        <v>99.817069057318349</v>
      </c>
      <c r="N186" s="9">
        <v>99.686731217975989</v>
      </c>
      <c r="O186" s="9">
        <v>99.641442265820288</v>
      </c>
      <c r="P186" s="9">
        <v>100.03823942089656</v>
      </c>
      <c r="Q186" s="9">
        <v>101.0524456382625</v>
      </c>
      <c r="R186" s="9">
        <v>102.41074589092408</v>
      </c>
      <c r="S186" s="9">
        <v>103.2781659684232</v>
      </c>
      <c r="T186" s="9">
        <v>103.67529571304067</v>
      </c>
      <c r="U186" s="9">
        <v>103.59743528584927</v>
      </c>
      <c r="V186" s="9">
        <v>103.47818554645397</v>
      </c>
      <c r="W186" s="9">
        <v>103.08737485504021</v>
      </c>
      <c r="X186" s="9">
        <v>104.10570609207571</v>
      </c>
      <c r="Y186" s="9">
        <v>105.663258680806</v>
      </c>
      <c r="Z186" s="9">
        <v>107.68840000997784</v>
      </c>
      <c r="AA186" s="9">
        <v>108.78105125494051</v>
      </c>
      <c r="AB186" s="9">
        <v>109.86793138801738</v>
      </c>
      <c r="AC186" s="9">
        <v>111.03521834967933</v>
      </c>
      <c r="AD186" s="9">
        <v>111.72337945815612</v>
      </c>
      <c r="AE186" s="9">
        <v>112.59563528457033</v>
      </c>
      <c r="AF186" s="9">
        <v>113.05799416302614</v>
      </c>
      <c r="AG186" s="9">
        <v>114.45588424765008</v>
      </c>
      <c r="AH186" s="9">
        <v>115.41684516552372</v>
      </c>
      <c r="AI186" s="9">
        <v>116.60660650902601</v>
      </c>
      <c r="AJ186" s="9">
        <v>117.67478546065611</v>
      </c>
      <c r="AK186" s="9">
        <v>118.57711422849697</v>
      </c>
      <c r="AL186" s="9">
        <v>120.46815831007461</v>
      </c>
      <c r="AM186" s="9">
        <v>121.05852577336832</v>
      </c>
      <c r="AN186" s="9">
        <v>122.58551096249771</v>
      </c>
      <c r="AO186" s="9">
        <v>122.78731853515374</v>
      </c>
      <c r="AP186" s="9">
        <v>123.4411132391055</v>
      </c>
      <c r="AQ186" s="9">
        <v>123.53571801848882</v>
      </c>
      <c r="AR186" s="9">
        <v>123.81222038255157</v>
      </c>
      <c r="AS186" s="9">
        <v>124.3447616376704</v>
      </c>
      <c r="AT186" s="9">
        <v>127.49859562111112</v>
      </c>
      <c r="AU186" s="9">
        <v>130.91398293373632</v>
      </c>
      <c r="AV186" s="9">
        <v>132.94306892449109</v>
      </c>
      <c r="AW186" s="9">
        <v>132.3005900828845</v>
      </c>
      <c r="AX186" s="9">
        <v>131.69443907753657</v>
      </c>
      <c r="AY186" s="9">
        <v>133.22655226496039</v>
      </c>
      <c r="AZ186" s="9">
        <v>135.37455935272058</v>
      </c>
      <c r="BA186" s="9">
        <v>137.54219583856911</v>
      </c>
      <c r="BB186" s="9">
        <v>139.15700692412832</v>
      </c>
      <c r="BC186" s="9">
        <v>141.23986851286122</v>
      </c>
      <c r="BD186" s="9">
        <v>146.79981491614194</v>
      </c>
      <c r="BE186" s="9">
        <v>154.60171114879611</v>
      </c>
      <c r="BF186" s="9">
        <v>159.24061780766124</v>
      </c>
      <c r="BG186" s="9">
        <v>161.37568884231379</v>
      </c>
      <c r="BH186" s="9">
        <v>162.12157717529655</v>
      </c>
      <c r="BI186" s="9">
        <v>165.63054092162182</v>
      </c>
      <c r="BJ186" s="9">
        <v>168.0504978156138</v>
      </c>
      <c r="BK186" s="9">
        <v>168.15926889565387</v>
      </c>
      <c r="BL186" s="9">
        <v>167.27289428885294</v>
      </c>
      <c r="BM186" s="9">
        <v>165.24526686400554</v>
      </c>
      <c r="BN186" s="9">
        <v>166.47406073353056</v>
      </c>
      <c r="BO186" s="9">
        <v>168.17344575606822</v>
      </c>
      <c r="BP186" s="9">
        <v>172.6508226935629</v>
      </c>
      <c r="BQ186" s="21">
        <v>176.86795396350237</v>
      </c>
      <c r="BR186" s="21">
        <v>182.29221469866147</v>
      </c>
      <c r="BS186" s="21">
        <v>185.09793921980608</v>
      </c>
      <c r="BT186" s="21">
        <v>183.55040385291974</v>
      </c>
      <c r="BU186" s="21">
        <v>181.00549894639775</v>
      </c>
      <c r="BV186" s="21">
        <v>180.66438936472471</v>
      </c>
      <c r="BW186" s="21">
        <v>185.4788890276069</v>
      </c>
      <c r="BX186" s="21">
        <v>189.92904547614526</v>
      </c>
      <c r="BY186" s="21">
        <v>194.1074038632637</v>
      </c>
      <c r="BZ186" s="21">
        <v>196.40773253026759</v>
      </c>
      <c r="CA186" s="21">
        <v>197.54824688216809</v>
      </c>
      <c r="CB186" s="21">
        <v>197.73555955400016</v>
      </c>
      <c r="CC186" s="21">
        <v>198.72889996484821</v>
      </c>
      <c r="CD186" s="197">
        <v>201.6280272848193</v>
      </c>
      <c r="CE186" s="197">
        <v>202.62801757317948</v>
      </c>
      <c r="CF186" s="197">
        <v>203.9900205074008</v>
      </c>
      <c r="CG186" s="197">
        <v>204.67194647323092</v>
      </c>
      <c r="CH186" s="200">
        <v>207.71507160083362</v>
      </c>
      <c r="CJ186" s="5"/>
      <c r="CK186" s="5"/>
      <c r="CL186" s="5"/>
      <c r="CM186" s="5"/>
      <c r="CN186" s="5"/>
      <c r="CO186" s="21"/>
      <c r="CP186" s="21"/>
      <c r="CQ186" s="21"/>
    </row>
    <row r="187" spans="1:95" x14ac:dyDescent="0.2">
      <c r="A187" s="8" t="str">
        <f t="shared" si="2"/>
        <v>EWGu_gg_QU_4</v>
      </c>
      <c r="B187" s="7" t="s">
        <v>585</v>
      </c>
      <c r="C187" s="7" t="s">
        <v>654</v>
      </c>
      <c r="D187" s="7">
        <v>4</v>
      </c>
      <c r="E187" s="7">
        <v>100</v>
      </c>
      <c r="F187" s="9">
        <v>99.723930280780579</v>
      </c>
      <c r="G187" s="9">
        <v>98.321297417725745</v>
      </c>
      <c r="H187" s="9">
        <v>97.924354493668829</v>
      </c>
      <c r="I187" s="9">
        <v>98.008397573417326</v>
      </c>
      <c r="J187" s="9">
        <v>99.278391268154337</v>
      </c>
      <c r="K187" s="9">
        <v>100.07305750283375</v>
      </c>
      <c r="L187" s="9">
        <v>100.84378666182596</v>
      </c>
      <c r="M187" s="9">
        <v>101.84336813484055</v>
      </c>
      <c r="N187" s="9">
        <v>102.15688606856099</v>
      </c>
      <c r="O187" s="9">
        <v>102.27868253280515</v>
      </c>
      <c r="P187" s="9">
        <v>102.70549389797411</v>
      </c>
      <c r="Q187" s="9">
        <v>103.18902167351321</v>
      </c>
      <c r="R187" s="9">
        <v>104.6344654534541</v>
      </c>
      <c r="S187" s="9">
        <v>105.34923239335033</v>
      </c>
      <c r="T187" s="9">
        <v>107.21218921646623</v>
      </c>
      <c r="U187" s="9">
        <v>108.11144337730191</v>
      </c>
      <c r="V187" s="9">
        <v>109.90200558450054</v>
      </c>
      <c r="W187" s="9">
        <v>110.51669950391552</v>
      </c>
      <c r="X187" s="9">
        <v>111.60079171797872</v>
      </c>
      <c r="Y187" s="9">
        <v>112.13958221157615</v>
      </c>
      <c r="Z187" s="9">
        <v>112.98791816743346</v>
      </c>
      <c r="AA187" s="9">
        <v>113.92762897239432</v>
      </c>
      <c r="AB187" s="9">
        <v>114.83019518580831</v>
      </c>
      <c r="AC187" s="9">
        <v>115.76458730347373</v>
      </c>
      <c r="AD187" s="9">
        <v>116.72186280171796</v>
      </c>
      <c r="AE187" s="9">
        <v>116.48126356722327</v>
      </c>
      <c r="AF187" s="9">
        <v>116.88368025769613</v>
      </c>
      <c r="AG187" s="9">
        <v>117.77465014338775</v>
      </c>
      <c r="AH187" s="9">
        <v>120.39063314719766</v>
      </c>
      <c r="AI187" s="9">
        <v>123.01436038320081</v>
      </c>
      <c r="AJ187" s="9">
        <v>124.53885149698174</v>
      </c>
      <c r="AK187" s="9">
        <v>125.10444750794254</v>
      </c>
      <c r="AL187" s="9">
        <v>126.58787245865717</v>
      </c>
      <c r="AM187" s="9">
        <v>122.52134722531444</v>
      </c>
      <c r="AN187" s="9">
        <v>118.77154048047292</v>
      </c>
      <c r="AO187" s="9">
        <v>113.65564216758533</v>
      </c>
      <c r="AP187" s="9">
        <v>114.75312934695648</v>
      </c>
      <c r="AQ187" s="9">
        <v>115.73637972427115</v>
      </c>
      <c r="AR187" s="9">
        <v>117.26176979115046</v>
      </c>
      <c r="AS187" s="9">
        <v>118.36288922569436</v>
      </c>
      <c r="AT187" s="9">
        <v>123.39297084903751</v>
      </c>
      <c r="AU187" s="9">
        <v>126.50014921391949</v>
      </c>
      <c r="AV187" s="9">
        <v>129.55927555945382</v>
      </c>
      <c r="AW187" s="9">
        <v>127.81399986825396</v>
      </c>
      <c r="AX187" s="9">
        <v>126.417222425547</v>
      </c>
      <c r="AY187" s="9">
        <v>124.07139161936281</v>
      </c>
      <c r="AZ187" s="9">
        <v>123.93150223167409</v>
      </c>
      <c r="BA187" s="9">
        <v>124.77587866213666</v>
      </c>
      <c r="BB187" s="9">
        <v>126.31922964107362</v>
      </c>
      <c r="BC187" s="9">
        <v>127.10986464519415</v>
      </c>
      <c r="BD187" s="9">
        <v>132.23234995542427</v>
      </c>
      <c r="BE187" s="9">
        <v>139.47595308501869</v>
      </c>
      <c r="BF187" s="9">
        <v>145.34283075197595</v>
      </c>
      <c r="BG187" s="9">
        <v>147.87734947161513</v>
      </c>
      <c r="BH187" s="9">
        <v>149.8484092208752</v>
      </c>
      <c r="BI187" s="9">
        <v>154.19124915117774</v>
      </c>
      <c r="BJ187" s="9">
        <v>157.7583374698502</v>
      </c>
      <c r="BK187" s="9">
        <v>160.21504632263293</v>
      </c>
      <c r="BL187" s="9">
        <v>162.55342189814823</v>
      </c>
      <c r="BM187" s="9">
        <v>162.52089707413157</v>
      </c>
      <c r="BN187" s="9">
        <v>163.00920112375866</v>
      </c>
      <c r="BO187" s="9">
        <v>161.86496288880892</v>
      </c>
      <c r="BP187" s="9">
        <v>164.93712527617677</v>
      </c>
      <c r="BQ187" s="21">
        <v>167.76289401541663</v>
      </c>
      <c r="BR187" s="21">
        <v>172.99643766689394</v>
      </c>
      <c r="BS187" s="21">
        <v>176.36134709147339</v>
      </c>
      <c r="BT187" s="21">
        <v>176.27755055983403</v>
      </c>
      <c r="BU187" s="21">
        <v>173.20619468215349</v>
      </c>
      <c r="BV187" s="21">
        <v>170.94215694561001</v>
      </c>
      <c r="BW187" s="21">
        <v>174.14579016146783</v>
      </c>
      <c r="BX187" s="21">
        <v>177.44291440826339</v>
      </c>
      <c r="BY187" s="21">
        <v>181.7506348135698</v>
      </c>
      <c r="BZ187" s="21">
        <v>183.75906274835236</v>
      </c>
      <c r="CA187" s="21">
        <v>183.81443771950671</v>
      </c>
      <c r="CB187" s="21">
        <v>182.12456632623767</v>
      </c>
      <c r="CC187" s="21">
        <v>181.1522028991761</v>
      </c>
      <c r="CD187" s="197">
        <v>183.19169516870522</v>
      </c>
      <c r="CE187" s="197">
        <v>184.54986690588919</v>
      </c>
      <c r="CF187" s="197">
        <v>184.5491275575242</v>
      </c>
      <c r="CG187" s="197">
        <v>186.7121363069239</v>
      </c>
      <c r="CH187" s="200">
        <v>191.41437230139127</v>
      </c>
      <c r="CJ187" s="5"/>
      <c r="CK187" s="5"/>
      <c r="CL187" s="5"/>
      <c r="CM187" s="5"/>
      <c r="CN187" s="5"/>
      <c r="CO187" s="21"/>
      <c r="CP187" s="21"/>
      <c r="CQ187" s="21"/>
    </row>
    <row r="188" spans="1:95" x14ac:dyDescent="0.2">
      <c r="A188" s="8" t="str">
        <f t="shared" si="2"/>
        <v>EWGu_gg_QU_5</v>
      </c>
      <c r="B188" s="7" t="s">
        <v>585</v>
      </c>
      <c r="C188" s="7" t="s">
        <v>654</v>
      </c>
      <c r="D188" s="7">
        <v>5</v>
      </c>
      <c r="E188" s="7">
        <v>100</v>
      </c>
      <c r="F188" s="9">
        <v>99.801463111022869</v>
      </c>
      <c r="G188" s="9">
        <v>98.304762187548519</v>
      </c>
      <c r="H188" s="9">
        <v>96.705031621382943</v>
      </c>
      <c r="I188" s="9">
        <v>95.899991587628776</v>
      </c>
      <c r="J188" s="9">
        <v>96.537812261740896</v>
      </c>
      <c r="K188" s="9">
        <v>97.687486583850614</v>
      </c>
      <c r="L188" s="9">
        <v>98.649219711517802</v>
      </c>
      <c r="M188" s="9">
        <v>99.428918959760765</v>
      </c>
      <c r="N188" s="9">
        <v>99.26787572939493</v>
      </c>
      <c r="O188" s="9">
        <v>98.930469090238049</v>
      </c>
      <c r="P188" s="9">
        <v>99.04522327193736</v>
      </c>
      <c r="Q188" s="9">
        <v>99.603219444839922</v>
      </c>
      <c r="R188" s="9">
        <v>100.95415408350145</v>
      </c>
      <c r="S188" s="9">
        <v>101.39085077218043</v>
      </c>
      <c r="T188" s="9">
        <v>103.23259605582017</v>
      </c>
      <c r="U188" s="9">
        <v>104.04277339683165</v>
      </c>
      <c r="V188" s="9">
        <v>105.8931251402967</v>
      </c>
      <c r="W188" s="9">
        <v>106.35764750164049</v>
      </c>
      <c r="X188" s="9">
        <v>107.86475261067751</v>
      </c>
      <c r="Y188" s="9">
        <v>108.93006702477305</v>
      </c>
      <c r="Z188" s="9">
        <v>110.26166206830048</v>
      </c>
      <c r="AA188" s="9">
        <v>111.05356776645255</v>
      </c>
      <c r="AB188" s="9">
        <v>111.20839314964435</v>
      </c>
      <c r="AC188" s="9">
        <v>112.25668141710429</v>
      </c>
      <c r="AD188" s="9">
        <v>113.22169396125803</v>
      </c>
      <c r="AE188" s="9">
        <v>116.31169534100189</v>
      </c>
      <c r="AF188" s="9">
        <v>118.41589594525828</v>
      </c>
      <c r="AG188" s="9">
        <v>120.80104323733626</v>
      </c>
      <c r="AH188" s="9">
        <v>121.70982639706641</v>
      </c>
      <c r="AI188" s="9">
        <v>123.17852775956366</v>
      </c>
      <c r="AJ188" s="9">
        <v>125.19630335070163</v>
      </c>
      <c r="AK188" s="9">
        <v>127.39817071360265</v>
      </c>
      <c r="AL188" s="9">
        <v>130.05681913873309</v>
      </c>
      <c r="AM188" s="9">
        <v>132.04657134214722</v>
      </c>
      <c r="AN188" s="9">
        <v>135.56648491252068</v>
      </c>
      <c r="AO188" s="9">
        <v>137.61563468547342</v>
      </c>
      <c r="AP188" s="9">
        <v>139.76490003551325</v>
      </c>
      <c r="AQ188" s="9">
        <v>140.51675216970577</v>
      </c>
      <c r="AR188" s="9">
        <v>142.60520284226587</v>
      </c>
      <c r="AS188" s="9">
        <v>145.64113857491998</v>
      </c>
      <c r="AT188" s="9">
        <v>152.18519735282516</v>
      </c>
      <c r="AU188" s="9">
        <v>157.59570189060591</v>
      </c>
      <c r="AV188" s="9">
        <v>160.83295900078926</v>
      </c>
      <c r="AW188" s="9">
        <v>160.17926310407506</v>
      </c>
      <c r="AX188" s="9">
        <v>159.83973595377253</v>
      </c>
      <c r="AY188" s="9">
        <v>158.81035931911484</v>
      </c>
      <c r="AZ188" s="9">
        <v>160.31113254729823</v>
      </c>
      <c r="BA188" s="9">
        <v>162.08259764447337</v>
      </c>
      <c r="BB188" s="9">
        <v>168.79829322726485</v>
      </c>
      <c r="BC188" s="9">
        <v>172.23929752608743</v>
      </c>
      <c r="BD188" s="9">
        <v>179.19314865332561</v>
      </c>
      <c r="BE188" s="9">
        <v>183.39780143798362</v>
      </c>
      <c r="BF188" s="9">
        <v>188.0061514376886</v>
      </c>
      <c r="BG188" s="9">
        <v>190.95796377003626</v>
      </c>
      <c r="BH188" s="9">
        <v>194.04456481901812</v>
      </c>
      <c r="BI188" s="9">
        <v>195.00053002622587</v>
      </c>
      <c r="BJ188" s="9">
        <v>193.48086952323214</v>
      </c>
      <c r="BK188" s="9">
        <v>189.33499060715931</v>
      </c>
      <c r="BL188" s="9">
        <v>189.69252471222913</v>
      </c>
      <c r="BM188" s="9">
        <v>186.8972318765899</v>
      </c>
      <c r="BN188" s="9">
        <v>188.1956834398342</v>
      </c>
      <c r="BO188" s="9">
        <v>188.48624704169117</v>
      </c>
      <c r="BP188" s="9">
        <v>194.0415663193281</v>
      </c>
      <c r="BQ188" s="21">
        <v>198.09453027841644</v>
      </c>
      <c r="BR188" s="21">
        <v>203.22212463534734</v>
      </c>
      <c r="BS188" s="21">
        <v>206.25882239048019</v>
      </c>
      <c r="BT188" s="21">
        <v>206.24365225141665</v>
      </c>
      <c r="BU188" s="21">
        <v>202.59542407303911</v>
      </c>
      <c r="BV188" s="21">
        <v>199.24901991910767</v>
      </c>
      <c r="BW188" s="21">
        <v>200.78355871859677</v>
      </c>
      <c r="BX188" s="21">
        <v>204.60283701417094</v>
      </c>
      <c r="BY188" s="21">
        <v>208.4041291715827</v>
      </c>
      <c r="BZ188" s="21">
        <v>212.7975165073764</v>
      </c>
      <c r="CA188" s="21">
        <v>214.68269209996856</v>
      </c>
      <c r="CB188" s="21">
        <v>217.62666707061388</v>
      </c>
      <c r="CC188" s="21">
        <v>219.61278211412571</v>
      </c>
      <c r="CD188" s="197">
        <v>222.71809113372944</v>
      </c>
      <c r="CE188" s="197">
        <v>222.65173995483508</v>
      </c>
      <c r="CF188" s="197">
        <v>221.19067350261449</v>
      </c>
      <c r="CG188" s="197">
        <v>221.9488931036573</v>
      </c>
      <c r="CH188" s="200">
        <v>226.32124307906528</v>
      </c>
      <c r="CJ188" s="5"/>
      <c r="CK188" s="5"/>
      <c r="CL188" s="5"/>
      <c r="CM188" s="5"/>
      <c r="CN188" s="5"/>
      <c r="CO188" s="21"/>
      <c r="CP188" s="21"/>
      <c r="CQ188" s="21"/>
    </row>
    <row r="189" spans="1:95" x14ac:dyDescent="0.2">
      <c r="A189" s="8" t="str">
        <f t="shared" si="2"/>
        <v>EWGu_gg_QU_6</v>
      </c>
      <c r="B189" s="7" t="s">
        <v>585</v>
      </c>
      <c r="C189" s="7" t="s">
        <v>654</v>
      </c>
      <c r="D189" s="7">
        <v>6</v>
      </c>
      <c r="E189" s="7">
        <v>100</v>
      </c>
      <c r="F189" s="9">
        <v>99.667823836634582</v>
      </c>
      <c r="G189" s="9">
        <v>98.220868293837796</v>
      </c>
      <c r="H189" s="9">
        <v>97.459649294580586</v>
      </c>
      <c r="I189" s="9">
        <v>97.440251509517864</v>
      </c>
      <c r="J189" s="9">
        <v>98.642626625649712</v>
      </c>
      <c r="K189" s="9">
        <v>99.57168607828045</v>
      </c>
      <c r="L189" s="9">
        <v>100.22832241236779</v>
      </c>
      <c r="M189" s="9">
        <v>100.86905478870274</v>
      </c>
      <c r="N189" s="9">
        <v>100.88464283723373</v>
      </c>
      <c r="O189" s="9">
        <v>100.99035631977019</v>
      </c>
      <c r="P189" s="9">
        <v>102.37102122863497</v>
      </c>
      <c r="Q189" s="9">
        <v>103.83765381226665</v>
      </c>
      <c r="R189" s="9">
        <v>105.99161282085201</v>
      </c>
      <c r="S189" s="9">
        <v>106.42990207580817</v>
      </c>
      <c r="T189" s="9">
        <v>107.51662201289366</v>
      </c>
      <c r="U189" s="9">
        <v>107.35335596388377</v>
      </c>
      <c r="V189" s="9">
        <v>107.90824189747303</v>
      </c>
      <c r="W189" s="9">
        <v>107.90998153881297</v>
      </c>
      <c r="X189" s="9">
        <v>109.55323824284285</v>
      </c>
      <c r="Y189" s="9">
        <v>110.9392563975796</v>
      </c>
      <c r="Z189" s="9">
        <v>112.54844095704827</v>
      </c>
      <c r="AA189" s="9">
        <v>113.38944744262976</v>
      </c>
      <c r="AB189" s="9">
        <v>115.46682606467037</v>
      </c>
      <c r="AC189" s="9">
        <v>117.05176551906119</v>
      </c>
      <c r="AD189" s="9">
        <v>118.58716488149348</v>
      </c>
      <c r="AE189" s="9">
        <v>117.56078325262523</v>
      </c>
      <c r="AF189" s="9">
        <v>118.59291145018267</v>
      </c>
      <c r="AG189" s="9">
        <v>120.2233913526519</v>
      </c>
      <c r="AH189" s="9">
        <v>122.70301557314018</v>
      </c>
      <c r="AI189" s="9">
        <v>123.79784324542135</v>
      </c>
      <c r="AJ189" s="9">
        <v>125.02085311964709</v>
      </c>
      <c r="AK189" s="9">
        <v>126.5587687269015</v>
      </c>
      <c r="AL189" s="9">
        <v>128.6674255451727</v>
      </c>
      <c r="AM189" s="9">
        <v>130.16806115265248</v>
      </c>
      <c r="AN189" s="9">
        <v>131.50529298277445</v>
      </c>
      <c r="AO189" s="9">
        <v>132.20015973415005</v>
      </c>
      <c r="AP189" s="9">
        <v>132.03387978587909</v>
      </c>
      <c r="AQ189" s="9">
        <v>133.17395170200837</v>
      </c>
      <c r="AR189" s="9">
        <v>134.92768473086144</v>
      </c>
      <c r="AS189" s="9">
        <v>136.83513413768378</v>
      </c>
      <c r="AT189" s="9">
        <v>140.56017177133893</v>
      </c>
      <c r="AU189" s="9">
        <v>143.2368568054217</v>
      </c>
      <c r="AV189" s="9">
        <v>147.27668432842825</v>
      </c>
      <c r="AW189" s="9">
        <v>148.97941541078683</v>
      </c>
      <c r="AX189" s="9">
        <v>150.94943782618739</v>
      </c>
      <c r="AY189" s="9">
        <v>151.89620773338481</v>
      </c>
      <c r="AZ189" s="9">
        <v>153.71422271186188</v>
      </c>
      <c r="BA189" s="9">
        <v>155.93670900751738</v>
      </c>
      <c r="BB189" s="9">
        <v>158.90456775996586</v>
      </c>
      <c r="BC189" s="9">
        <v>161.63374940955958</v>
      </c>
      <c r="BD189" s="9">
        <v>167.69701845203966</v>
      </c>
      <c r="BE189" s="9">
        <v>174.51999944114368</v>
      </c>
      <c r="BF189" s="9">
        <v>179.43365728265317</v>
      </c>
      <c r="BG189" s="9">
        <v>182.16188992270008</v>
      </c>
      <c r="BH189" s="9">
        <v>185.21942432837128</v>
      </c>
      <c r="BI189" s="9">
        <v>189.16448440894928</v>
      </c>
      <c r="BJ189" s="9">
        <v>190.60594814726684</v>
      </c>
      <c r="BK189" s="9">
        <v>188.97859240798223</v>
      </c>
      <c r="BL189" s="9">
        <v>187.92845620377526</v>
      </c>
      <c r="BM189" s="9">
        <v>185.48231659383612</v>
      </c>
      <c r="BN189" s="9">
        <v>187.5410015134681</v>
      </c>
      <c r="BO189" s="9">
        <v>190.07413038620476</v>
      </c>
      <c r="BP189" s="9">
        <v>196.01881909571728</v>
      </c>
      <c r="BQ189" s="21">
        <v>198.40608402559317</v>
      </c>
      <c r="BR189" s="21">
        <v>202.3903761439266</v>
      </c>
      <c r="BS189" s="21">
        <v>205.28440303340423</v>
      </c>
      <c r="BT189" s="21">
        <v>205.7022075863878</v>
      </c>
      <c r="BU189" s="21">
        <v>203.16223323609776</v>
      </c>
      <c r="BV189" s="21">
        <v>200.670526492297</v>
      </c>
      <c r="BW189" s="21">
        <v>203.25693663159893</v>
      </c>
      <c r="BX189" s="21">
        <v>205.24753232665307</v>
      </c>
      <c r="BY189" s="21">
        <v>207.59844442684258</v>
      </c>
      <c r="BZ189" s="21">
        <v>210.01630546982372</v>
      </c>
      <c r="CA189" s="21">
        <v>210.17644025807604</v>
      </c>
      <c r="CB189" s="21">
        <v>212.43640705342827</v>
      </c>
      <c r="CC189" s="21">
        <v>213.32896241456993</v>
      </c>
      <c r="CD189" s="197">
        <v>216.94908950671311</v>
      </c>
      <c r="CE189" s="197">
        <v>215.17743118036722</v>
      </c>
      <c r="CF189" s="197">
        <v>214.87828566086759</v>
      </c>
      <c r="CG189" s="197">
        <v>215.54302501896549</v>
      </c>
      <c r="CH189" s="200">
        <v>219.69532421582761</v>
      </c>
      <c r="CJ189" s="5"/>
      <c r="CK189" s="5"/>
      <c r="CL189" s="5"/>
      <c r="CM189" s="5"/>
      <c r="CN189" s="5"/>
      <c r="CO189" s="21"/>
      <c r="CP189" s="21"/>
      <c r="CQ189" s="21"/>
    </row>
    <row r="190" spans="1:95" x14ac:dyDescent="0.2">
      <c r="A190" s="8" t="str">
        <f t="shared" si="2"/>
        <v>EWGu_gg_QU_7</v>
      </c>
      <c r="B190" s="7" t="s">
        <v>585</v>
      </c>
      <c r="C190" s="7" t="s">
        <v>654</v>
      </c>
      <c r="D190" s="7">
        <v>7</v>
      </c>
      <c r="E190" s="7">
        <v>100</v>
      </c>
      <c r="F190" s="9">
        <v>99.673884929815799</v>
      </c>
      <c r="G190" s="9">
        <v>97.963400979792482</v>
      </c>
      <c r="H190" s="9">
        <v>97.320218125201492</v>
      </c>
      <c r="I190" s="9">
        <v>97.585006176742695</v>
      </c>
      <c r="J190" s="9">
        <v>99.482589163128168</v>
      </c>
      <c r="K190" s="9">
        <v>100.81999439423764</v>
      </c>
      <c r="L190" s="9">
        <v>102.41916341095362</v>
      </c>
      <c r="M190" s="9">
        <v>103.73331353601776</v>
      </c>
      <c r="N190" s="9">
        <v>103.8703149265029</v>
      </c>
      <c r="O190" s="9">
        <v>103.25146386940047</v>
      </c>
      <c r="P190" s="9">
        <v>103.13111035061058</v>
      </c>
      <c r="Q190" s="9">
        <v>103.66656728086116</v>
      </c>
      <c r="R190" s="9">
        <v>105.16044906275279</v>
      </c>
      <c r="S190" s="9">
        <v>105.91402500161986</v>
      </c>
      <c r="T190" s="9">
        <v>107.29646546858692</v>
      </c>
      <c r="U190" s="9">
        <v>107.530005826465</v>
      </c>
      <c r="V190" s="9">
        <v>107.73079974875957</v>
      </c>
      <c r="W190" s="9">
        <v>107.72416304202693</v>
      </c>
      <c r="X190" s="9">
        <v>108.99655912273381</v>
      </c>
      <c r="Y190" s="9">
        <v>110.76789818542841</v>
      </c>
      <c r="Z190" s="9">
        <v>111.96730318793324</v>
      </c>
      <c r="AA190" s="9">
        <v>113.54036149373805</v>
      </c>
      <c r="AB190" s="9">
        <v>114.42168635414761</v>
      </c>
      <c r="AC190" s="9">
        <v>115.39355087275415</v>
      </c>
      <c r="AD190" s="9">
        <v>115.77246584125983</v>
      </c>
      <c r="AE190" s="9">
        <v>115.70597357685379</v>
      </c>
      <c r="AF190" s="9">
        <v>119.12871526306428</v>
      </c>
      <c r="AG190" s="9">
        <v>118.93587174455747</v>
      </c>
      <c r="AH190" s="9">
        <v>120.81884472662932</v>
      </c>
      <c r="AI190" s="9">
        <v>119.56807939020273</v>
      </c>
      <c r="AJ190" s="9">
        <v>121.88396048804968</v>
      </c>
      <c r="AK190" s="9">
        <v>123.49238429077958</v>
      </c>
      <c r="AL190" s="9">
        <v>125.8893794602016</v>
      </c>
      <c r="AM190" s="9">
        <v>128.55511825691659</v>
      </c>
      <c r="AN190" s="9">
        <v>130.62374427054274</v>
      </c>
      <c r="AO190" s="9">
        <v>132.25225455597231</v>
      </c>
      <c r="AP190" s="9">
        <v>131.41565753819054</v>
      </c>
      <c r="AQ190" s="9">
        <v>132.41071228934803</v>
      </c>
      <c r="AR190" s="9">
        <v>133.10937191226006</v>
      </c>
      <c r="AS190" s="9">
        <v>135.23378560070782</v>
      </c>
      <c r="AT190" s="9">
        <v>139.05601274444814</v>
      </c>
      <c r="AU190" s="9">
        <v>141.07638154950919</v>
      </c>
      <c r="AV190" s="9">
        <v>143.95465111966911</v>
      </c>
      <c r="AW190" s="9">
        <v>142.78681847146012</v>
      </c>
      <c r="AX190" s="9">
        <v>142.98711673430321</v>
      </c>
      <c r="AY190" s="9">
        <v>142.46522896652434</v>
      </c>
      <c r="AZ190" s="9">
        <v>144.01011284588978</v>
      </c>
      <c r="BA190" s="9">
        <v>145.10647155125648</v>
      </c>
      <c r="BB190" s="9">
        <v>147.21436178107021</v>
      </c>
      <c r="BC190" s="9">
        <v>149.47494963591927</v>
      </c>
      <c r="BD190" s="9">
        <v>157.41438931099606</v>
      </c>
      <c r="BE190" s="9">
        <v>165.65366838153304</v>
      </c>
      <c r="BF190" s="9">
        <v>172.68757627290051</v>
      </c>
      <c r="BG190" s="9">
        <v>176.60673592632023</v>
      </c>
      <c r="BH190" s="9">
        <v>182.06440567677092</v>
      </c>
      <c r="BI190" s="9">
        <v>187.22531249564352</v>
      </c>
      <c r="BJ190" s="9">
        <v>188.17247141541998</v>
      </c>
      <c r="BK190" s="9">
        <v>183.6113550265076</v>
      </c>
      <c r="BL190" s="9">
        <v>181.03770858715396</v>
      </c>
      <c r="BM190" s="9">
        <v>178.60478464804865</v>
      </c>
      <c r="BN190" s="9">
        <v>179.59806225786221</v>
      </c>
      <c r="BO190" s="9">
        <v>179.63176802101975</v>
      </c>
      <c r="BP190" s="9">
        <v>185.50877902582715</v>
      </c>
      <c r="BQ190" s="21">
        <v>191.52677455136904</v>
      </c>
      <c r="BR190" s="21">
        <v>197.79656525448596</v>
      </c>
      <c r="BS190" s="21">
        <v>201.6241752740892</v>
      </c>
      <c r="BT190" s="21">
        <v>200.44849886724512</v>
      </c>
      <c r="BU190" s="21">
        <v>199.41910900612075</v>
      </c>
      <c r="BV190" s="21">
        <v>198.50834932078601</v>
      </c>
      <c r="BW190" s="21">
        <v>204.49580641057582</v>
      </c>
      <c r="BX190" s="21">
        <v>206.96918295632474</v>
      </c>
      <c r="BY190" s="21">
        <v>207.45433391157451</v>
      </c>
      <c r="BZ190" s="21">
        <v>208.86659827915869</v>
      </c>
      <c r="CA190" s="21">
        <v>210.61281102291392</v>
      </c>
      <c r="CB190" s="21">
        <v>216.67049402314777</v>
      </c>
      <c r="CC190" s="21">
        <v>221.4701136203785</v>
      </c>
      <c r="CD190" s="197">
        <v>227.46949850480658</v>
      </c>
      <c r="CE190" s="197">
        <v>227.51637258723716</v>
      </c>
      <c r="CF190" s="197">
        <v>224.86656766273208</v>
      </c>
      <c r="CG190" s="197">
        <v>225.34198377843191</v>
      </c>
      <c r="CH190" s="200">
        <v>230.57813832248777</v>
      </c>
      <c r="CJ190" s="5"/>
      <c r="CK190" s="5"/>
      <c r="CL190" s="5"/>
      <c r="CM190" s="5"/>
      <c r="CN190" s="5"/>
      <c r="CO190" s="21"/>
      <c r="CP190" s="21"/>
      <c r="CQ190" s="21"/>
    </row>
    <row r="191" spans="1:95" x14ac:dyDescent="0.2">
      <c r="A191" s="8" t="str">
        <f t="shared" si="2"/>
        <v>EWGu_gg_QU_8</v>
      </c>
      <c r="B191" s="7" t="s">
        <v>585</v>
      </c>
      <c r="C191" s="7" t="s">
        <v>654</v>
      </c>
      <c r="D191" s="7">
        <v>8</v>
      </c>
      <c r="E191" s="7">
        <v>100</v>
      </c>
      <c r="F191" s="9">
        <v>101.17489499359669</v>
      </c>
      <c r="G191" s="9">
        <v>100.49558560262876</v>
      </c>
      <c r="H191" s="9">
        <v>99.472765633207914</v>
      </c>
      <c r="I191" s="9">
        <v>98.358829791646301</v>
      </c>
      <c r="J191" s="9">
        <v>98.329136120446364</v>
      </c>
      <c r="K191" s="9">
        <v>98.356740308566316</v>
      </c>
      <c r="L191" s="9">
        <v>98.947354776797283</v>
      </c>
      <c r="M191" s="9">
        <v>99.95533407183467</v>
      </c>
      <c r="N191" s="9">
        <v>100.19184391469234</v>
      </c>
      <c r="O191" s="9">
        <v>100.33813465388873</v>
      </c>
      <c r="P191" s="9">
        <v>100.9769620784122</v>
      </c>
      <c r="Q191" s="9">
        <v>101.97082894315558</v>
      </c>
      <c r="R191" s="9">
        <v>103.14849219583947</v>
      </c>
      <c r="S191" s="9">
        <v>103.15260635260178</v>
      </c>
      <c r="T191" s="9">
        <v>104.35469329477171</v>
      </c>
      <c r="U191" s="9">
        <v>104.90580227360529</v>
      </c>
      <c r="V191" s="9">
        <v>106.31700593052578</v>
      </c>
      <c r="W191" s="9">
        <v>106.44076804265778</v>
      </c>
      <c r="X191" s="9">
        <v>107.73971950159707</v>
      </c>
      <c r="Y191" s="9">
        <v>108.61809419479304</v>
      </c>
      <c r="Z191" s="9">
        <v>109.84658515807261</v>
      </c>
      <c r="AA191" s="9">
        <v>110.04479159715186</v>
      </c>
      <c r="AB191" s="9">
        <v>111.45120097205819</v>
      </c>
      <c r="AC191" s="9">
        <v>112.61391735875402</v>
      </c>
      <c r="AD191" s="9">
        <v>113.92577272785299</v>
      </c>
      <c r="AE191" s="9">
        <v>115.53061988522741</v>
      </c>
      <c r="AF191" s="9">
        <v>117.01015961059932</v>
      </c>
      <c r="AG191" s="9">
        <v>118.45660224619799</v>
      </c>
      <c r="AH191" s="9">
        <v>118.470387670837</v>
      </c>
      <c r="AI191" s="9">
        <v>119.19687078988784</v>
      </c>
      <c r="AJ191" s="9">
        <v>120.18959284194663</v>
      </c>
      <c r="AK191" s="9">
        <v>121.83736284824751</v>
      </c>
      <c r="AL191" s="9">
        <v>123.90004410720321</v>
      </c>
      <c r="AM191" s="9">
        <v>124.27113710870935</v>
      </c>
      <c r="AN191" s="9">
        <v>124.09462867582613</v>
      </c>
      <c r="AO191" s="9">
        <v>122.60144428519406</v>
      </c>
      <c r="AP191" s="9">
        <v>122.07284766048224</v>
      </c>
      <c r="AQ191" s="9">
        <v>122.09872406707395</v>
      </c>
      <c r="AR191" s="9">
        <v>121.76752822440567</v>
      </c>
      <c r="AS191" s="9">
        <v>121.86436969689272</v>
      </c>
      <c r="AT191" s="9">
        <v>123.42524325614882</v>
      </c>
      <c r="AU191" s="9">
        <v>123.38420727437419</v>
      </c>
      <c r="AV191" s="9">
        <v>121.948136944669</v>
      </c>
      <c r="AW191" s="9">
        <v>118.31257175864418</v>
      </c>
      <c r="AX191" s="9">
        <v>117.1474616639734</v>
      </c>
      <c r="AY191" s="9">
        <v>117.4090323135277</v>
      </c>
      <c r="AZ191" s="9">
        <v>118.97582060945929</v>
      </c>
      <c r="BA191" s="9">
        <v>121.55218600951758</v>
      </c>
      <c r="BB191" s="9">
        <v>123.15494617235994</v>
      </c>
      <c r="BC191" s="9">
        <v>123.51850219524597</v>
      </c>
      <c r="BD191" s="9">
        <v>126.33270030652774</v>
      </c>
      <c r="BE191" s="9">
        <v>131.04592770348353</v>
      </c>
      <c r="BF191" s="9">
        <v>135.64283691696679</v>
      </c>
      <c r="BG191" s="9">
        <v>137.35587346570307</v>
      </c>
      <c r="BH191" s="9">
        <v>140.55696121906067</v>
      </c>
      <c r="BI191" s="9">
        <v>144.91245419721699</v>
      </c>
      <c r="BJ191" s="9">
        <v>149.03787620417791</v>
      </c>
      <c r="BK191" s="9">
        <v>150.66619972164128</v>
      </c>
      <c r="BL191" s="9">
        <v>151.84440867069233</v>
      </c>
      <c r="BM191" s="9">
        <v>151.31214706300693</v>
      </c>
      <c r="BN191" s="9">
        <v>153.86206578757336</v>
      </c>
      <c r="BO191" s="9">
        <v>156.00978587989837</v>
      </c>
      <c r="BP191" s="9">
        <v>162.12760025104777</v>
      </c>
      <c r="BQ191" s="21">
        <v>165.21919660547255</v>
      </c>
      <c r="BR191" s="21">
        <v>169.8652156632152</v>
      </c>
      <c r="BS191" s="21">
        <v>171.45030239296864</v>
      </c>
      <c r="BT191" s="21">
        <v>170.12336316955316</v>
      </c>
      <c r="BU191" s="21">
        <v>168.43422857817586</v>
      </c>
      <c r="BV191" s="21">
        <v>167.93954159309621</v>
      </c>
      <c r="BW191" s="21">
        <v>172.54718313043452</v>
      </c>
      <c r="BX191" s="21">
        <v>174.90289319432452</v>
      </c>
      <c r="BY191" s="21">
        <v>176.5600769469211</v>
      </c>
      <c r="BZ191" s="21">
        <v>177.23752525809883</v>
      </c>
      <c r="CA191" s="21">
        <v>178.25379873221289</v>
      </c>
      <c r="CB191" s="21">
        <v>179.43946075364667</v>
      </c>
      <c r="CC191" s="21">
        <v>181.16838206563833</v>
      </c>
      <c r="CD191" s="197">
        <v>181.92299690331311</v>
      </c>
      <c r="CE191" s="197">
        <v>181.56906356622142</v>
      </c>
      <c r="CF191" s="197">
        <v>180.68646366393963</v>
      </c>
      <c r="CG191" s="197">
        <v>182.12213438556046</v>
      </c>
      <c r="CH191" s="200">
        <v>185.22044076979165</v>
      </c>
      <c r="CJ191" s="5"/>
      <c r="CK191" s="5"/>
      <c r="CL191" s="5"/>
      <c r="CM191" s="5"/>
      <c r="CN191" s="5"/>
      <c r="CO191" s="21"/>
      <c r="CP191" s="21"/>
      <c r="CQ191" s="21"/>
    </row>
    <row r="192" spans="1:95" x14ac:dyDescent="0.2">
      <c r="A192" s="8" t="str">
        <f t="shared" si="2"/>
        <v>EWGu_gg_QU_9</v>
      </c>
      <c r="B192" s="7" t="s">
        <v>585</v>
      </c>
      <c r="C192" s="7" t="s">
        <v>654</v>
      </c>
      <c r="D192" s="7">
        <v>9</v>
      </c>
      <c r="E192" s="7">
        <v>100</v>
      </c>
      <c r="F192" s="9">
        <v>99.474583803109894</v>
      </c>
      <c r="G192" s="9">
        <v>97.615930817345713</v>
      </c>
      <c r="H192" s="9">
        <v>95.435363190633382</v>
      </c>
      <c r="I192" s="9">
        <v>95.344300196323275</v>
      </c>
      <c r="J192" s="9">
        <v>95.835235366324085</v>
      </c>
      <c r="K192" s="9">
        <v>97.87269950931416</v>
      </c>
      <c r="L192" s="9">
        <v>99.212966560771363</v>
      </c>
      <c r="M192" s="9">
        <v>101.07125176613374</v>
      </c>
      <c r="N192" s="9">
        <v>103.72715904161184</v>
      </c>
      <c r="O192" s="9">
        <v>103.88338706588581</v>
      </c>
      <c r="P192" s="9">
        <v>105.99518416876526</v>
      </c>
      <c r="Q192" s="9">
        <v>105.8024906545682</v>
      </c>
      <c r="R192" s="9">
        <v>110.2425831432264</v>
      </c>
      <c r="S192" s="9">
        <v>112.06796307959722</v>
      </c>
      <c r="T192" s="9">
        <v>112.13564474595962</v>
      </c>
      <c r="U192" s="9">
        <v>109.3131541821877</v>
      </c>
      <c r="V192" s="9">
        <v>108.2221318929589</v>
      </c>
      <c r="W192" s="9">
        <v>108.26778420583116</v>
      </c>
      <c r="X192" s="9">
        <v>109.72811046475152</v>
      </c>
      <c r="Y192" s="9">
        <v>110.64982337926683</v>
      </c>
      <c r="Z192" s="9">
        <v>112.95471422275257</v>
      </c>
      <c r="AA192" s="9">
        <v>113.38537549883635</v>
      </c>
      <c r="AB192" s="9">
        <v>114.39338681834009</v>
      </c>
      <c r="AC192" s="9">
        <v>115.86829375399218</v>
      </c>
      <c r="AD192" s="9">
        <v>118.49273033706341</v>
      </c>
      <c r="AE192" s="9">
        <v>118.30553995751121</v>
      </c>
      <c r="AF192" s="9">
        <v>121.08061002382733</v>
      </c>
      <c r="AG192" s="9">
        <v>123.61477868053994</v>
      </c>
      <c r="AH192" s="9">
        <v>126.96966334056576</v>
      </c>
      <c r="AI192" s="9">
        <v>127.2858571425913</v>
      </c>
      <c r="AJ192" s="9">
        <v>128.84181852520189</v>
      </c>
      <c r="AK192" s="9">
        <v>133.99674606219438</v>
      </c>
      <c r="AL192" s="9">
        <v>139.43739468497498</v>
      </c>
      <c r="AM192" s="9">
        <v>144.01306812385317</v>
      </c>
      <c r="AN192" s="9">
        <v>146.36898587872452</v>
      </c>
      <c r="AO192" s="9">
        <v>146.50801149751501</v>
      </c>
      <c r="AP192" s="9">
        <v>146.44544944604732</v>
      </c>
      <c r="AQ192" s="9">
        <v>146.70648424932847</v>
      </c>
      <c r="AR192" s="9">
        <v>147.21839411565702</v>
      </c>
      <c r="AS192" s="9">
        <v>151.44867794445062</v>
      </c>
      <c r="AT192" s="9">
        <v>157.09537060528021</v>
      </c>
      <c r="AU192" s="9">
        <v>160.84439427706621</v>
      </c>
      <c r="AV192" s="9">
        <v>161.57196909053559</v>
      </c>
      <c r="AW192" s="9">
        <v>160.84544989346134</v>
      </c>
      <c r="AX192" s="9">
        <v>165.33505953103864</v>
      </c>
      <c r="AY192" s="9">
        <v>167.24957174089073</v>
      </c>
      <c r="AZ192" s="9">
        <v>170.46033684947699</v>
      </c>
      <c r="BA192" s="9">
        <v>172.56073269264775</v>
      </c>
      <c r="BB192" s="9">
        <v>178.1991965822757</v>
      </c>
      <c r="BC192" s="9">
        <v>183.76707620993059</v>
      </c>
      <c r="BD192" s="9">
        <v>189.37073829137432</v>
      </c>
      <c r="BE192" s="9">
        <v>193.86551644642259</v>
      </c>
      <c r="BF192" s="9">
        <v>197.69594576612243</v>
      </c>
      <c r="BG192" s="9">
        <v>202.80063910778995</v>
      </c>
      <c r="BH192" s="9">
        <v>205.70188995120688</v>
      </c>
      <c r="BI192" s="9">
        <v>205.02048971013167</v>
      </c>
      <c r="BJ192" s="9">
        <v>203.20181668415293</v>
      </c>
      <c r="BK192" s="9">
        <v>203.56982861088974</v>
      </c>
      <c r="BL192" s="9">
        <v>207.06656909693118</v>
      </c>
      <c r="BM192" s="9">
        <v>208.46613989197502</v>
      </c>
      <c r="BN192" s="9">
        <v>207.98968965023801</v>
      </c>
      <c r="BO192" s="9">
        <v>207.07376822310138</v>
      </c>
      <c r="BP192" s="9">
        <v>211.09957150999688</v>
      </c>
      <c r="BQ192" s="21">
        <v>216.21342707599902</v>
      </c>
      <c r="BR192" s="21">
        <v>224.45228708373352</v>
      </c>
      <c r="BS192" s="21">
        <v>227.9418212621193</v>
      </c>
      <c r="BT192" s="21">
        <v>228.95780449764439</v>
      </c>
      <c r="BU192" s="21">
        <v>226.74004456800313</v>
      </c>
      <c r="BV192" s="21">
        <v>226.91761985980284</v>
      </c>
      <c r="BW192" s="21">
        <v>231.16721165063575</v>
      </c>
      <c r="BX192" s="21">
        <v>238.23487175447102</v>
      </c>
      <c r="BY192" s="21">
        <v>243.8362084196059</v>
      </c>
      <c r="BZ192" s="21">
        <v>250.86172377933886</v>
      </c>
      <c r="CA192" s="21">
        <v>252.41512965784352</v>
      </c>
      <c r="CB192" s="21">
        <v>253.94313580601002</v>
      </c>
      <c r="CC192" s="21">
        <v>255.2651419061568</v>
      </c>
      <c r="CD192" s="197">
        <v>259.85965921950242</v>
      </c>
      <c r="CE192" s="197">
        <v>268.34923104427094</v>
      </c>
      <c r="CF192" s="197">
        <v>272.38699873933098</v>
      </c>
      <c r="CG192" s="197">
        <v>278.85318517350703</v>
      </c>
      <c r="CH192" s="200">
        <v>284.01267068421691</v>
      </c>
      <c r="CJ192" s="5"/>
      <c r="CK192" s="5"/>
      <c r="CL192" s="5"/>
      <c r="CM192" s="5"/>
      <c r="CN192" s="5"/>
      <c r="CO192" s="21"/>
      <c r="CP192" s="21"/>
      <c r="CQ192" s="21"/>
    </row>
    <row r="193" spans="1:95" x14ac:dyDescent="0.2">
      <c r="A193" s="8" t="str">
        <f t="shared" si="2"/>
        <v>EWGu_gg_QU_10</v>
      </c>
      <c r="B193" s="7" t="s">
        <v>585</v>
      </c>
      <c r="C193" s="7" t="s">
        <v>654</v>
      </c>
      <c r="D193" s="7">
        <v>10</v>
      </c>
      <c r="E193" s="7">
        <v>100</v>
      </c>
      <c r="F193" s="9">
        <v>102.31037945024472</v>
      </c>
      <c r="G193" s="9">
        <v>102.67926452027757</v>
      </c>
      <c r="H193" s="9">
        <v>101.73148537041324</v>
      </c>
      <c r="I193" s="9">
        <v>100.82470094878825</v>
      </c>
      <c r="J193" s="9">
        <v>100.45475557240233</v>
      </c>
      <c r="K193" s="9">
        <v>100.71805750081585</v>
      </c>
      <c r="L193" s="9">
        <v>99.983036039826388</v>
      </c>
      <c r="M193" s="9">
        <v>99.710112832038973</v>
      </c>
      <c r="N193" s="9">
        <v>98.931972573037399</v>
      </c>
      <c r="O193" s="9">
        <v>99.124012850374996</v>
      </c>
      <c r="P193" s="9">
        <v>100.33612948739959</v>
      </c>
      <c r="Q193" s="9">
        <v>101.29392982356308</v>
      </c>
      <c r="R193" s="9">
        <v>102.62687354211515</v>
      </c>
      <c r="S193" s="9">
        <v>102.24181400233188</v>
      </c>
      <c r="T193" s="9">
        <v>103.39307336313755</v>
      </c>
      <c r="U193" s="9">
        <v>104.0848161236014</v>
      </c>
      <c r="V193" s="9">
        <v>106.02237910866351</v>
      </c>
      <c r="W193" s="9">
        <v>106.97027049655088</v>
      </c>
      <c r="X193" s="9">
        <v>108.76459344465415</v>
      </c>
      <c r="Y193" s="9">
        <v>109.87342002435652</v>
      </c>
      <c r="Z193" s="9">
        <v>111.25790350192631</v>
      </c>
      <c r="AA193" s="9">
        <v>112.00590167252672</v>
      </c>
      <c r="AB193" s="9">
        <v>113.57931358846911</v>
      </c>
      <c r="AC193" s="9">
        <v>114.87836048849782</v>
      </c>
      <c r="AD193" s="9">
        <v>116.28165255091368</v>
      </c>
      <c r="AE193" s="9">
        <v>116.24945164188826</v>
      </c>
      <c r="AF193" s="9">
        <v>116.90268027248783</v>
      </c>
      <c r="AG193" s="9">
        <v>119.02997357472744</v>
      </c>
      <c r="AH193" s="9">
        <v>122.40874024618351</v>
      </c>
      <c r="AI193" s="9">
        <v>124.46561364059126</v>
      </c>
      <c r="AJ193" s="9">
        <v>125.42643963811003</v>
      </c>
      <c r="AK193" s="9">
        <v>126.92305451269995</v>
      </c>
      <c r="AL193" s="9">
        <v>129.82985485179736</v>
      </c>
      <c r="AM193" s="9">
        <v>132.12542226273078</v>
      </c>
      <c r="AN193" s="9">
        <v>134.18890942346675</v>
      </c>
      <c r="AO193" s="9">
        <v>135.35218042905456</v>
      </c>
      <c r="AP193" s="9">
        <v>136.19892848144545</v>
      </c>
      <c r="AQ193" s="9">
        <v>136.80021049096237</v>
      </c>
      <c r="AR193" s="9">
        <v>138.08507477745664</v>
      </c>
      <c r="AS193" s="9">
        <v>140.09881854073959</v>
      </c>
      <c r="AT193" s="9">
        <v>144.64998034164793</v>
      </c>
      <c r="AU193" s="9">
        <v>148.33071452167502</v>
      </c>
      <c r="AV193" s="9">
        <v>151.39334045010585</v>
      </c>
      <c r="AW193" s="9">
        <v>150.17880073104848</v>
      </c>
      <c r="AX193" s="9">
        <v>149.26977330898907</v>
      </c>
      <c r="AY193" s="9">
        <v>148.33942597523875</v>
      </c>
      <c r="AZ193" s="9">
        <v>150.05154223936654</v>
      </c>
      <c r="BA193" s="9">
        <v>152.2504542359556</v>
      </c>
      <c r="BB193" s="9">
        <v>154.82854773787344</v>
      </c>
      <c r="BC193" s="9">
        <v>158.57350695739476</v>
      </c>
      <c r="BD193" s="9">
        <v>164.95410110345509</v>
      </c>
      <c r="BE193" s="9">
        <v>172.41519920844652</v>
      </c>
      <c r="BF193" s="9">
        <v>175.88406579875766</v>
      </c>
      <c r="BG193" s="9">
        <v>177.81347801537478</v>
      </c>
      <c r="BH193" s="9">
        <v>180.73562776085723</v>
      </c>
      <c r="BI193" s="9">
        <v>185.56194741129335</v>
      </c>
      <c r="BJ193" s="9">
        <v>188.31660909396885</v>
      </c>
      <c r="BK193" s="9">
        <v>188.09789912589562</v>
      </c>
      <c r="BL193" s="9">
        <v>187.71286918897258</v>
      </c>
      <c r="BM193" s="9">
        <v>185.8864077916819</v>
      </c>
      <c r="BN193" s="9">
        <v>186.9280995351327</v>
      </c>
      <c r="BO193" s="9">
        <v>188.25825182215601</v>
      </c>
      <c r="BP193" s="9">
        <v>193.40439572087109</v>
      </c>
      <c r="BQ193" s="21">
        <v>197.00982581723989</v>
      </c>
      <c r="BR193" s="21">
        <v>200.54328283767668</v>
      </c>
      <c r="BS193" s="21">
        <v>202.29617874606865</v>
      </c>
      <c r="BT193" s="21">
        <v>200.6982554469117</v>
      </c>
      <c r="BU193" s="21">
        <v>199.4694967072962</v>
      </c>
      <c r="BV193" s="21">
        <v>198.1690724783999</v>
      </c>
      <c r="BW193" s="21">
        <v>201.76218944041383</v>
      </c>
      <c r="BX193" s="21">
        <v>205.00795894647095</v>
      </c>
      <c r="BY193" s="21">
        <v>207.98875440109171</v>
      </c>
      <c r="BZ193" s="21">
        <v>209.58276701214155</v>
      </c>
      <c r="CA193" s="21">
        <v>209.34123360608137</v>
      </c>
      <c r="CB193" s="21">
        <v>210.22218252937273</v>
      </c>
      <c r="CC193" s="21">
        <v>211.87551260852297</v>
      </c>
      <c r="CD193" s="197">
        <v>215.97609421044112</v>
      </c>
      <c r="CE193" s="197">
        <v>218.51590644572141</v>
      </c>
      <c r="CF193" s="197">
        <v>219.18497215639795</v>
      </c>
      <c r="CG193" s="197">
        <v>219.16151869937963</v>
      </c>
      <c r="CH193" s="200">
        <v>220.30268065944068</v>
      </c>
      <c r="CJ193" s="5"/>
      <c r="CK193" s="5"/>
      <c r="CL193" s="5"/>
      <c r="CM193" s="5"/>
      <c r="CN193" s="5"/>
      <c r="CO193" s="21"/>
      <c r="CP193" s="21"/>
      <c r="CQ193" s="21"/>
    </row>
    <row r="194" spans="1:95" x14ac:dyDescent="0.2">
      <c r="A194" s="8" t="str">
        <f t="shared" ref="A194:A257" si="3">CONCATENATE(B194,"_",C194,"_",D194)</f>
        <v>EWGu_gg_QU_11</v>
      </c>
      <c r="B194" s="7" t="s">
        <v>585</v>
      </c>
      <c r="C194" s="7" t="s">
        <v>654</v>
      </c>
      <c r="D194" s="7">
        <v>11</v>
      </c>
      <c r="E194" s="7">
        <v>100</v>
      </c>
      <c r="F194" s="9">
        <v>100.22359051022515</v>
      </c>
      <c r="G194" s="9">
        <v>99.135470292479454</v>
      </c>
      <c r="H194" s="9">
        <v>97.835188294847612</v>
      </c>
      <c r="I194" s="9">
        <v>97.107922937892226</v>
      </c>
      <c r="J194" s="9">
        <v>97.220034642800144</v>
      </c>
      <c r="K194" s="9">
        <v>97.352249869982629</v>
      </c>
      <c r="L194" s="9">
        <v>96.847303259377938</v>
      </c>
      <c r="M194" s="9">
        <v>96.69118108883869</v>
      </c>
      <c r="N194" s="9">
        <v>96.243749366482689</v>
      </c>
      <c r="O194" s="9">
        <v>96.32721923257202</v>
      </c>
      <c r="P194" s="9">
        <v>96.471146323658544</v>
      </c>
      <c r="Q194" s="9">
        <v>96.494004035238859</v>
      </c>
      <c r="R194" s="9">
        <v>97.097170648409602</v>
      </c>
      <c r="S194" s="9">
        <v>97.085307650973164</v>
      </c>
      <c r="T194" s="9">
        <v>98.184836261470551</v>
      </c>
      <c r="U194" s="9">
        <v>98.312107128588664</v>
      </c>
      <c r="V194" s="9">
        <v>99.414281705201006</v>
      </c>
      <c r="W194" s="9">
        <v>99.58131056988924</v>
      </c>
      <c r="X194" s="9">
        <v>100.85576379948088</v>
      </c>
      <c r="Y194" s="9">
        <v>101.57206449543393</v>
      </c>
      <c r="Z194" s="9">
        <v>102.6384028702693</v>
      </c>
      <c r="AA194" s="9">
        <v>102.9701378909247</v>
      </c>
      <c r="AB194" s="9">
        <v>104.0122156786871</v>
      </c>
      <c r="AC194" s="9">
        <v>104.41642738797991</v>
      </c>
      <c r="AD194" s="9">
        <v>105.1061653305086</v>
      </c>
      <c r="AE194" s="9">
        <v>105.82572084948957</v>
      </c>
      <c r="AF194" s="9">
        <v>106.87662837691607</v>
      </c>
      <c r="AG194" s="9">
        <v>108.10563344276505</v>
      </c>
      <c r="AH194" s="9">
        <v>108.18767523878064</v>
      </c>
      <c r="AI194" s="9">
        <v>109.11393951054713</v>
      </c>
      <c r="AJ194" s="9">
        <v>110.17080405214706</v>
      </c>
      <c r="AK194" s="9">
        <v>112.50347853692192</v>
      </c>
      <c r="AL194" s="9">
        <v>114.97620372290233</v>
      </c>
      <c r="AM194" s="9">
        <v>117.07638354401574</v>
      </c>
      <c r="AN194" s="9">
        <v>118.56028213406493</v>
      </c>
      <c r="AO194" s="9">
        <v>119.59682209396449</v>
      </c>
      <c r="AP194" s="9">
        <v>119.82520493412231</v>
      </c>
      <c r="AQ194" s="9">
        <v>120.29096268137015</v>
      </c>
      <c r="AR194" s="9">
        <v>120.74426049223909</v>
      </c>
      <c r="AS194" s="9">
        <v>121.58112264803685</v>
      </c>
      <c r="AT194" s="9">
        <v>124.31735296059351</v>
      </c>
      <c r="AU194" s="9">
        <v>125.44288453524159</v>
      </c>
      <c r="AV194" s="9">
        <v>126.74703151959773</v>
      </c>
      <c r="AW194" s="9">
        <v>125.76917807399168</v>
      </c>
      <c r="AX194" s="9">
        <v>125.39401554788289</v>
      </c>
      <c r="AY194" s="9">
        <v>124.78508008113899</v>
      </c>
      <c r="AZ194" s="9">
        <v>125.26638464810229</v>
      </c>
      <c r="BA194" s="9">
        <v>126.96304263214593</v>
      </c>
      <c r="BB194" s="9">
        <v>128.20172315667227</v>
      </c>
      <c r="BC194" s="9">
        <v>129.5971751040851</v>
      </c>
      <c r="BD194" s="9">
        <v>133.57064015855715</v>
      </c>
      <c r="BE194" s="9">
        <v>138.53157654674132</v>
      </c>
      <c r="BF194" s="9">
        <v>142.68213724299812</v>
      </c>
      <c r="BG194" s="9">
        <v>145.66647028890733</v>
      </c>
      <c r="BH194" s="9">
        <v>149.50806203144063</v>
      </c>
      <c r="BI194" s="9">
        <v>154.22557092363027</v>
      </c>
      <c r="BJ194" s="9">
        <v>155.33677548997866</v>
      </c>
      <c r="BK194" s="9">
        <v>154.05184624838844</v>
      </c>
      <c r="BL194" s="9">
        <v>152.01164198758795</v>
      </c>
      <c r="BM194" s="9">
        <v>149.76345627121705</v>
      </c>
      <c r="BN194" s="9">
        <v>150.47156712428557</v>
      </c>
      <c r="BO194" s="9">
        <v>150.57110062831177</v>
      </c>
      <c r="BP194" s="9">
        <v>154.53766346019862</v>
      </c>
      <c r="BQ194" s="21">
        <v>156.91797720983575</v>
      </c>
      <c r="BR194" s="21">
        <v>160.56923038285734</v>
      </c>
      <c r="BS194" s="21">
        <v>162.4788103391536</v>
      </c>
      <c r="BT194" s="21">
        <v>162.05093391947861</v>
      </c>
      <c r="BU194" s="21">
        <v>159.92418880925129</v>
      </c>
      <c r="BV194" s="21">
        <v>158.22023211560759</v>
      </c>
      <c r="BW194" s="21">
        <v>161.08672714218272</v>
      </c>
      <c r="BX194" s="21">
        <v>163.34981987083231</v>
      </c>
      <c r="BY194" s="21">
        <v>165.0485338528444</v>
      </c>
      <c r="BZ194" s="21">
        <v>165.98989964439451</v>
      </c>
      <c r="CA194" s="21">
        <v>167.00414637071103</v>
      </c>
      <c r="CB194" s="21">
        <v>166.37035503518408</v>
      </c>
      <c r="CC194" s="21">
        <v>165.76799171064934</v>
      </c>
      <c r="CD194" s="197">
        <v>166.12357058257444</v>
      </c>
      <c r="CE194" s="197">
        <v>168.01192154515863</v>
      </c>
      <c r="CF194" s="197">
        <v>168.87843087514622</v>
      </c>
      <c r="CG194" s="197">
        <v>170.75794396374536</v>
      </c>
      <c r="CH194" s="200">
        <v>173.63165889685868</v>
      </c>
      <c r="CJ194" s="5"/>
      <c r="CK194" s="5"/>
      <c r="CL194" s="5"/>
      <c r="CM194" s="5"/>
      <c r="CN194" s="5"/>
      <c r="CO194" s="21"/>
      <c r="CP194" s="21"/>
      <c r="CQ194" s="21"/>
    </row>
    <row r="195" spans="1:95" x14ac:dyDescent="0.2">
      <c r="A195" s="8" t="str">
        <f t="shared" si="3"/>
        <v>EWGu_gg_QU_12</v>
      </c>
      <c r="B195" s="7" t="s">
        <v>585</v>
      </c>
      <c r="C195" s="7" t="s">
        <v>654</v>
      </c>
      <c r="D195" s="7">
        <v>12</v>
      </c>
      <c r="E195" s="7">
        <v>100</v>
      </c>
      <c r="F195" s="9">
        <v>100.38547646476646</v>
      </c>
      <c r="G195" s="9">
        <v>99.503283890305397</v>
      </c>
      <c r="H195" s="9">
        <v>98.183042615479266</v>
      </c>
      <c r="I195" s="9">
        <v>97.0916736342392</v>
      </c>
      <c r="J195" s="9">
        <v>97.245825265428735</v>
      </c>
      <c r="K195" s="9">
        <v>97.873842796773417</v>
      </c>
      <c r="L195" s="9">
        <v>98.779438386403669</v>
      </c>
      <c r="M195" s="9">
        <v>99.771551007502012</v>
      </c>
      <c r="N195" s="9">
        <v>100.22868867505082</v>
      </c>
      <c r="O195" s="9">
        <v>100.02782162529741</v>
      </c>
      <c r="P195" s="9">
        <v>100.41101628589284</v>
      </c>
      <c r="Q195" s="9">
        <v>100.91177115595438</v>
      </c>
      <c r="R195" s="9">
        <v>102.54880398283666</v>
      </c>
      <c r="S195" s="9">
        <v>103.41083982219561</v>
      </c>
      <c r="T195" s="9">
        <v>105.08857417348209</v>
      </c>
      <c r="U195" s="9">
        <v>107.25814256200844</v>
      </c>
      <c r="V195" s="9">
        <v>109.26590613693661</v>
      </c>
      <c r="W195" s="9">
        <v>107.89416135584433</v>
      </c>
      <c r="X195" s="9">
        <v>106.55595764566779</v>
      </c>
      <c r="Y195" s="9">
        <v>106.76651979077438</v>
      </c>
      <c r="Z195" s="9">
        <v>108.33064454961443</v>
      </c>
      <c r="AA195" s="9">
        <v>109.00804960499819</v>
      </c>
      <c r="AB195" s="9">
        <v>108.65138974562457</v>
      </c>
      <c r="AC195" s="9">
        <v>111.40028060533059</v>
      </c>
      <c r="AD195" s="9">
        <v>112.28499598895662</v>
      </c>
      <c r="AE195" s="9">
        <v>113.17810825497747</v>
      </c>
      <c r="AF195" s="9">
        <v>113.66398691678741</v>
      </c>
      <c r="AG195" s="9">
        <v>116.67999843987707</v>
      </c>
      <c r="AH195" s="9">
        <v>119.53401501927529</v>
      </c>
      <c r="AI195" s="9">
        <v>121.47642228491942</v>
      </c>
      <c r="AJ195" s="9">
        <v>123.08899416250773</v>
      </c>
      <c r="AK195" s="9">
        <v>125.21069282534256</v>
      </c>
      <c r="AL195" s="9">
        <v>128.62320267515011</v>
      </c>
      <c r="AM195" s="9">
        <v>132.75293849176805</v>
      </c>
      <c r="AN195" s="9">
        <v>135.86302156644606</v>
      </c>
      <c r="AO195" s="9">
        <v>137.42764816962875</v>
      </c>
      <c r="AP195" s="9">
        <v>136.90145088897364</v>
      </c>
      <c r="AQ195" s="9">
        <v>136.19347455997655</v>
      </c>
      <c r="AR195" s="9">
        <v>137.18087999995166</v>
      </c>
      <c r="AS195" s="9">
        <v>138.97985426886535</v>
      </c>
      <c r="AT195" s="9">
        <v>143.94594955226842</v>
      </c>
      <c r="AU195" s="9">
        <v>148.06074975259176</v>
      </c>
      <c r="AV195" s="9">
        <v>152.23766385285731</v>
      </c>
      <c r="AW195" s="9">
        <v>155.66420089093276</v>
      </c>
      <c r="AX195" s="9">
        <v>157.26870981341315</v>
      </c>
      <c r="AY195" s="9">
        <v>158.57758901113826</v>
      </c>
      <c r="AZ195" s="9">
        <v>159.08442226194589</v>
      </c>
      <c r="BA195" s="9">
        <v>161.76215654029446</v>
      </c>
      <c r="BB195" s="9">
        <v>165.44704096604826</v>
      </c>
      <c r="BC195" s="9">
        <v>167.71559412514785</v>
      </c>
      <c r="BD195" s="9">
        <v>171.4337539505747</v>
      </c>
      <c r="BE195" s="9">
        <v>173.04254662581172</v>
      </c>
      <c r="BF195" s="9">
        <v>173.26324606219387</v>
      </c>
      <c r="BG195" s="9">
        <v>174.45981858792985</v>
      </c>
      <c r="BH195" s="9">
        <v>179.7548999285043</v>
      </c>
      <c r="BI195" s="9">
        <v>186.5911776298758</v>
      </c>
      <c r="BJ195" s="9">
        <v>187.65298656956872</v>
      </c>
      <c r="BK195" s="9">
        <v>183.53679293844218</v>
      </c>
      <c r="BL195" s="9">
        <v>181.53782868673144</v>
      </c>
      <c r="BM195" s="9">
        <v>180.94395052801698</v>
      </c>
      <c r="BN195" s="9">
        <v>185.3041714318471</v>
      </c>
      <c r="BO195" s="9">
        <v>186.21710705959026</v>
      </c>
      <c r="BP195" s="9">
        <v>190.25333569309984</v>
      </c>
      <c r="BQ195" s="21">
        <v>192.92066233148867</v>
      </c>
      <c r="BR195" s="21">
        <v>201.85856619951335</v>
      </c>
      <c r="BS195" s="21">
        <v>207.30680475253573</v>
      </c>
      <c r="BT195" s="21">
        <v>208.02021966749453</v>
      </c>
      <c r="BU195" s="21">
        <v>203.57501143431321</v>
      </c>
      <c r="BV195" s="21">
        <v>199.29891098040696</v>
      </c>
      <c r="BW195" s="21">
        <v>201.25161159371746</v>
      </c>
      <c r="BX195" s="21">
        <v>202.87041558315363</v>
      </c>
      <c r="BY195" s="21">
        <v>208.21851803899597</v>
      </c>
      <c r="BZ195" s="21">
        <v>211.95474314186049</v>
      </c>
      <c r="CA195" s="21">
        <v>216.42729355687092</v>
      </c>
      <c r="CB195" s="21">
        <v>219.2413755694221</v>
      </c>
      <c r="CC195" s="21">
        <v>223.35823330938581</v>
      </c>
      <c r="CD195" s="197">
        <v>226.28288023357939</v>
      </c>
      <c r="CE195" s="197">
        <v>227.59959893721089</v>
      </c>
      <c r="CF195" s="197">
        <v>229.12223662671136</v>
      </c>
      <c r="CG195" s="197">
        <v>232.47686697299403</v>
      </c>
      <c r="CH195" s="200">
        <v>236.93259054194519</v>
      </c>
      <c r="CJ195" s="5"/>
      <c r="CK195" s="5"/>
      <c r="CL195" s="5"/>
      <c r="CM195" s="5"/>
      <c r="CN195" s="5"/>
      <c r="CO195" s="21"/>
      <c r="CP195" s="21"/>
      <c r="CQ195" s="21"/>
    </row>
    <row r="196" spans="1:95" x14ac:dyDescent="0.2">
      <c r="A196" s="8" t="str">
        <f t="shared" si="3"/>
        <v>EWGu_gg_QU_13</v>
      </c>
      <c r="B196" s="7" t="s">
        <v>585</v>
      </c>
      <c r="C196" s="7" t="s">
        <v>654</v>
      </c>
      <c r="D196" s="7">
        <v>13</v>
      </c>
      <c r="E196" s="7">
        <v>100</v>
      </c>
      <c r="F196" s="9">
        <v>100.20495802515256</v>
      </c>
      <c r="G196" s="9">
        <v>99.314449044825281</v>
      </c>
      <c r="H196" s="9">
        <v>98.55460037420346</v>
      </c>
      <c r="I196" s="9">
        <v>97.852669098463707</v>
      </c>
      <c r="J196" s="9">
        <v>98.319634163870774</v>
      </c>
      <c r="K196" s="9">
        <v>99.06795652379806</v>
      </c>
      <c r="L196" s="9">
        <v>99.527268242575602</v>
      </c>
      <c r="M196" s="9">
        <v>99.643475120709525</v>
      </c>
      <c r="N196" s="9">
        <v>98.857025730718874</v>
      </c>
      <c r="O196" s="9">
        <v>98.89129241484882</v>
      </c>
      <c r="P196" s="9">
        <v>98.112461341786812</v>
      </c>
      <c r="Q196" s="9">
        <v>99.94518611514961</v>
      </c>
      <c r="R196" s="9">
        <v>100.8342234591333</v>
      </c>
      <c r="S196" s="9">
        <v>102.26026043835164</v>
      </c>
      <c r="T196" s="9">
        <v>102.67641346989474</v>
      </c>
      <c r="U196" s="9">
        <v>102.04293662928517</v>
      </c>
      <c r="V196" s="9">
        <v>103.21728142753658</v>
      </c>
      <c r="W196" s="9">
        <v>103.43518036632152</v>
      </c>
      <c r="X196" s="9">
        <v>105.45649095197371</v>
      </c>
      <c r="Y196" s="9">
        <v>106.23953397858146</v>
      </c>
      <c r="Z196" s="9">
        <v>106.93898993177135</v>
      </c>
      <c r="AA196" s="9">
        <v>107.37324041199844</v>
      </c>
      <c r="AB196" s="9">
        <v>108.09841492498744</v>
      </c>
      <c r="AC196" s="9">
        <v>109.42372571215471</v>
      </c>
      <c r="AD196" s="9">
        <v>110.87821871771348</v>
      </c>
      <c r="AE196" s="9">
        <v>112.58002079453699</v>
      </c>
      <c r="AF196" s="9">
        <v>113.58351582838053</v>
      </c>
      <c r="AG196" s="9">
        <v>115.95436906547864</v>
      </c>
      <c r="AH196" s="9">
        <v>117.38296986423335</v>
      </c>
      <c r="AI196" s="9">
        <v>119.21720847108067</v>
      </c>
      <c r="AJ196" s="9">
        <v>120.2764758182466</v>
      </c>
      <c r="AK196" s="9">
        <v>122.36121541350541</v>
      </c>
      <c r="AL196" s="9">
        <v>124.30637440944173</v>
      </c>
      <c r="AM196" s="9">
        <v>126.39194170913986</v>
      </c>
      <c r="AN196" s="9">
        <v>127.50314707449616</v>
      </c>
      <c r="AO196" s="9">
        <v>128.21107308012003</v>
      </c>
      <c r="AP196" s="9">
        <v>128.02403177720811</v>
      </c>
      <c r="AQ196" s="9">
        <v>128.66697637010017</v>
      </c>
      <c r="AR196" s="9">
        <v>130.22480054218022</v>
      </c>
      <c r="AS196" s="9">
        <v>131.31841776449699</v>
      </c>
      <c r="AT196" s="9">
        <v>134.94678780279983</v>
      </c>
      <c r="AU196" s="9">
        <v>135.1020956760533</v>
      </c>
      <c r="AV196" s="9">
        <v>137.15741898855245</v>
      </c>
      <c r="AW196" s="9">
        <v>135.43280150540025</v>
      </c>
      <c r="AX196" s="9">
        <v>136.75855787476698</v>
      </c>
      <c r="AY196" s="9">
        <v>136.50210043413497</v>
      </c>
      <c r="AZ196" s="9">
        <v>138.09905297310573</v>
      </c>
      <c r="BA196" s="9">
        <v>139.62774071852394</v>
      </c>
      <c r="BB196" s="9">
        <v>141.16876034321226</v>
      </c>
      <c r="BC196" s="9">
        <v>141.84770344600588</v>
      </c>
      <c r="BD196" s="9">
        <v>145.52922194040207</v>
      </c>
      <c r="BE196" s="9">
        <v>150.1132037314083</v>
      </c>
      <c r="BF196" s="9">
        <v>154.03663241901634</v>
      </c>
      <c r="BG196" s="9">
        <v>156.49380401084898</v>
      </c>
      <c r="BH196" s="9">
        <v>158.36570197985569</v>
      </c>
      <c r="BI196" s="9">
        <v>159.94658284580973</v>
      </c>
      <c r="BJ196" s="9">
        <v>159.93305716922839</v>
      </c>
      <c r="BK196" s="9">
        <v>158.70495605236997</v>
      </c>
      <c r="BL196" s="9">
        <v>159.28162799486964</v>
      </c>
      <c r="BM196" s="9">
        <v>157.45346292906282</v>
      </c>
      <c r="BN196" s="9">
        <v>158.12329848404499</v>
      </c>
      <c r="BO196" s="9">
        <v>158.25551712352242</v>
      </c>
      <c r="BP196" s="9">
        <v>161.90335984471611</v>
      </c>
      <c r="BQ196" s="21">
        <v>165.75807442012029</v>
      </c>
      <c r="BR196" s="21">
        <v>169.76592289366883</v>
      </c>
      <c r="BS196" s="21">
        <v>172.60800369767358</v>
      </c>
      <c r="BT196" s="21">
        <v>174.02956073006905</v>
      </c>
      <c r="BU196" s="21">
        <v>174.63803956699394</v>
      </c>
      <c r="BV196" s="21">
        <v>175.46695933865968</v>
      </c>
      <c r="BW196" s="21">
        <v>178.50131031380283</v>
      </c>
      <c r="BX196" s="21">
        <v>180.2596261986001</v>
      </c>
      <c r="BY196" s="21">
        <v>182.17484469024635</v>
      </c>
      <c r="BZ196" s="21">
        <v>183.11104020127286</v>
      </c>
      <c r="CA196" s="21">
        <v>183.98615636313423</v>
      </c>
      <c r="CB196" s="21">
        <v>184.94033144759979</v>
      </c>
      <c r="CC196" s="21">
        <v>184.34624908654027</v>
      </c>
      <c r="CD196" s="197">
        <v>184.07996370992393</v>
      </c>
      <c r="CE196" s="197">
        <v>181.95512793588398</v>
      </c>
      <c r="CF196" s="197">
        <v>179.494353481459</v>
      </c>
      <c r="CG196" s="197">
        <v>179.00475598144945</v>
      </c>
      <c r="CH196" s="200">
        <v>180.63534534779217</v>
      </c>
      <c r="CJ196" s="5"/>
      <c r="CK196" s="5"/>
      <c r="CL196" s="5"/>
      <c r="CM196" s="5"/>
      <c r="CN196" s="5"/>
      <c r="CO196" s="21"/>
      <c r="CP196" s="21"/>
      <c r="CQ196" s="21"/>
    </row>
    <row r="197" spans="1:95" x14ac:dyDescent="0.2">
      <c r="A197" s="8" t="str">
        <f t="shared" si="3"/>
        <v>EWGu_gg_QU_14</v>
      </c>
      <c r="B197" s="7" t="s">
        <v>585</v>
      </c>
      <c r="C197" s="7" t="s">
        <v>654</v>
      </c>
      <c r="D197" s="7">
        <v>14</v>
      </c>
      <c r="E197" s="7">
        <v>100</v>
      </c>
      <c r="F197" s="9">
        <v>100.6106417448226</v>
      </c>
      <c r="G197" s="9">
        <v>99.552785173926239</v>
      </c>
      <c r="H197" s="9">
        <v>98.056485682443437</v>
      </c>
      <c r="I197" s="9">
        <v>96.448306565332132</v>
      </c>
      <c r="J197" s="9">
        <v>95.985340639241528</v>
      </c>
      <c r="K197" s="9">
        <v>95.837757190780749</v>
      </c>
      <c r="L197" s="9">
        <v>94.310906782535099</v>
      </c>
      <c r="M197" s="9">
        <v>93.101821517015267</v>
      </c>
      <c r="N197" s="9">
        <v>91.45569737745187</v>
      </c>
      <c r="O197" s="9">
        <v>91.804082818091885</v>
      </c>
      <c r="P197" s="9">
        <v>94.109180388873185</v>
      </c>
      <c r="Q197" s="9">
        <v>96.715218915391276</v>
      </c>
      <c r="R197" s="9">
        <v>99.723652381334148</v>
      </c>
      <c r="S197" s="9">
        <v>100.44523037437294</v>
      </c>
      <c r="T197" s="9">
        <v>102.68108184196971</v>
      </c>
      <c r="U197" s="9">
        <v>103.84517615199843</v>
      </c>
      <c r="V197" s="9">
        <v>105.46449630378493</v>
      </c>
      <c r="W197" s="9">
        <v>105.1130738591828</v>
      </c>
      <c r="X197" s="9">
        <v>105.98059115427823</v>
      </c>
      <c r="Y197" s="9">
        <v>105.67269825033765</v>
      </c>
      <c r="Z197" s="9">
        <v>107.51321771721757</v>
      </c>
      <c r="AA197" s="9">
        <v>107.62188979111325</v>
      </c>
      <c r="AB197" s="9">
        <v>109.25929983996582</v>
      </c>
      <c r="AC197" s="9">
        <v>109.00659311091329</v>
      </c>
      <c r="AD197" s="9">
        <v>109.74751910864707</v>
      </c>
      <c r="AE197" s="9">
        <v>111.75189066657619</v>
      </c>
      <c r="AF197" s="9">
        <v>113.52339952438969</v>
      </c>
      <c r="AG197" s="9">
        <v>113.1184987264043</v>
      </c>
      <c r="AH197" s="9">
        <v>110.67965769797615</v>
      </c>
      <c r="AI197" s="9">
        <v>109.54472986317255</v>
      </c>
      <c r="AJ197" s="9">
        <v>111.10873532894932</v>
      </c>
      <c r="AK197" s="9">
        <v>114.39695909163099</v>
      </c>
      <c r="AL197" s="9">
        <v>118.33657710415861</v>
      </c>
      <c r="AM197" s="9">
        <v>122.28529554977001</v>
      </c>
      <c r="AN197" s="9">
        <v>125.00277864582354</v>
      </c>
      <c r="AO197" s="9">
        <v>124.99737859316031</v>
      </c>
      <c r="AP197" s="9">
        <v>123.72117537889055</v>
      </c>
      <c r="AQ197" s="9">
        <v>123.83302817776134</v>
      </c>
      <c r="AR197" s="9">
        <v>125.3499211351599</v>
      </c>
      <c r="AS197" s="9">
        <v>130.16728824649408</v>
      </c>
      <c r="AT197" s="9">
        <v>134.62823062207772</v>
      </c>
      <c r="AU197" s="9">
        <v>137.21041866356435</v>
      </c>
      <c r="AV197" s="9">
        <v>136.32830667501045</v>
      </c>
      <c r="AW197" s="9">
        <v>135.10759131190136</v>
      </c>
      <c r="AX197" s="9">
        <v>135.36489825629164</v>
      </c>
      <c r="AY197" s="9">
        <v>136.95926032215809</v>
      </c>
      <c r="AZ197" s="9">
        <v>137.7943520349738</v>
      </c>
      <c r="BA197" s="9">
        <v>138.74686348808902</v>
      </c>
      <c r="BB197" s="9">
        <v>138.65263542322518</v>
      </c>
      <c r="BC197" s="9">
        <v>140.0638146370018</v>
      </c>
      <c r="BD197" s="9">
        <v>145.83814850019914</v>
      </c>
      <c r="BE197" s="9">
        <v>153.36996396380303</v>
      </c>
      <c r="BF197" s="9">
        <v>158.35233289663566</v>
      </c>
      <c r="BG197" s="9">
        <v>160.14021365441002</v>
      </c>
      <c r="BH197" s="9">
        <v>161.2958430834926</v>
      </c>
      <c r="BI197" s="9">
        <v>165.84944246235673</v>
      </c>
      <c r="BJ197" s="9">
        <v>168.38036284447315</v>
      </c>
      <c r="BK197" s="9">
        <v>168.17269505125145</v>
      </c>
      <c r="BL197" s="9">
        <v>167.41631811916986</v>
      </c>
      <c r="BM197" s="9">
        <v>164.6479617846451</v>
      </c>
      <c r="BN197" s="9">
        <v>166.45045337502822</v>
      </c>
      <c r="BO197" s="9">
        <v>166.08390909837996</v>
      </c>
      <c r="BP197" s="9">
        <v>170.42807623183742</v>
      </c>
      <c r="BQ197" s="21">
        <v>173.22611868857521</v>
      </c>
      <c r="BR197" s="21">
        <v>178.20608486256469</v>
      </c>
      <c r="BS197" s="21">
        <v>180.26077739833681</v>
      </c>
      <c r="BT197" s="21">
        <v>178.76972889975229</v>
      </c>
      <c r="BU197" s="21">
        <v>175.74295528583002</v>
      </c>
      <c r="BV197" s="21">
        <v>175.24226934241537</v>
      </c>
      <c r="BW197" s="21">
        <v>178.40557982251872</v>
      </c>
      <c r="BX197" s="21">
        <v>181.30888486888932</v>
      </c>
      <c r="BY197" s="21">
        <v>185.1533322920283</v>
      </c>
      <c r="BZ197" s="21">
        <v>188.3109434478406</v>
      </c>
      <c r="CA197" s="21">
        <v>188.66149939540773</v>
      </c>
      <c r="CB197" s="21">
        <v>187.10192235241803</v>
      </c>
      <c r="CC197" s="21">
        <v>186.93269765318323</v>
      </c>
      <c r="CD197" s="197">
        <v>191.33374860104155</v>
      </c>
      <c r="CE197" s="197">
        <v>194.3255846022569</v>
      </c>
      <c r="CF197" s="197">
        <v>195.46543417824032</v>
      </c>
      <c r="CG197" s="197">
        <v>196.05364188945688</v>
      </c>
      <c r="CH197" s="200">
        <v>199.07365762069705</v>
      </c>
      <c r="CJ197" s="5"/>
      <c r="CK197" s="5"/>
      <c r="CL197" s="5"/>
      <c r="CM197" s="5"/>
      <c r="CN197" s="5"/>
      <c r="CO197" s="21"/>
      <c r="CP197" s="21"/>
      <c r="CQ197" s="21"/>
    </row>
    <row r="198" spans="1:95" x14ac:dyDescent="0.2">
      <c r="A198" s="8" t="str">
        <f t="shared" si="3"/>
        <v>EWGu_gg_QU_15</v>
      </c>
      <c r="B198" s="7" t="s">
        <v>585</v>
      </c>
      <c r="C198" s="7" t="s">
        <v>654</v>
      </c>
      <c r="D198" s="7">
        <v>15</v>
      </c>
      <c r="E198" s="7">
        <v>100</v>
      </c>
      <c r="F198" s="9">
        <v>101.11860138627436</v>
      </c>
      <c r="G198" s="9">
        <v>100.54116052540462</v>
      </c>
      <c r="H198" s="9">
        <v>99.307760067421285</v>
      </c>
      <c r="I198" s="9">
        <v>97.970831622877839</v>
      </c>
      <c r="J198" s="9">
        <v>97.659687797646257</v>
      </c>
      <c r="K198" s="9">
        <v>97.688462651840709</v>
      </c>
      <c r="L198" s="9">
        <v>97.655864047808436</v>
      </c>
      <c r="M198" s="9">
        <v>97.884603314778715</v>
      </c>
      <c r="N198" s="9">
        <v>97.343410774701397</v>
      </c>
      <c r="O198" s="9">
        <v>97.182306963873827</v>
      </c>
      <c r="P198" s="9">
        <v>98.159117217006383</v>
      </c>
      <c r="Q198" s="9">
        <v>99.503521138843269</v>
      </c>
      <c r="R198" s="9">
        <v>101.18678186792216</v>
      </c>
      <c r="S198" s="9">
        <v>101.2515498896757</v>
      </c>
      <c r="T198" s="9">
        <v>101.98612236155616</v>
      </c>
      <c r="U198" s="9">
        <v>102.01147458904207</v>
      </c>
      <c r="V198" s="9">
        <v>103.01681328151157</v>
      </c>
      <c r="W198" s="9">
        <v>103.2707248026335</v>
      </c>
      <c r="X198" s="9">
        <v>104.46946459936214</v>
      </c>
      <c r="Y198" s="9">
        <v>105.18732900708189</v>
      </c>
      <c r="Z198" s="9">
        <v>106.41661737316174</v>
      </c>
      <c r="AA198" s="9">
        <v>107.04760081900361</v>
      </c>
      <c r="AB198" s="9">
        <v>105.05736027840589</v>
      </c>
      <c r="AC198" s="9">
        <v>105.46738196587056</v>
      </c>
      <c r="AD198" s="9">
        <v>106.53819177653286</v>
      </c>
      <c r="AE198" s="9">
        <v>112.03223918142616</v>
      </c>
      <c r="AF198" s="9">
        <v>114.421406642956</v>
      </c>
      <c r="AG198" s="9">
        <v>116.41281488766792</v>
      </c>
      <c r="AH198" s="9">
        <v>116.45158589191486</v>
      </c>
      <c r="AI198" s="9">
        <v>113.96025275839993</v>
      </c>
      <c r="AJ198" s="9">
        <v>114.73965173794217</v>
      </c>
      <c r="AK198" s="9">
        <v>115.61203995919949</v>
      </c>
      <c r="AL198" s="9">
        <v>120.96129794891975</v>
      </c>
      <c r="AM198" s="9">
        <v>122.83079687857935</v>
      </c>
      <c r="AN198" s="9">
        <v>124.83861307330346</v>
      </c>
      <c r="AO198" s="9">
        <v>125.48625000457447</v>
      </c>
      <c r="AP198" s="9">
        <v>124.98430024023371</v>
      </c>
      <c r="AQ198" s="9">
        <v>126.07882177544526</v>
      </c>
      <c r="AR198" s="9">
        <v>127.33622905418277</v>
      </c>
      <c r="AS198" s="9">
        <v>129.68637175592704</v>
      </c>
      <c r="AT198" s="9">
        <v>130.14740131630091</v>
      </c>
      <c r="AU198" s="9">
        <v>130.72460512656244</v>
      </c>
      <c r="AV198" s="9">
        <v>131.17984667364328</v>
      </c>
      <c r="AW198" s="9">
        <v>132.32943001474339</v>
      </c>
      <c r="AX198" s="9">
        <v>133.29531956859935</v>
      </c>
      <c r="AY198" s="9">
        <v>133.98492156561346</v>
      </c>
      <c r="AZ198" s="9">
        <v>136.63513609884888</v>
      </c>
      <c r="BA198" s="9">
        <v>136.08682970790304</v>
      </c>
      <c r="BB198" s="9">
        <v>135.95124020421375</v>
      </c>
      <c r="BC198" s="9">
        <v>136.39176819011453</v>
      </c>
      <c r="BD198" s="9">
        <v>140.27667104260456</v>
      </c>
      <c r="BE198" s="9">
        <v>146.23861725571064</v>
      </c>
      <c r="BF198" s="9">
        <v>148.94045666157535</v>
      </c>
      <c r="BG198" s="9">
        <v>154.48753704735108</v>
      </c>
      <c r="BH198" s="9">
        <v>161.31360894440991</v>
      </c>
      <c r="BI198" s="9">
        <v>166.93164851824505</v>
      </c>
      <c r="BJ198" s="9">
        <v>171.05638315885051</v>
      </c>
      <c r="BK198" s="9">
        <v>171.7440751822754</v>
      </c>
      <c r="BL198" s="9">
        <v>172.75226098822873</v>
      </c>
      <c r="BM198" s="9">
        <v>169.90880979760678</v>
      </c>
      <c r="BN198" s="9">
        <v>169.64676994602891</v>
      </c>
      <c r="BO198" s="9">
        <v>170.68777467362591</v>
      </c>
      <c r="BP198" s="9">
        <v>175.81618912399827</v>
      </c>
      <c r="BQ198" s="21">
        <v>178.34069735800995</v>
      </c>
      <c r="BR198" s="21">
        <v>182.00446940859106</v>
      </c>
      <c r="BS198" s="21">
        <v>183.01422981068379</v>
      </c>
      <c r="BT198" s="21">
        <v>184.22264742762846</v>
      </c>
      <c r="BU198" s="21">
        <v>183.69843778183898</v>
      </c>
      <c r="BV198" s="21">
        <v>182.67748624961413</v>
      </c>
      <c r="BW198" s="21">
        <v>184.91974500655587</v>
      </c>
      <c r="BX198" s="21">
        <v>186.5196205946836</v>
      </c>
      <c r="BY198" s="21">
        <v>189.6770025647385</v>
      </c>
      <c r="BZ198" s="21">
        <v>189.56645865750235</v>
      </c>
      <c r="CA198" s="21">
        <v>190.17067051087125</v>
      </c>
      <c r="CB198" s="21">
        <v>194.57395512268008</v>
      </c>
      <c r="CC198" s="21">
        <v>198.94448517136456</v>
      </c>
      <c r="CD198" s="197">
        <v>201.0335673957168</v>
      </c>
      <c r="CE198" s="197">
        <v>197.52604133205602</v>
      </c>
      <c r="CF198" s="197">
        <v>194.90224210285268</v>
      </c>
      <c r="CG198" s="197">
        <v>196.6694550985336</v>
      </c>
      <c r="CH198" s="200">
        <v>201.67782932758502</v>
      </c>
      <c r="CJ198" s="5"/>
      <c r="CK198" s="5"/>
      <c r="CL198" s="5"/>
      <c r="CM198" s="5"/>
      <c r="CN198" s="5"/>
      <c r="CO198" s="21"/>
      <c r="CP198" s="21"/>
      <c r="CQ198" s="21"/>
    </row>
    <row r="199" spans="1:95" x14ac:dyDescent="0.2">
      <c r="A199" s="8" t="str">
        <f t="shared" si="3"/>
        <v>EWGu_gg_QU_16</v>
      </c>
      <c r="B199" s="7" t="s">
        <v>585</v>
      </c>
      <c r="C199" s="7" t="s">
        <v>654</v>
      </c>
      <c r="D199" s="7">
        <v>16</v>
      </c>
      <c r="E199" s="7">
        <v>100</v>
      </c>
      <c r="F199" s="9">
        <v>101.19022042879988</v>
      </c>
      <c r="G199" s="9">
        <v>100.53828891243519</v>
      </c>
      <c r="H199" s="9">
        <v>99.611892020072858</v>
      </c>
      <c r="I199" s="9">
        <v>98.575266277794199</v>
      </c>
      <c r="J199" s="9">
        <v>98.607463546022302</v>
      </c>
      <c r="K199" s="9">
        <v>98.628508389649923</v>
      </c>
      <c r="L199" s="9">
        <v>99.857745774186284</v>
      </c>
      <c r="M199" s="9">
        <v>101.51837640484075</v>
      </c>
      <c r="N199" s="9">
        <v>102.39766202813944</v>
      </c>
      <c r="O199" s="9">
        <v>102.55019074992607</v>
      </c>
      <c r="P199" s="9">
        <v>104.46928702546933</v>
      </c>
      <c r="Q199" s="9">
        <v>106.74921652323955</v>
      </c>
      <c r="R199" s="9">
        <v>109.23370319617739</v>
      </c>
      <c r="S199" s="9">
        <v>109.2231345527518</v>
      </c>
      <c r="T199" s="9">
        <v>111.41057520407139</v>
      </c>
      <c r="U199" s="9">
        <v>112.90595906947776</v>
      </c>
      <c r="V199" s="9">
        <v>115.3271819309432</v>
      </c>
      <c r="W199" s="9">
        <v>115.39683709224659</v>
      </c>
      <c r="X199" s="9">
        <v>116.29401813932769</v>
      </c>
      <c r="Y199" s="9">
        <v>116.72222227501037</v>
      </c>
      <c r="Z199" s="9">
        <v>117.53825260443881</v>
      </c>
      <c r="AA199" s="9">
        <v>117.67563535890201</v>
      </c>
      <c r="AB199" s="9">
        <v>118.19881705451981</v>
      </c>
      <c r="AC199" s="9">
        <v>119.21441124440263</v>
      </c>
      <c r="AD199" s="9">
        <v>120.592540205704</v>
      </c>
      <c r="AE199" s="9">
        <v>123.26996829273467</v>
      </c>
      <c r="AF199" s="9">
        <v>125.15169562846427</v>
      </c>
      <c r="AG199" s="9">
        <v>127.2721668013949</v>
      </c>
      <c r="AH199" s="9">
        <v>126.845988938194</v>
      </c>
      <c r="AI199" s="9">
        <v>127.10465238143701</v>
      </c>
      <c r="AJ199" s="9">
        <v>127.98553293929432</v>
      </c>
      <c r="AK199" s="9">
        <v>129.63484925313603</v>
      </c>
      <c r="AL199" s="9">
        <v>132.66833131995028</v>
      </c>
      <c r="AM199" s="9">
        <v>134.85164160357695</v>
      </c>
      <c r="AN199" s="9">
        <v>137.50248066065322</v>
      </c>
      <c r="AO199" s="9">
        <v>138.50319450143471</v>
      </c>
      <c r="AP199" s="9">
        <v>138.30692363397444</v>
      </c>
      <c r="AQ199" s="9">
        <v>139.34582615852958</v>
      </c>
      <c r="AR199" s="9">
        <v>139.9509084228705</v>
      </c>
      <c r="AS199" s="9">
        <v>141.63279948922519</v>
      </c>
      <c r="AT199" s="9">
        <v>143.32277025790964</v>
      </c>
      <c r="AU199" s="9">
        <v>143.8630566049624</v>
      </c>
      <c r="AV199" s="9">
        <v>144.05839223849657</v>
      </c>
      <c r="AW199" s="9">
        <v>143.50986146182251</v>
      </c>
      <c r="AX199" s="9">
        <v>144.06583776560998</v>
      </c>
      <c r="AY199" s="9">
        <v>145.09295254139036</v>
      </c>
      <c r="AZ199" s="9">
        <v>146.73589483599349</v>
      </c>
      <c r="BA199" s="9">
        <v>148.79954390941944</v>
      </c>
      <c r="BB199" s="9">
        <v>149.9572212928183</v>
      </c>
      <c r="BC199" s="9">
        <v>150.86502034588682</v>
      </c>
      <c r="BD199" s="9">
        <v>155.32954181128318</v>
      </c>
      <c r="BE199" s="9">
        <v>161.40830119322956</v>
      </c>
      <c r="BF199" s="9">
        <v>167.37563560117599</v>
      </c>
      <c r="BG199" s="9">
        <v>172.25096689356965</v>
      </c>
      <c r="BH199" s="9">
        <v>179.4600320267682</v>
      </c>
      <c r="BI199" s="9">
        <v>185.64637406850784</v>
      </c>
      <c r="BJ199" s="9">
        <v>189.92579534836386</v>
      </c>
      <c r="BK199" s="9">
        <v>191.07656420521644</v>
      </c>
      <c r="BL199" s="9">
        <v>192.15574917899107</v>
      </c>
      <c r="BM199" s="9">
        <v>190.89709537441524</v>
      </c>
      <c r="BN199" s="9">
        <v>192.49422563165183</v>
      </c>
      <c r="BO199" s="9">
        <v>194.34248652579447</v>
      </c>
      <c r="BP199" s="9">
        <v>201.19273082483338</v>
      </c>
      <c r="BQ199" s="21">
        <v>205.6529127973931</v>
      </c>
      <c r="BR199" s="21">
        <v>211.28918267746249</v>
      </c>
      <c r="BS199" s="21">
        <v>211.99865543567125</v>
      </c>
      <c r="BT199" s="21">
        <v>209.88015605079761</v>
      </c>
      <c r="BU199" s="21">
        <v>207.36822193960279</v>
      </c>
      <c r="BV199" s="21">
        <v>205.89211815848429</v>
      </c>
      <c r="BW199" s="21">
        <v>209.71997336130644</v>
      </c>
      <c r="BX199" s="21">
        <v>211.77917141425897</v>
      </c>
      <c r="BY199" s="21">
        <v>213.20706028048059</v>
      </c>
      <c r="BZ199" s="21">
        <v>211.43862884113605</v>
      </c>
      <c r="CA199" s="21">
        <v>209.08215936328122</v>
      </c>
      <c r="CB199" s="21">
        <v>210.40173142055221</v>
      </c>
      <c r="CC199" s="21">
        <v>214.13327756623849</v>
      </c>
      <c r="CD199" s="197">
        <v>218.09578578576762</v>
      </c>
      <c r="CE199" s="197">
        <v>218.43467502488329</v>
      </c>
      <c r="CF199" s="197">
        <v>218.93084523916573</v>
      </c>
      <c r="CG199" s="197">
        <v>221.11754222755056</v>
      </c>
      <c r="CH199" s="200">
        <v>224.98574210762769</v>
      </c>
      <c r="CJ199" s="5"/>
      <c r="CK199" s="5"/>
      <c r="CL199" s="5"/>
      <c r="CM199" s="5"/>
      <c r="CN199" s="5"/>
      <c r="CO199" s="21"/>
      <c r="CP199" s="21"/>
      <c r="CQ199" s="21"/>
    </row>
    <row r="200" spans="1:95" x14ac:dyDescent="0.2">
      <c r="A200" s="8" t="str">
        <f t="shared" si="3"/>
        <v>EWGu_gg_QU_17</v>
      </c>
      <c r="B200" s="7" t="s">
        <v>585</v>
      </c>
      <c r="C200" s="7" t="s">
        <v>654</v>
      </c>
      <c r="D200" s="7">
        <v>17</v>
      </c>
      <c r="E200" s="7">
        <v>100</v>
      </c>
      <c r="F200" s="9">
        <v>100.99599584636468</v>
      </c>
      <c r="G200" s="9">
        <v>100.49324853663057</v>
      </c>
      <c r="H200" s="9">
        <v>99.813476711752841</v>
      </c>
      <c r="I200" s="9">
        <v>99.188195039078195</v>
      </c>
      <c r="J200" s="9">
        <v>99.457136110567987</v>
      </c>
      <c r="K200" s="9">
        <v>99.870169252148102</v>
      </c>
      <c r="L200" s="9">
        <v>100.35653735388262</v>
      </c>
      <c r="M200" s="9">
        <v>101.14058324513418</v>
      </c>
      <c r="N200" s="9">
        <v>101.04421732672091</v>
      </c>
      <c r="O200" s="9">
        <v>100.99529312471014</v>
      </c>
      <c r="P200" s="9">
        <v>101.72474182857155</v>
      </c>
      <c r="Q200" s="9">
        <v>102.98510637316866</v>
      </c>
      <c r="R200" s="9">
        <v>104.60114848480042</v>
      </c>
      <c r="S200" s="9">
        <v>104.66985523384994</v>
      </c>
      <c r="T200" s="9">
        <v>105.47604630116939</v>
      </c>
      <c r="U200" s="9">
        <v>105.5031969165359</v>
      </c>
      <c r="V200" s="9">
        <v>105.60018774681475</v>
      </c>
      <c r="W200" s="9">
        <v>105.74203335039063</v>
      </c>
      <c r="X200" s="9">
        <v>106.98945661603544</v>
      </c>
      <c r="Y200" s="9">
        <v>108.41965770201246</v>
      </c>
      <c r="Z200" s="9">
        <v>109.36506794112995</v>
      </c>
      <c r="AA200" s="9">
        <v>109.85155363308576</v>
      </c>
      <c r="AB200" s="9">
        <v>111.49263493690916</v>
      </c>
      <c r="AC200" s="9">
        <v>112.59795275826356</v>
      </c>
      <c r="AD200" s="9">
        <v>114.31835741825682</v>
      </c>
      <c r="AE200" s="9">
        <v>115.4850243759102</v>
      </c>
      <c r="AF200" s="9">
        <v>116.62518323513012</v>
      </c>
      <c r="AG200" s="9">
        <v>117.20171313409419</v>
      </c>
      <c r="AH200" s="9">
        <v>117.22107592733505</v>
      </c>
      <c r="AI200" s="9">
        <v>117.9604285827923</v>
      </c>
      <c r="AJ200" s="9">
        <v>119.57186135671486</v>
      </c>
      <c r="AK200" s="9">
        <v>122.74019023575306</v>
      </c>
      <c r="AL200" s="9">
        <v>126.12206639258245</v>
      </c>
      <c r="AM200" s="9">
        <v>129.49691280416459</v>
      </c>
      <c r="AN200" s="9">
        <v>132.35300591697458</v>
      </c>
      <c r="AO200" s="9">
        <v>133.7007337032492</v>
      </c>
      <c r="AP200" s="9">
        <v>133.57535148133911</v>
      </c>
      <c r="AQ200" s="9">
        <v>132.53651895090039</v>
      </c>
      <c r="AR200" s="9">
        <v>133.19442704663246</v>
      </c>
      <c r="AS200" s="9">
        <v>133.66578047246878</v>
      </c>
      <c r="AT200" s="9">
        <v>136.75456683525411</v>
      </c>
      <c r="AU200" s="9">
        <v>137.61960967802494</v>
      </c>
      <c r="AV200" s="9">
        <v>139.5443546316626</v>
      </c>
      <c r="AW200" s="9">
        <v>139.14355407862658</v>
      </c>
      <c r="AX200" s="9">
        <v>139.85147798914124</v>
      </c>
      <c r="AY200" s="9">
        <v>139.8976761529519</v>
      </c>
      <c r="AZ200" s="9">
        <v>141.59455015379794</v>
      </c>
      <c r="BA200" s="9">
        <v>143.58073924975335</v>
      </c>
      <c r="BB200" s="9">
        <v>145.47024049311645</v>
      </c>
      <c r="BC200" s="9">
        <v>145.92493937187385</v>
      </c>
      <c r="BD200" s="9">
        <v>150.69291294675585</v>
      </c>
      <c r="BE200" s="9">
        <v>156.09298450462157</v>
      </c>
      <c r="BF200" s="9">
        <v>161.05455692088503</v>
      </c>
      <c r="BG200" s="9">
        <v>163.06784864458146</v>
      </c>
      <c r="BH200" s="9">
        <v>166.18350345568538</v>
      </c>
      <c r="BI200" s="9">
        <v>170.3864243554315</v>
      </c>
      <c r="BJ200" s="9">
        <v>172.90906211478708</v>
      </c>
      <c r="BK200" s="9">
        <v>173.63716010544121</v>
      </c>
      <c r="BL200" s="9">
        <v>174.56052892023527</v>
      </c>
      <c r="BM200" s="9">
        <v>174.51777647394078</v>
      </c>
      <c r="BN200" s="9">
        <v>176.99756053755345</v>
      </c>
      <c r="BO200" s="9">
        <v>178.35434600243354</v>
      </c>
      <c r="BP200" s="9">
        <v>184.04433949243125</v>
      </c>
      <c r="BQ200" s="21">
        <v>188.3673955174205</v>
      </c>
      <c r="BR200" s="21">
        <v>193.06921171704332</v>
      </c>
      <c r="BS200" s="21">
        <v>194.10636749627761</v>
      </c>
      <c r="BT200" s="21">
        <v>193.95134113674308</v>
      </c>
      <c r="BU200" s="21">
        <v>192.53673976057306</v>
      </c>
      <c r="BV200" s="21">
        <v>192.38285008137237</v>
      </c>
      <c r="BW200" s="21">
        <v>194.51028872819953</v>
      </c>
      <c r="BX200" s="21">
        <v>197.13306317422845</v>
      </c>
      <c r="BY200" s="21">
        <v>199.01951195763237</v>
      </c>
      <c r="BZ200" s="21">
        <v>200.15749141921916</v>
      </c>
      <c r="CA200" s="21">
        <v>199.28546702787841</v>
      </c>
      <c r="CB200" s="21">
        <v>199.76423926531143</v>
      </c>
      <c r="CC200" s="21">
        <v>199.81784700709053</v>
      </c>
      <c r="CD200" s="197">
        <v>203.06492366162411</v>
      </c>
      <c r="CE200" s="197">
        <v>203.27365303388623</v>
      </c>
      <c r="CF200" s="197">
        <v>203.72714337414743</v>
      </c>
      <c r="CG200" s="197">
        <v>204.42761347641104</v>
      </c>
      <c r="CH200" s="200">
        <v>207.87401637482699</v>
      </c>
      <c r="CJ200" s="5"/>
      <c r="CK200" s="5"/>
      <c r="CL200" s="5"/>
      <c r="CM200" s="5"/>
      <c r="CN200" s="5"/>
      <c r="CO200" s="21"/>
      <c r="CP200" s="21"/>
      <c r="CQ200" s="21"/>
    </row>
    <row r="201" spans="1:95" x14ac:dyDescent="0.2">
      <c r="A201" s="8" t="str">
        <f t="shared" si="3"/>
        <v>EWGu_gg_QU_18</v>
      </c>
      <c r="B201" s="7" t="s">
        <v>585</v>
      </c>
      <c r="C201" s="7" t="s">
        <v>654</v>
      </c>
      <c r="D201" s="7">
        <v>18</v>
      </c>
      <c r="E201" s="7">
        <v>100</v>
      </c>
      <c r="F201" s="9">
        <v>100.07220536279344</v>
      </c>
      <c r="G201" s="9">
        <v>98.863538061143132</v>
      </c>
      <c r="H201" s="9">
        <v>97.597236794995808</v>
      </c>
      <c r="I201" s="9">
        <v>96.779766801467858</v>
      </c>
      <c r="J201" s="9">
        <v>97.026740129853309</v>
      </c>
      <c r="K201" s="9">
        <v>97.219164061816812</v>
      </c>
      <c r="L201" s="9">
        <v>97.869843952776861</v>
      </c>
      <c r="M201" s="9">
        <v>99.070677839216842</v>
      </c>
      <c r="N201" s="9">
        <v>100.27520150181708</v>
      </c>
      <c r="O201" s="9">
        <v>100.5966155385605</v>
      </c>
      <c r="P201" s="9">
        <v>101.53695230491611</v>
      </c>
      <c r="Q201" s="9">
        <v>102.42070381009285</v>
      </c>
      <c r="R201" s="9">
        <v>104.14050992693511</v>
      </c>
      <c r="S201" s="9">
        <v>104.69994374352986</v>
      </c>
      <c r="T201" s="9">
        <v>106.99948497768979</v>
      </c>
      <c r="U201" s="9">
        <v>109.19686702063602</v>
      </c>
      <c r="V201" s="9">
        <v>110.76785393701859</v>
      </c>
      <c r="W201" s="9">
        <v>111.3993181548268</v>
      </c>
      <c r="X201" s="9">
        <v>111.77577083075704</v>
      </c>
      <c r="Y201" s="9">
        <v>112.42251176391312</v>
      </c>
      <c r="Z201" s="9">
        <v>113.490729989795</v>
      </c>
      <c r="AA201" s="9">
        <v>114.48591029211826</v>
      </c>
      <c r="AB201" s="9">
        <v>115.98086934164871</v>
      </c>
      <c r="AC201" s="9">
        <v>116.44711387617185</v>
      </c>
      <c r="AD201" s="9">
        <v>117.29662591228737</v>
      </c>
      <c r="AE201" s="9">
        <v>119.83548063219895</v>
      </c>
      <c r="AF201" s="9">
        <v>123.32353877735794</v>
      </c>
      <c r="AG201" s="9">
        <v>126.75983389488789</v>
      </c>
      <c r="AH201" s="9">
        <v>127.55044175626044</v>
      </c>
      <c r="AI201" s="9">
        <v>127.10237659435286</v>
      </c>
      <c r="AJ201" s="9">
        <v>127.44177928124536</v>
      </c>
      <c r="AK201" s="9">
        <v>129.2524538029605</v>
      </c>
      <c r="AL201" s="9">
        <v>132.36231167265706</v>
      </c>
      <c r="AM201" s="9">
        <v>133.46496942759555</v>
      </c>
      <c r="AN201" s="9">
        <v>134.8166514753957</v>
      </c>
      <c r="AO201" s="9">
        <v>135.15803663777589</v>
      </c>
      <c r="AP201" s="9">
        <v>137.16614873905587</v>
      </c>
      <c r="AQ201" s="9">
        <v>139.2324668488009</v>
      </c>
      <c r="AR201" s="9">
        <v>142.99606901251039</v>
      </c>
      <c r="AS201" s="9">
        <v>144.94673745921008</v>
      </c>
      <c r="AT201" s="9">
        <v>148.22663335519172</v>
      </c>
      <c r="AU201" s="9">
        <v>148.92077679939678</v>
      </c>
      <c r="AV201" s="9">
        <v>150.58666505409602</v>
      </c>
      <c r="AW201" s="9">
        <v>150.75284304394964</v>
      </c>
      <c r="AX201" s="9">
        <v>152.03946286109024</v>
      </c>
      <c r="AY201" s="9">
        <v>152.88362417007559</v>
      </c>
      <c r="AZ201" s="9">
        <v>154.1092890973695</v>
      </c>
      <c r="BA201" s="9">
        <v>156.23307951030134</v>
      </c>
      <c r="BB201" s="9">
        <v>158.59723036190283</v>
      </c>
      <c r="BC201" s="9">
        <v>160.16102684624664</v>
      </c>
      <c r="BD201" s="9">
        <v>164.56579442039865</v>
      </c>
      <c r="BE201" s="9">
        <v>170.87028180356063</v>
      </c>
      <c r="BF201" s="9">
        <v>177.2793738987186</v>
      </c>
      <c r="BG201" s="9">
        <v>181.14106681305131</v>
      </c>
      <c r="BH201" s="9">
        <v>183.91750056090916</v>
      </c>
      <c r="BI201" s="9">
        <v>186.85414984285163</v>
      </c>
      <c r="BJ201" s="9">
        <v>186.04748296607576</v>
      </c>
      <c r="BK201" s="9">
        <v>183.32005145173608</v>
      </c>
      <c r="BL201" s="9">
        <v>181.03735602896438</v>
      </c>
      <c r="BM201" s="9">
        <v>179.64572864582945</v>
      </c>
      <c r="BN201" s="9">
        <v>181.92365631832763</v>
      </c>
      <c r="BO201" s="9">
        <v>182.94475254965164</v>
      </c>
      <c r="BP201" s="9">
        <v>187.91924853512441</v>
      </c>
      <c r="BQ201" s="21">
        <v>191.13325841693154</v>
      </c>
      <c r="BR201" s="21">
        <v>196.89844357227602</v>
      </c>
      <c r="BS201" s="21">
        <v>199.18247872468558</v>
      </c>
      <c r="BT201" s="21">
        <v>198.06132029299025</v>
      </c>
      <c r="BU201" s="21">
        <v>194.07955160142737</v>
      </c>
      <c r="BV201" s="21">
        <v>190.84576485288812</v>
      </c>
      <c r="BW201" s="21">
        <v>193.04491094448204</v>
      </c>
      <c r="BX201" s="21">
        <v>194.88707013767427</v>
      </c>
      <c r="BY201" s="21">
        <v>196.8020083993442</v>
      </c>
      <c r="BZ201" s="21">
        <v>197.73453842115666</v>
      </c>
      <c r="CA201" s="21">
        <v>197.60957774414908</v>
      </c>
      <c r="CB201" s="21">
        <v>197.26335614409106</v>
      </c>
      <c r="CC201" s="21">
        <v>196.80239245375159</v>
      </c>
      <c r="CD201" s="197">
        <v>199.06671998949275</v>
      </c>
      <c r="CE201" s="197">
        <v>199.46942215778532</v>
      </c>
      <c r="CF201" s="197">
        <v>198.36626353445692</v>
      </c>
      <c r="CG201" s="197">
        <v>198.06952168928555</v>
      </c>
      <c r="CH201" s="200">
        <v>201.39283842820262</v>
      </c>
      <c r="CJ201" s="5"/>
      <c r="CK201" s="5"/>
      <c r="CL201" s="5"/>
      <c r="CM201" s="5"/>
      <c r="CN201" s="5"/>
      <c r="CO201" s="21"/>
      <c r="CP201" s="21"/>
      <c r="CQ201" s="21"/>
    </row>
    <row r="202" spans="1:95" x14ac:dyDescent="0.2">
      <c r="A202" s="8" t="str">
        <f t="shared" si="3"/>
        <v>EWGu_gg_QU_19</v>
      </c>
      <c r="B202" s="7" t="s">
        <v>585</v>
      </c>
      <c r="C202" s="7" t="s">
        <v>654</v>
      </c>
      <c r="D202" s="7">
        <v>19</v>
      </c>
      <c r="E202" s="7">
        <v>100</v>
      </c>
      <c r="F202" s="9">
        <v>100.19757827126887</v>
      </c>
      <c r="G202" s="9">
        <v>99.208486905914654</v>
      </c>
      <c r="H202" s="9">
        <v>98.267603515777822</v>
      </c>
      <c r="I202" s="9">
        <v>97.944799071197863</v>
      </c>
      <c r="J202" s="9">
        <v>98.650701490515303</v>
      </c>
      <c r="K202" s="9">
        <v>99.395170384198465</v>
      </c>
      <c r="L202" s="9">
        <v>99.130867773707408</v>
      </c>
      <c r="M202" s="9">
        <v>98.852136276523609</v>
      </c>
      <c r="N202" s="9">
        <v>98.095569566970042</v>
      </c>
      <c r="O202" s="9">
        <v>97.965201536086738</v>
      </c>
      <c r="P202" s="9">
        <v>98.503019482422886</v>
      </c>
      <c r="Q202" s="9">
        <v>99.548931821104148</v>
      </c>
      <c r="R202" s="9">
        <v>101.02032695345508</v>
      </c>
      <c r="S202" s="9">
        <v>101.77465430707441</v>
      </c>
      <c r="T202" s="9">
        <v>102.86166472736022</v>
      </c>
      <c r="U202" s="9">
        <v>103.54060486165734</v>
      </c>
      <c r="V202" s="9">
        <v>104.53313550467136</v>
      </c>
      <c r="W202" s="9">
        <v>104.74435772839648</v>
      </c>
      <c r="X202" s="9">
        <v>105.60237037306997</v>
      </c>
      <c r="Y202" s="9">
        <v>106.33496298383959</v>
      </c>
      <c r="Z202" s="9">
        <v>107.53016235970296</v>
      </c>
      <c r="AA202" s="9">
        <v>107.9426492684547</v>
      </c>
      <c r="AB202" s="9">
        <v>108.71777273902522</v>
      </c>
      <c r="AC202" s="9">
        <v>109.27716055741179</v>
      </c>
      <c r="AD202" s="9">
        <v>109.36746081688472</v>
      </c>
      <c r="AE202" s="9">
        <v>109.68391052754043</v>
      </c>
      <c r="AF202" s="9">
        <v>110.74155512443274</v>
      </c>
      <c r="AG202" s="9">
        <v>112.81387103780823</v>
      </c>
      <c r="AH202" s="9">
        <v>113.57623272266665</v>
      </c>
      <c r="AI202" s="9">
        <v>114.27047027609751</v>
      </c>
      <c r="AJ202" s="9">
        <v>115.41634132406345</v>
      </c>
      <c r="AK202" s="9">
        <v>117.91817068656231</v>
      </c>
      <c r="AL202" s="9">
        <v>120.70819408155616</v>
      </c>
      <c r="AM202" s="9">
        <v>123.00854693262761</v>
      </c>
      <c r="AN202" s="9">
        <v>125.53808489626151</v>
      </c>
      <c r="AO202" s="9">
        <v>125.72374470654348</v>
      </c>
      <c r="AP202" s="9">
        <v>125.81288574228991</v>
      </c>
      <c r="AQ202" s="9">
        <v>125.39215168824875</v>
      </c>
      <c r="AR202" s="9">
        <v>125.59080762463525</v>
      </c>
      <c r="AS202" s="9">
        <v>126.31238480792193</v>
      </c>
      <c r="AT202" s="9">
        <v>129.17806728973585</v>
      </c>
      <c r="AU202" s="9">
        <v>131.54540862885096</v>
      </c>
      <c r="AV202" s="9">
        <v>132.49958182325994</v>
      </c>
      <c r="AW202" s="9">
        <v>131.19494588977545</v>
      </c>
      <c r="AX202" s="9">
        <v>131.33825767485453</v>
      </c>
      <c r="AY202" s="9">
        <v>131.59794125501645</v>
      </c>
      <c r="AZ202" s="9">
        <v>132.45672705783662</v>
      </c>
      <c r="BA202" s="9">
        <v>133.60693529690511</v>
      </c>
      <c r="BB202" s="9">
        <v>135.61208260640265</v>
      </c>
      <c r="BC202" s="9">
        <v>137.07414274858931</v>
      </c>
      <c r="BD202" s="9">
        <v>141.05224706197976</v>
      </c>
      <c r="BE202" s="9">
        <v>146.92600245779593</v>
      </c>
      <c r="BF202" s="9">
        <v>151.40788100461188</v>
      </c>
      <c r="BG202" s="9">
        <v>154.09005746606002</v>
      </c>
      <c r="BH202" s="9">
        <v>156.20952843995414</v>
      </c>
      <c r="BI202" s="9">
        <v>158.31725144878405</v>
      </c>
      <c r="BJ202" s="9">
        <v>158.8778338982149</v>
      </c>
      <c r="BK202" s="9">
        <v>157.95675325512843</v>
      </c>
      <c r="BL202" s="9">
        <v>158.53631787973526</v>
      </c>
      <c r="BM202" s="9">
        <v>157.75226392827281</v>
      </c>
      <c r="BN202" s="9">
        <v>158.54535260213683</v>
      </c>
      <c r="BO202" s="9">
        <v>159.44721208598131</v>
      </c>
      <c r="BP202" s="9">
        <v>163.8249413153396</v>
      </c>
      <c r="BQ202" s="21">
        <v>167.31885075810041</v>
      </c>
      <c r="BR202" s="21">
        <v>171.54584560186595</v>
      </c>
      <c r="BS202" s="21">
        <v>174.41934675794542</v>
      </c>
      <c r="BT202" s="21">
        <v>173.75182335665477</v>
      </c>
      <c r="BU202" s="21">
        <v>172.25385001539826</v>
      </c>
      <c r="BV202" s="21">
        <v>171.42846779796685</v>
      </c>
      <c r="BW202" s="21">
        <v>175.45589686573081</v>
      </c>
      <c r="BX202" s="21">
        <v>179.48206056033095</v>
      </c>
      <c r="BY202" s="21">
        <v>182.10571320045179</v>
      </c>
      <c r="BZ202" s="21">
        <v>184.44345379951298</v>
      </c>
      <c r="CA202" s="21">
        <v>184.12341144782303</v>
      </c>
      <c r="CB202" s="21">
        <v>185.18159504576428</v>
      </c>
      <c r="CC202" s="21">
        <v>185.5298396422362</v>
      </c>
      <c r="CD202" s="197">
        <v>187.14839617265193</v>
      </c>
      <c r="CE202" s="197">
        <v>185.92672232943798</v>
      </c>
      <c r="CF202" s="197">
        <v>185.65830998562697</v>
      </c>
      <c r="CG202" s="197">
        <v>187.09616540165658</v>
      </c>
      <c r="CH202" s="200">
        <v>191.09316759397848</v>
      </c>
      <c r="CJ202" s="5"/>
      <c r="CK202" s="5"/>
      <c r="CL202" s="5"/>
      <c r="CM202" s="5"/>
      <c r="CN202" s="5"/>
      <c r="CO202" s="21"/>
      <c r="CP202" s="21"/>
      <c r="CQ202" s="21"/>
    </row>
    <row r="203" spans="1:95" x14ac:dyDescent="0.2">
      <c r="A203" s="8" t="str">
        <f t="shared" si="3"/>
        <v>EWGu_gg_QU_20</v>
      </c>
      <c r="B203" s="7" t="s">
        <v>585</v>
      </c>
      <c r="C203" s="7" t="s">
        <v>654</v>
      </c>
      <c r="D203" s="7">
        <v>20</v>
      </c>
      <c r="E203" s="7">
        <v>100</v>
      </c>
      <c r="F203" s="9">
        <v>101.07746435898741</v>
      </c>
      <c r="G203" s="9">
        <v>100.59926538853604</v>
      </c>
      <c r="H203" s="9">
        <v>99.860874307260431</v>
      </c>
      <c r="I203" s="9">
        <v>99.098331523581678</v>
      </c>
      <c r="J203" s="9">
        <v>99.251340967650833</v>
      </c>
      <c r="K203" s="9">
        <v>99.418794054677917</v>
      </c>
      <c r="L203" s="9">
        <v>98.921774531755759</v>
      </c>
      <c r="M203" s="9">
        <v>98.702171340973209</v>
      </c>
      <c r="N203" s="9">
        <v>97.824580978471303</v>
      </c>
      <c r="O203" s="9">
        <v>97.912753478778328</v>
      </c>
      <c r="P203" s="9">
        <v>99.193075080296765</v>
      </c>
      <c r="Q203" s="9">
        <v>100.78126877587754</v>
      </c>
      <c r="R203" s="9">
        <v>102.57196408552015</v>
      </c>
      <c r="S203" s="9">
        <v>102.59475849058565</v>
      </c>
      <c r="T203" s="9">
        <v>103.0956082947561</v>
      </c>
      <c r="U203" s="9">
        <v>102.92109238955673</v>
      </c>
      <c r="V203" s="9">
        <v>104.2041825792254</v>
      </c>
      <c r="W203" s="9">
        <v>104.42099675926995</v>
      </c>
      <c r="X203" s="9">
        <v>105.66085847807437</v>
      </c>
      <c r="Y203" s="9">
        <v>106.39201425619808</v>
      </c>
      <c r="Z203" s="9">
        <v>107.70488258792358</v>
      </c>
      <c r="AA203" s="9">
        <v>108.28453504487925</v>
      </c>
      <c r="AB203" s="9">
        <v>108.90097957901003</v>
      </c>
      <c r="AC203" s="9">
        <v>109.52397535494765</v>
      </c>
      <c r="AD203" s="9">
        <v>110.4412208155331</v>
      </c>
      <c r="AE203" s="9">
        <v>111.45061758500425</v>
      </c>
      <c r="AF203" s="9">
        <v>112.11966816784597</v>
      </c>
      <c r="AG203" s="9">
        <v>112.98123237981342</v>
      </c>
      <c r="AH203" s="9">
        <v>112.39979914141138</v>
      </c>
      <c r="AI203" s="9">
        <v>113.65165959210206</v>
      </c>
      <c r="AJ203" s="9">
        <v>115.29703028719082</v>
      </c>
      <c r="AK203" s="9">
        <v>118.9667585576769</v>
      </c>
      <c r="AL203" s="9">
        <v>122.12895492768803</v>
      </c>
      <c r="AM203" s="9">
        <v>124.59323885920911</v>
      </c>
      <c r="AN203" s="9">
        <v>126.13702022693174</v>
      </c>
      <c r="AO203" s="9">
        <v>126.18481578662141</v>
      </c>
      <c r="AP203" s="9">
        <v>125.05426598458082</v>
      </c>
      <c r="AQ203" s="9">
        <v>124.94819205395339</v>
      </c>
      <c r="AR203" s="9">
        <v>124.6849159884016</v>
      </c>
      <c r="AS203" s="9">
        <v>125.65256688386485</v>
      </c>
      <c r="AT203" s="9">
        <v>127.85296401361036</v>
      </c>
      <c r="AU203" s="9">
        <v>129.48188242960342</v>
      </c>
      <c r="AV203" s="9">
        <v>130.69168745826792</v>
      </c>
      <c r="AW203" s="9">
        <v>129.72570953323637</v>
      </c>
      <c r="AX203" s="9">
        <v>130.00857485442114</v>
      </c>
      <c r="AY203" s="9">
        <v>130.43336633913751</v>
      </c>
      <c r="AZ203" s="9">
        <v>132.14564453216235</v>
      </c>
      <c r="BA203" s="9">
        <v>134.63509309736119</v>
      </c>
      <c r="BB203" s="9">
        <v>136.89353742222056</v>
      </c>
      <c r="BC203" s="9">
        <v>138.09812214523171</v>
      </c>
      <c r="BD203" s="9">
        <v>142.33118734088393</v>
      </c>
      <c r="BE203" s="9">
        <v>147.72385607493661</v>
      </c>
      <c r="BF203" s="9">
        <v>151.64343029425956</v>
      </c>
      <c r="BG203" s="9">
        <v>154.24687506965554</v>
      </c>
      <c r="BH203" s="9">
        <v>157.95026496537295</v>
      </c>
      <c r="BI203" s="9">
        <v>163.1218727332288</v>
      </c>
      <c r="BJ203" s="9">
        <v>165.68206641799463</v>
      </c>
      <c r="BK203" s="9">
        <v>165.05996218990285</v>
      </c>
      <c r="BL203" s="9">
        <v>164.92317285973817</v>
      </c>
      <c r="BM203" s="9">
        <v>164.53054801427049</v>
      </c>
      <c r="BN203" s="9">
        <v>167.14365897357433</v>
      </c>
      <c r="BO203" s="9">
        <v>169.20002970522737</v>
      </c>
      <c r="BP203" s="9">
        <v>173.07826413578766</v>
      </c>
      <c r="BQ203" s="21">
        <v>176.00304120793871</v>
      </c>
      <c r="BR203" s="21">
        <v>180.0864136602404</v>
      </c>
      <c r="BS203" s="21">
        <v>182.34295738243921</v>
      </c>
      <c r="BT203" s="21">
        <v>181.75602802397987</v>
      </c>
      <c r="BU203" s="21">
        <v>179.85425110997826</v>
      </c>
      <c r="BV203" s="21">
        <v>179.07745980492405</v>
      </c>
      <c r="BW203" s="21">
        <v>182.11466410560146</v>
      </c>
      <c r="BX203" s="21">
        <v>183.43570034886883</v>
      </c>
      <c r="BY203" s="21">
        <v>184.74299331417498</v>
      </c>
      <c r="BZ203" s="21">
        <v>185.9766467393346</v>
      </c>
      <c r="CA203" s="21">
        <v>187.23182996533873</v>
      </c>
      <c r="CB203" s="21">
        <v>188.41843036972281</v>
      </c>
      <c r="CC203" s="21">
        <v>189.57125581475341</v>
      </c>
      <c r="CD203" s="197">
        <v>192.79832054972874</v>
      </c>
      <c r="CE203" s="197">
        <v>195.28657653824567</v>
      </c>
      <c r="CF203" s="197">
        <v>196.48604840806016</v>
      </c>
      <c r="CG203" s="197">
        <v>198.6838991186055</v>
      </c>
      <c r="CH203" s="200">
        <v>202.80756697750607</v>
      </c>
      <c r="CJ203" s="5"/>
      <c r="CK203" s="5"/>
      <c r="CL203" s="5"/>
      <c r="CM203" s="5"/>
      <c r="CN203" s="5"/>
      <c r="CO203" s="21"/>
      <c r="CP203" s="21"/>
      <c r="CQ203" s="21"/>
    </row>
    <row r="204" spans="1:95" x14ac:dyDescent="0.2">
      <c r="A204" s="8" t="str">
        <f t="shared" si="3"/>
        <v>EWGu_gg_QU_21</v>
      </c>
      <c r="B204" s="7" t="s">
        <v>585</v>
      </c>
      <c r="C204" s="7" t="s">
        <v>654</v>
      </c>
      <c r="D204" s="7">
        <v>21</v>
      </c>
      <c r="E204" s="7">
        <v>100</v>
      </c>
      <c r="F204" s="9">
        <v>99.827840206877411</v>
      </c>
      <c r="G204" s="9">
        <v>98.802885957812876</v>
      </c>
      <c r="H204" s="9">
        <v>98.320071682514779</v>
      </c>
      <c r="I204" s="9">
        <v>98.617100196156684</v>
      </c>
      <c r="J204" s="9">
        <v>100.82329459765411</v>
      </c>
      <c r="K204" s="9">
        <v>102.38164589934873</v>
      </c>
      <c r="L204" s="9">
        <v>103.13821782028565</v>
      </c>
      <c r="M204" s="9">
        <v>103.89849929598692</v>
      </c>
      <c r="N204" s="9">
        <v>103.7467218711343</v>
      </c>
      <c r="O204" s="9">
        <v>103.3866798219638</v>
      </c>
      <c r="P204" s="9">
        <v>104.59251689266364</v>
      </c>
      <c r="Q204" s="9">
        <v>106.37357453821649</v>
      </c>
      <c r="R204" s="9">
        <v>107.84832958738082</v>
      </c>
      <c r="S204" s="9">
        <v>107.46503546488088</v>
      </c>
      <c r="T204" s="9">
        <v>109.61534180048795</v>
      </c>
      <c r="U204" s="9">
        <v>111.9280591983843</v>
      </c>
      <c r="V204" s="9">
        <v>113.84744070782683</v>
      </c>
      <c r="W204" s="9">
        <v>115.16337098171698</v>
      </c>
      <c r="X204" s="9">
        <v>116.40250439395614</v>
      </c>
      <c r="Y204" s="9">
        <v>118.2211479661802</v>
      </c>
      <c r="Z204" s="9">
        <v>118.6071624739518</v>
      </c>
      <c r="AA204" s="9">
        <v>120.94938717533684</v>
      </c>
      <c r="AB204" s="9">
        <v>121.85233769425923</v>
      </c>
      <c r="AC204" s="9">
        <v>123.84404257153415</v>
      </c>
      <c r="AD204" s="9">
        <v>123.59553794861726</v>
      </c>
      <c r="AE204" s="9">
        <v>126.94416466698294</v>
      </c>
      <c r="AF204" s="9">
        <v>129.66378427297488</v>
      </c>
      <c r="AG204" s="9">
        <v>134.94277059664267</v>
      </c>
      <c r="AH204" s="9">
        <v>134.78920412132416</v>
      </c>
      <c r="AI204" s="9">
        <v>136.43385568652636</v>
      </c>
      <c r="AJ204" s="9">
        <v>137.38493124921388</v>
      </c>
      <c r="AK204" s="9">
        <v>141.63836198127561</v>
      </c>
      <c r="AL204" s="9">
        <v>144.25765202972752</v>
      </c>
      <c r="AM204" s="9">
        <v>146.53650716498262</v>
      </c>
      <c r="AN204" s="9">
        <v>148.0673967122618</v>
      </c>
      <c r="AO204" s="9">
        <v>150.08884270636597</v>
      </c>
      <c r="AP204" s="9">
        <v>151.12908779786684</v>
      </c>
      <c r="AQ204" s="9">
        <v>152.95833705399693</v>
      </c>
      <c r="AR204" s="9">
        <v>155.14290997096279</v>
      </c>
      <c r="AS204" s="9">
        <v>158.2679808188546</v>
      </c>
      <c r="AT204" s="9">
        <v>164.8089680195375</v>
      </c>
      <c r="AU204" s="9">
        <v>166.58234248126985</v>
      </c>
      <c r="AV204" s="9">
        <v>169.30984230694742</v>
      </c>
      <c r="AW204" s="9">
        <v>167.24369170523005</v>
      </c>
      <c r="AX204" s="9">
        <v>170.42082028613831</v>
      </c>
      <c r="AY204" s="9">
        <v>171.85899566113426</v>
      </c>
      <c r="AZ204" s="9">
        <v>174.60747204989616</v>
      </c>
      <c r="BA204" s="9">
        <v>175.75157343982269</v>
      </c>
      <c r="BB204" s="9">
        <v>177.899660493087</v>
      </c>
      <c r="BC204" s="9">
        <v>178.72455337600556</v>
      </c>
      <c r="BD204" s="9">
        <v>184.57265327726341</v>
      </c>
      <c r="BE204" s="9">
        <v>191.00714029150683</v>
      </c>
      <c r="BF204" s="9">
        <v>196.88484104098845</v>
      </c>
      <c r="BG204" s="9">
        <v>199.77201116542719</v>
      </c>
      <c r="BH204" s="9">
        <v>203.48950770037905</v>
      </c>
      <c r="BI204" s="9">
        <v>207.28102330560978</v>
      </c>
      <c r="BJ204" s="9">
        <v>209.08875467278904</v>
      </c>
      <c r="BK204" s="9">
        <v>208.16908975356455</v>
      </c>
      <c r="BL204" s="9">
        <v>206.75649604535343</v>
      </c>
      <c r="BM204" s="9">
        <v>203.3504257615873</v>
      </c>
      <c r="BN204" s="9">
        <v>201.56999863696637</v>
      </c>
      <c r="BO204" s="9">
        <v>202.60879358702599</v>
      </c>
      <c r="BP204" s="9">
        <v>209.48374620354582</v>
      </c>
      <c r="BQ204" s="21">
        <v>214.85298296069504</v>
      </c>
      <c r="BR204" s="21">
        <v>220.65796783054861</v>
      </c>
      <c r="BS204" s="21">
        <v>222.13405434179708</v>
      </c>
      <c r="BT204" s="21">
        <v>220.41062400857493</v>
      </c>
      <c r="BU204" s="21">
        <v>214.3984859241117</v>
      </c>
      <c r="BV204" s="21">
        <v>210.07254605289106</v>
      </c>
      <c r="BW204" s="21">
        <v>211.95926275969251</v>
      </c>
      <c r="BX204" s="21">
        <v>215.51568920965801</v>
      </c>
      <c r="BY204" s="21">
        <v>215.09338725846541</v>
      </c>
      <c r="BZ204" s="21">
        <v>214.54200204372822</v>
      </c>
      <c r="CA204" s="21">
        <v>214.54684675579878</v>
      </c>
      <c r="CB204" s="21">
        <v>217.40557743802506</v>
      </c>
      <c r="CC204" s="21">
        <v>217.30759543821182</v>
      </c>
      <c r="CD204" s="197">
        <v>220.23807409028825</v>
      </c>
      <c r="CE204" s="197">
        <v>220.15987795390151</v>
      </c>
      <c r="CF204" s="197">
        <v>219.96331404783066</v>
      </c>
      <c r="CG204" s="197">
        <v>214.47727975740727</v>
      </c>
      <c r="CH204" s="200">
        <v>209.0675671951827</v>
      </c>
      <c r="CJ204" s="5"/>
      <c r="CK204" s="5"/>
      <c r="CL204" s="5"/>
      <c r="CM204" s="5"/>
      <c r="CN204" s="5"/>
      <c r="CO204" s="21"/>
      <c r="CP204" s="21"/>
      <c r="CQ204" s="21"/>
    </row>
    <row r="205" spans="1:95" x14ac:dyDescent="0.2">
      <c r="A205" s="8" t="str">
        <f t="shared" si="3"/>
        <v>EWGu_gg_QU_22</v>
      </c>
      <c r="B205" s="7" t="s">
        <v>585</v>
      </c>
      <c r="C205" s="7" t="s">
        <v>654</v>
      </c>
      <c r="D205" s="7">
        <v>22</v>
      </c>
      <c r="E205" s="7">
        <v>100</v>
      </c>
      <c r="F205" s="9">
        <v>102.6479120379003</v>
      </c>
      <c r="G205" s="9">
        <v>102.953461209472</v>
      </c>
      <c r="H205" s="9">
        <v>102.16458923483249</v>
      </c>
      <c r="I205" s="9">
        <v>100.92850652735403</v>
      </c>
      <c r="J205" s="9">
        <v>101.49492583939578</v>
      </c>
      <c r="K205" s="9">
        <v>102.71460094959112</v>
      </c>
      <c r="L205" s="9">
        <v>103.04867606157551</v>
      </c>
      <c r="M205" s="9">
        <v>102.64103930039801</v>
      </c>
      <c r="N205" s="9">
        <v>101.91496667654796</v>
      </c>
      <c r="O205" s="9">
        <v>102.92796831452154</v>
      </c>
      <c r="P205" s="9">
        <v>104.40659682617684</v>
      </c>
      <c r="Q205" s="9">
        <v>105.39370326950838</v>
      </c>
      <c r="R205" s="9">
        <v>105.83616717499437</v>
      </c>
      <c r="S205" s="9">
        <v>106.65327818091464</v>
      </c>
      <c r="T205" s="9">
        <v>107.53430701628059</v>
      </c>
      <c r="U205" s="9">
        <v>108.25417600335921</v>
      </c>
      <c r="V205" s="9">
        <v>110.1714878466516</v>
      </c>
      <c r="W205" s="9">
        <v>112.71245455496462</v>
      </c>
      <c r="X205" s="9">
        <v>116.61950417605321</v>
      </c>
      <c r="Y205" s="9">
        <v>118.80515604562464</v>
      </c>
      <c r="Z205" s="9">
        <v>121.06011558885935</v>
      </c>
      <c r="AA205" s="9">
        <v>122.49039538649079</v>
      </c>
      <c r="AB205" s="9">
        <v>124.26476160939806</v>
      </c>
      <c r="AC205" s="9">
        <v>125.99351874869366</v>
      </c>
      <c r="AD205" s="9">
        <v>127.92171816340117</v>
      </c>
      <c r="AE205" s="9">
        <v>130.44385513526163</v>
      </c>
      <c r="AF205" s="9">
        <v>134.87207679960281</v>
      </c>
      <c r="AG205" s="9">
        <v>140.27203517871638</v>
      </c>
      <c r="AH205" s="9">
        <v>144.96265999218505</v>
      </c>
      <c r="AI205" s="9">
        <v>147.77913911254117</v>
      </c>
      <c r="AJ205" s="9">
        <v>149.79480189051901</v>
      </c>
      <c r="AK205" s="9">
        <v>152.93346045218036</v>
      </c>
      <c r="AL205" s="9">
        <v>156.99785604755667</v>
      </c>
      <c r="AM205" s="9">
        <v>162.07309764705781</v>
      </c>
      <c r="AN205" s="9">
        <v>165.59561366641134</v>
      </c>
      <c r="AO205" s="9">
        <v>167.83099698679337</v>
      </c>
      <c r="AP205" s="9">
        <v>167.82866146055252</v>
      </c>
      <c r="AQ205" s="9">
        <v>168.29334053821529</v>
      </c>
      <c r="AR205" s="9">
        <v>171.69167936110463</v>
      </c>
      <c r="AS205" s="9">
        <v>175.26426343356013</v>
      </c>
      <c r="AT205" s="9">
        <v>182.1066874875419</v>
      </c>
      <c r="AU205" s="9">
        <v>185.66799898828421</v>
      </c>
      <c r="AV205" s="9">
        <v>189.80371354125964</v>
      </c>
      <c r="AW205" s="9">
        <v>192.28355496245536</v>
      </c>
      <c r="AX205" s="9">
        <v>195.32190444481466</v>
      </c>
      <c r="AY205" s="9">
        <v>198.21556990226387</v>
      </c>
      <c r="AZ205" s="9">
        <v>199.74807763707028</v>
      </c>
      <c r="BA205" s="9">
        <v>202.67008266918867</v>
      </c>
      <c r="BB205" s="9">
        <v>206.33175765153649</v>
      </c>
      <c r="BC205" s="9">
        <v>208.85612628620365</v>
      </c>
      <c r="BD205" s="9">
        <v>216.0356803045232</v>
      </c>
      <c r="BE205" s="9">
        <v>222.65470481772775</v>
      </c>
      <c r="BF205" s="9">
        <v>228.35133359896943</v>
      </c>
      <c r="BG205" s="9">
        <v>228.36000507729497</v>
      </c>
      <c r="BH205" s="9">
        <v>230.14777545813354</v>
      </c>
      <c r="BI205" s="9">
        <v>233.26252793059894</v>
      </c>
      <c r="BJ205" s="9">
        <v>234.88111187076547</v>
      </c>
      <c r="BK205" s="9">
        <v>233.4772041285654</v>
      </c>
      <c r="BL205" s="9">
        <v>232.092358332793</v>
      </c>
      <c r="BM205" s="9">
        <v>229.68517807395219</v>
      </c>
      <c r="BN205" s="9">
        <v>229.61857984950097</v>
      </c>
      <c r="BO205" s="9">
        <v>231.2377860778312</v>
      </c>
      <c r="BP205" s="9">
        <v>238.53527880061105</v>
      </c>
      <c r="BQ205" s="21">
        <v>244.41928336580381</v>
      </c>
      <c r="BR205" s="21">
        <v>249.47927850482449</v>
      </c>
      <c r="BS205" s="21">
        <v>249.31165737614842</v>
      </c>
      <c r="BT205" s="21">
        <v>246.16118427885476</v>
      </c>
      <c r="BU205" s="21">
        <v>243.50691752351682</v>
      </c>
      <c r="BV205" s="21">
        <v>244.11140276627168</v>
      </c>
      <c r="BW205" s="21">
        <v>249.51995025576988</v>
      </c>
      <c r="BX205" s="21">
        <v>253.53842835512498</v>
      </c>
      <c r="BY205" s="21">
        <v>257.33259625620468</v>
      </c>
      <c r="BZ205" s="21">
        <v>260.75748262945694</v>
      </c>
      <c r="CA205" s="21">
        <v>262.72786571469175</v>
      </c>
      <c r="CB205" s="21">
        <v>263.07372700176364</v>
      </c>
      <c r="CC205" s="21">
        <v>263.50471572701196</v>
      </c>
      <c r="CD205" s="197">
        <v>265.39043760259534</v>
      </c>
      <c r="CE205" s="197">
        <v>266.80926669783611</v>
      </c>
      <c r="CF205" s="197">
        <v>266.97628479941767</v>
      </c>
      <c r="CG205" s="197">
        <v>269.65049195535761</v>
      </c>
      <c r="CH205" s="200">
        <v>275.06625625150451</v>
      </c>
      <c r="CJ205" s="5"/>
      <c r="CK205" s="5"/>
      <c r="CL205" s="5"/>
      <c r="CM205" s="5"/>
      <c r="CN205" s="5"/>
      <c r="CO205" s="21"/>
      <c r="CP205" s="21"/>
      <c r="CQ205" s="21"/>
    </row>
    <row r="206" spans="1:95" x14ac:dyDescent="0.2">
      <c r="A206" s="8" t="str">
        <f t="shared" si="3"/>
        <v>EWGu_gg_QU_23</v>
      </c>
      <c r="B206" s="7" t="s">
        <v>585</v>
      </c>
      <c r="C206" s="7" t="s">
        <v>654</v>
      </c>
      <c r="D206" s="7">
        <v>23</v>
      </c>
      <c r="E206" s="7">
        <v>100</v>
      </c>
      <c r="F206" s="9">
        <v>100.33700446125864</v>
      </c>
      <c r="G206" s="9">
        <v>99.572095387528748</v>
      </c>
      <c r="H206" s="9">
        <v>98.956620751991181</v>
      </c>
      <c r="I206" s="9">
        <v>98.479626666017893</v>
      </c>
      <c r="J206" s="9">
        <v>98.987754826078515</v>
      </c>
      <c r="K206" s="9">
        <v>99.322626421983216</v>
      </c>
      <c r="L206" s="9">
        <v>99.250745317459078</v>
      </c>
      <c r="M206" s="9">
        <v>99.203209354192481</v>
      </c>
      <c r="N206" s="9">
        <v>98.546301884792612</v>
      </c>
      <c r="O206" s="9">
        <v>98.348229785484804</v>
      </c>
      <c r="P206" s="9">
        <v>98.526040805234075</v>
      </c>
      <c r="Q206" s="9">
        <v>99.19235306241869</v>
      </c>
      <c r="R206" s="9">
        <v>100.21367176121488</v>
      </c>
      <c r="S206" s="9">
        <v>101.90198772275114</v>
      </c>
      <c r="T206" s="9">
        <v>104.04173458649909</v>
      </c>
      <c r="U206" s="9">
        <v>106.0220576040205</v>
      </c>
      <c r="V206" s="9">
        <v>107.93837216522486</v>
      </c>
      <c r="W206" s="9">
        <v>108.54199966745517</v>
      </c>
      <c r="X206" s="9">
        <v>109.38948046965213</v>
      </c>
      <c r="Y206" s="9">
        <v>109.86663193473039</v>
      </c>
      <c r="Z206" s="9">
        <v>111.83119457570855</v>
      </c>
      <c r="AA206" s="9">
        <v>113.11489866152488</v>
      </c>
      <c r="AB206" s="9">
        <v>115.46502495851824</v>
      </c>
      <c r="AC206" s="9">
        <v>117.00102325865946</v>
      </c>
      <c r="AD206" s="9">
        <v>119.74444138474898</v>
      </c>
      <c r="AE206" s="9">
        <v>122.89491527033435</v>
      </c>
      <c r="AF206" s="9">
        <v>125.25572095501404</v>
      </c>
      <c r="AG206" s="9">
        <v>127.44651860244937</v>
      </c>
      <c r="AH206" s="9">
        <v>127.45404267786478</v>
      </c>
      <c r="AI206" s="9">
        <v>129.59584747406959</v>
      </c>
      <c r="AJ206" s="9">
        <v>130.85589893898077</v>
      </c>
      <c r="AK206" s="9">
        <v>134.09146617492115</v>
      </c>
      <c r="AL206" s="9">
        <v>136.36290128002437</v>
      </c>
      <c r="AM206" s="9">
        <v>138.51104118457678</v>
      </c>
      <c r="AN206" s="9">
        <v>138.58564733707297</v>
      </c>
      <c r="AO206" s="9">
        <v>138.06151201489641</v>
      </c>
      <c r="AP206" s="9">
        <v>137.84250833091733</v>
      </c>
      <c r="AQ206" s="9">
        <v>138.75286861157289</v>
      </c>
      <c r="AR206" s="9">
        <v>142.19863501699288</v>
      </c>
      <c r="AS206" s="9">
        <v>144.26004773999105</v>
      </c>
      <c r="AT206" s="9">
        <v>150.71158078457896</v>
      </c>
      <c r="AU206" s="9">
        <v>152.92891353538141</v>
      </c>
      <c r="AV206" s="9">
        <v>156.58822764027536</v>
      </c>
      <c r="AW206" s="9">
        <v>155.93652157255349</v>
      </c>
      <c r="AX206" s="9">
        <v>157.17218222366154</v>
      </c>
      <c r="AY206" s="9">
        <v>157.79173855593456</v>
      </c>
      <c r="AZ206" s="9">
        <v>159.46643005600436</v>
      </c>
      <c r="BA206" s="9">
        <v>161.46736930044833</v>
      </c>
      <c r="BB206" s="9">
        <v>164.28767492485591</v>
      </c>
      <c r="BC206" s="9">
        <v>165.99750129664554</v>
      </c>
      <c r="BD206" s="9">
        <v>171.84778551720319</v>
      </c>
      <c r="BE206" s="9">
        <v>178.97018574101105</v>
      </c>
      <c r="BF206" s="9">
        <v>184.77165005278081</v>
      </c>
      <c r="BG206" s="9">
        <v>187.36962065045245</v>
      </c>
      <c r="BH206" s="9">
        <v>188.32235672760325</v>
      </c>
      <c r="BI206" s="9">
        <v>189.48832871824905</v>
      </c>
      <c r="BJ206" s="9">
        <v>190.53649143746338</v>
      </c>
      <c r="BK206" s="9">
        <v>189.59881514066512</v>
      </c>
      <c r="BL206" s="9">
        <v>188.21845634112188</v>
      </c>
      <c r="BM206" s="9">
        <v>184.26626101059409</v>
      </c>
      <c r="BN206" s="9">
        <v>185.01527387751824</v>
      </c>
      <c r="BO206" s="9">
        <v>186.92371620510991</v>
      </c>
      <c r="BP206" s="9">
        <v>193.24111386483173</v>
      </c>
      <c r="BQ206" s="21">
        <v>196.43961264394974</v>
      </c>
      <c r="BR206" s="21">
        <v>201.32195570366756</v>
      </c>
      <c r="BS206" s="21">
        <v>202.10927252874649</v>
      </c>
      <c r="BT206" s="21">
        <v>200.14002248086334</v>
      </c>
      <c r="BU206" s="21">
        <v>196.41303721022118</v>
      </c>
      <c r="BV206" s="21">
        <v>192.94327376971151</v>
      </c>
      <c r="BW206" s="21">
        <v>194.68170822725153</v>
      </c>
      <c r="BX206" s="21">
        <v>194.8015608315113</v>
      </c>
      <c r="BY206" s="21">
        <v>195.28579586512134</v>
      </c>
      <c r="BZ206" s="21">
        <v>196.00892528685043</v>
      </c>
      <c r="CA206" s="21">
        <v>197.70355083491782</v>
      </c>
      <c r="CB206" s="21">
        <v>199.38573834439239</v>
      </c>
      <c r="CC206" s="21">
        <v>200.25081201450163</v>
      </c>
      <c r="CD206" s="197">
        <v>201.18566019052238</v>
      </c>
      <c r="CE206" s="197">
        <v>202.33342525362912</v>
      </c>
      <c r="CF206" s="197">
        <v>202.46556782088228</v>
      </c>
      <c r="CG206" s="197">
        <v>202.75257014813087</v>
      </c>
      <c r="CH206" s="200">
        <v>203.66645554474002</v>
      </c>
      <c r="CJ206" s="5"/>
      <c r="CK206" s="5"/>
      <c r="CL206" s="5"/>
      <c r="CM206" s="5"/>
      <c r="CN206" s="5"/>
      <c r="CO206" s="21"/>
      <c r="CP206" s="21"/>
      <c r="CQ206" s="21"/>
    </row>
    <row r="207" spans="1:95" x14ac:dyDescent="0.2">
      <c r="A207" s="8" t="str">
        <f t="shared" si="3"/>
        <v>EWGu_gg_QU_24</v>
      </c>
      <c r="B207" s="7" t="s">
        <v>585</v>
      </c>
      <c r="C207" s="7" t="s">
        <v>654</v>
      </c>
      <c r="D207" s="7">
        <v>24</v>
      </c>
      <c r="E207" s="7">
        <v>100</v>
      </c>
      <c r="F207" s="9">
        <v>101.75853486212013</v>
      </c>
      <c r="G207" s="9">
        <v>101.90191800987081</v>
      </c>
      <c r="H207" s="9">
        <v>101.26474351076718</v>
      </c>
      <c r="I207" s="9">
        <v>100.85242169311785</v>
      </c>
      <c r="J207" s="9">
        <v>101.2429406888624</v>
      </c>
      <c r="K207" s="9">
        <v>102.01744021373655</v>
      </c>
      <c r="L207" s="9">
        <v>102.56369979103893</v>
      </c>
      <c r="M207" s="9">
        <v>103.26750906096601</v>
      </c>
      <c r="N207" s="9">
        <v>103.48585205163948</v>
      </c>
      <c r="O207" s="9">
        <v>103.90369158650593</v>
      </c>
      <c r="P207" s="9">
        <v>104.84878927070497</v>
      </c>
      <c r="Q207" s="9">
        <v>106.36461894639729</v>
      </c>
      <c r="R207" s="9">
        <v>107.19812032534018</v>
      </c>
      <c r="S207" s="9">
        <v>105.27353530948443</v>
      </c>
      <c r="T207" s="9">
        <v>105.36489521144473</v>
      </c>
      <c r="U207" s="9">
        <v>106.61885811020242</v>
      </c>
      <c r="V207" s="9">
        <v>110.11390146707446</v>
      </c>
      <c r="W207" s="9">
        <v>111.25542999957368</v>
      </c>
      <c r="X207" s="9">
        <v>113.09185293998512</v>
      </c>
      <c r="Y207" s="9">
        <v>115.97283228849705</v>
      </c>
      <c r="Z207" s="9">
        <v>117.87810449312434</v>
      </c>
      <c r="AA207" s="9">
        <v>119.3875915555966</v>
      </c>
      <c r="AB207" s="9">
        <v>121.0955299794897</v>
      </c>
      <c r="AC207" s="9">
        <v>123.90784273091269</v>
      </c>
      <c r="AD207" s="9">
        <v>126.05757013015979</v>
      </c>
      <c r="AE207" s="9">
        <v>127.55455672800285</v>
      </c>
      <c r="AF207" s="9">
        <v>129.59152515108943</v>
      </c>
      <c r="AG207" s="9">
        <v>130.3494981883245</v>
      </c>
      <c r="AH207" s="9">
        <v>131.0542608212979</v>
      </c>
      <c r="AI207" s="9">
        <v>133.03816276577379</v>
      </c>
      <c r="AJ207" s="9">
        <v>136.59022443300515</v>
      </c>
      <c r="AK207" s="9">
        <v>141.49387770530566</v>
      </c>
      <c r="AL207" s="9">
        <v>145.92070191487701</v>
      </c>
      <c r="AM207" s="9">
        <v>148.87499131454945</v>
      </c>
      <c r="AN207" s="9">
        <v>149.97864613472547</v>
      </c>
      <c r="AO207" s="9">
        <v>147.99470827918424</v>
      </c>
      <c r="AP207" s="9">
        <v>146.37939037421469</v>
      </c>
      <c r="AQ207" s="9">
        <v>144.93300086506579</v>
      </c>
      <c r="AR207" s="9">
        <v>145.10362986872065</v>
      </c>
      <c r="AS207" s="9">
        <v>146.13521006691838</v>
      </c>
      <c r="AT207" s="9">
        <v>150.63555383367324</v>
      </c>
      <c r="AU207" s="9">
        <v>154.18683902861923</v>
      </c>
      <c r="AV207" s="9">
        <v>157.22456522357757</v>
      </c>
      <c r="AW207" s="9">
        <v>155.40872872416023</v>
      </c>
      <c r="AX207" s="9">
        <v>155.01711015201684</v>
      </c>
      <c r="AY207" s="9">
        <v>155.5621709030415</v>
      </c>
      <c r="AZ207" s="9">
        <v>158.72684303906092</v>
      </c>
      <c r="BA207" s="9">
        <v>161.26092758630699</v>
      </c>
      <c r="BB207" s="9">
        <v>162.26230454311656</v>
      </c>
      <c r="BC207" s="9">
        <v>162.2447524643479</v>
      </c>
      <c r="BD207" s="9">
        <v>166.4488920471465</v>
      </c>
      <c r="BE207" s="9">
        <v>172.70082598510893</v>
      </c>
      <c r="BF207" s="9">
        <v>177.92004079834703</v>
      </c>
      <c r="BG207" s="9">
        <v>179.47445568839672</v>
      </c>
      <c r="BH207" s="9">
        <v>180.95457785396476</v>
      </c>
      <c r="BI207" s="9">
        <v>183.47259702764745</v>
      </c>
      <c r="BJ207" s="9">
        <v>187.81169038004964</v>
      </c>
      <c r="BK207" s="9">
        <v>189.79404236725779</v>
      </c>
      <c r="BL207" s="9">
        <v>193.90386375605999</v>
      </c>
      <c r="BM207" s="9">
        <v>193.88508443080275</v>
      </c>
      <c r="BN207" s="9">
        <v>196.5814379572173</v>
      </c>
      <c r="BO207" s="9">
        <v>197.0361467053182</v>
      </c>
      <c r="BP207" s="9">
        <v>201.10557176811449</v>
      </c>
      <c r="BQ207" s="21">
        <v>203.69452448776323</v>
      </c>
      <c r="BR207" s="21">
        <v>206.03593021676861</v>
      </c>
      <c r="BS207" s="21">
        <v>208.04924642759229</v>
      </c>
      <c r="BT207" s="21">
        <v>207.7583953564567</v>
      </c>
      <c r="BU207" s="21">
        <v>206.84899542600559</v>
      </c>
      <c r="BV207" s="21">
        <v>206.03827922116488</v>
      </c>
      <c r="BW207" s="21">
        <v>210.28454317986723</v>
      </c>
      <c r="BX207" s="21">
        <v>216.12791437758162</v>
      </c>
      <c r="BY207" s="21">
        <v>221.29167325007063</v>
      </c>
      <c r="BZ207" s="21">
        <v>227.30661084876942</v>
      </c>
      <c r="CA207" s="21">
        <v>229.5452396613197</v>
      </c>
      <c r="CB207" s="21">
        <v>230.75869368953525</v>
      </c>
      <c r="CC207" s="21">
        <v>229.65450671111259</v>
      </c>
      <c r="CD207" s="197">
        <v>232.07132763589195</v>
      </c>
      <c r="CE207" s="197">
        <v>232.83210157774826</v>
      </c>
      <c r="CF207" s="197">
        <v>234.12522083989015</v>
      </c>
      <c r="CG207" s="197">
        <v>233.75524778985834</v>
      </c>
      <c r="CH207" s="200">
        <v>234.39729447149605</v>
      </c>
      <c r="CJ207" s="5"/>
      <c r="CK207" s="5"/>
      <c r="CL207" s="5"/>
      <c r="CM207" s="5"/>
      <c r="CN207" s="5"/>
      <c r="CO207" s="21"/>
      <c r="CP207" s="21"/>
      <c r="CQ207" s="21"/>
    </row>
    <row r="208" spans="1:95" x14ac:dyDescent="0.2">
      <c r="A208" s="8" t="str">
        <f t="shared" si="3"/>
        <v>EWGu_gg_QU_25</v>
      </c>
      <c r="B208" s="7" t="s">
        <v>585</v>
      </c>
      <c r="C208" s="7" t="s">
        <v>654</v>
      </c>
      <c r="D208" s="7">
        <v>25</v>
      </c>
      <c r="E208" s="7">
        <v>100</v>
      </c>
      <c r="F208" s="9">
        <v>100.50785967554725</v>
      </c>
      <c r="G208" s="9">
        <v>100.25082547143047</v>
      </c>
      <c r="H208" s="9">
        <v>101.20989731539709</v>
      </c>
      <c r="I208" s="9">
        <v>101.37718225691611</v>
      </c>
      <c r="J208" s="9">
        <v>103.18980190813086</v>
      </c>
      <c r="K208" s="9">
        <v>102.98198057662457</v>
      </c>
      <c r="L208" s="9">
        <v>105.97233468430152</v>
      </c>
      <c r="M208" s="9">
        <v>106.78156791670905</v>
      </c>
      <c r="N208" s="9">
        <v>108.16954781465857</v>
      </c>
      <c r="O208" s="9">
        <v>108.46510308950145</v>
      </c>
      <c r="P208" s="9">
        <v>110.51646005066827</v>
      </c>
      <c r="Q208" s="9">
        <v>113.13890384887797</v>
      </c>
      <c r="R208" s="9">
        <v>115.11310939223874</v>
      </c>
      <c r="S208" s="9">
        <v>115.65857446174078</v>
      </c>
      <c r="T208" s="9">
        <v>117.33858548471791</v>
      </c>
      <c r="U208" s="9">
        <v>119.64035121211573</v>
      </c>
      <c r="V208" s="9">
        <v>123.59920897268296</v>
      </c>
      <c r="W208" s="9">
        <v>125.04631471536419</v>
      </c>
      <c r="X208" s="9">
        <v>129.6994547992098</v>
      </c>
      <c r="Y208" s="9">
        <v>132.29818506425181</v>
      </c>
      <c r="Z208" s="9">
        <v>135.79450052579884</v>
      </c>
      <c r="AA208" s="9">
        <v>135.62601517136389</v>
      </c>
      <c r="AB208" s="9">
        <v>137.63943536443495</v>
      </c>
      <c r="AC208" s="9">
        <v>141.73526830198844</v>
      </c>
      <c r="AD208" s="9">
        <v>144.02847561140052</v>
      </c>
      <c r="AE208" s="9">
        <v>149.18966577839845</v>
      </c>
      <c r="AF208" s="9">
        <v>151.06366349188079</v>
      </c>
      <c r="AG208" s="9">
        <v>158.61363445944815</v>
      </c>
      <c r="AH208" s="9">
        <v>159.05178095939729</v>
      </c>
      <c r="AI208" s="9">
        <v>164.1137434970276</v>
      </c>
      <c r="AJ208" s="9">
        <v>167.36104586063044</v>
      </c>
      <c r="AK208" s="9">
        <v>176.99580406762644</v>
      </c>
      <c r="AL208" s="9">
        <v>182.09043964839441</v>
      </c>
      <c r="AM208" s="9">
        <v>188.12817911798939</v>
      </c>
      <c r="AN208" s="9">
        <v>189.54496752666429</v>
      </c>
      <c r="AO208" s="9">
        <v>196.62188709544816</v>
      </c>
      <c r="AP208" s="9">
        <v>199.45626637781774</v>
      </c>
      <c r="AQ208" s="9">
        <v>204.77259695924934</v>
      </c>
      <c r="AR208" s="9">
        <v>205.99299107978399</v>
      </c>
      <c r="AS208" s="9">
        <v>213.56944016696562</v>
      </c>
      <c r="AT208" s="9">
        <v>220.95488021328686</v>
      </c>
      <c r="AU208" s="9">
        <v>229.92943044797826</v>
      </c>
      <c r="AV208" s="9">
        <v>234.73333961636388</v>
      </c>
      <c r="AW208" s="9">
        <v>237.32711368729713</v>
      </c>
      <c r="AX208" s="9">
        <v>241.00394961981883</v>
      </c>
      <c r="AY208" s="9">
        <v>243.39072253840436</v>
      </c>
      <c r="AZ208" s="9">
        <v>248.87856623679582</v>
      </c>
      <c r="BA208" s="9">
        <v>255.16872113308037</v>
      </c>
      <c r="BB208" s="9">
        <v>261.6103591006617</v>
      </c>
      <c r="BC208" s="9">
        <v>265.57431201383247</v>
      </c>
      <c r="BD208" s="9">
        <v>271.22630209029188</v>
      </c>
      <c r="BE208" s="9">
        <v>276.22434257687269</v>
      </c>
      <c r="BF208" s="9">
        <v>284.89215778627778</v>
      </c>
      <c r="BG208" s="9">
        <v>285.25059937562952</v>
      </c>
      <c r="BH208" s="9">
        <v>288.34796096267945</v>
      </c>
      <c r="BI208" s="9">
        <v>284.0381422617948</v>
      </c>
      <c r="BJ208" s="9">
        <v>280.11536233162099</v>
      </c>
      <c r="BK208" s="9">
        <v>276.11864558474946</v>
      </c>
      <c r="BL208" s="9">
        <v>273.95202345196964</v>
      </c>
      <c r="BM208" s="9">
        <v>269.74658052967152</v>
      </c>
      <c r="BN208" s="9">
        <v>264.18174959356725</v>
      </c>
      <c r="BO208" s="9">
        <v>257.99168189120411</v>
      </c>
      <c r="BP208" s="9">
        <v>257.74640771013361</v>
      </c>
      <c r="BQ208" s="21">
        <v>260.19218554971866</v>
      </c>
      <c r="BR208" s="21">
        <v>272.56993502120071</v>
      </c>
      <c r="BS208" s="21">
        <v>280.03488655215932</v>
      </c>
      <c r="BT208" s="21">
        <v>278.79544919702744</v>
      </c>
      <c r="BU208" s="21">
        <v>270.81453494615897</v>
      </c>
      <c r="BV208" s="21">
        <v>269.01298636749698</v>
      </c>
      <c r="BW208" s="21">
        <v>272.88971994719913</v>
      </c>
      <c r="BX208" s="21">
        <v>277.55778796888478</v>
      </c>
      <c r="BY208" s="21">
        <v>283.23475126441434</v>
      </c>
      <c r="BZ208" s="21">
        <v>288.52741771864856</v>
      </c>
      <c r="CA208" s="21">
        <v>292.27623067840369</v>
      </c>
      <c r="CB208" s="21">
        <v>297.53610086574827</v>
      </c>
      <c r="CC208" s="21">
        <v>300.23426049229175</v>
      </c>
      <c r="CD208" s="197">
        <v>304.62426290966329</v>
      </c>
      <c r="CE208" s="197">
        <v>305.26652332743112</v>
      </c>
      <c r="CF208" s="197">
        <v>309.43538072597232</v>
      </c>
      <c r="CG208" s="197">
        <v>312.20515373324275</v>
      </c>
      <c r="CH208" s="200">
        <v>312.71701546538401</v>
      </c>
      <c r="CJ208" s="5"/>
      <c r="CK208" s="5"/>
      <c r="CL208" s="5"/>
      <c r="CM208" s="5"/>
      <c r="CN208" s="5"/>
      <c r="CO208" s="21"/>
      <c r="CP208" s="21"/>
      <c r="CQ208" s="21"/>
    </row>
    <row r="209" spans="1:95" x14ac:dyDescent="0.2">
      <c r="A209" s="8" t="str">
        <f t="shared" si="3"/>
        <v>EWGu_gg_QU_26</v>
      </c>
      <c r="B209" s="7" t="s">
        <v>585</v>
      </c>
      <c r="C209" s="7" t="s">
        <v>654</v>
      </c>
      <c r="D209" s="7">
        <v>26</v>
      </c>
      <c r="E209" s="7">
        <v>100</v>
      </c>
      <c r="F209" s="9">
        <v>102.85463195107737</v>
      </c>
      <c r="G209" s="9">
        <v>103.95496881276313</v>
      </c>
      <c r="H209" s="9">
        <v>102.62897783950892</v>
      </c>
      <c r="I209" s="9">
        <v>101.12709445639439</v>
      </c>
      <c r="J209" s="9">
        <v>99.912431212483042</v>
      </c>
      <c r="K209" s="9">
        <v>100.43427816008295</v>
      </c>
      <c r="L209" s="9">
        <v>96.279515157514766</v>
      </c>
      <c r="M209" s="9">
        <v>92.225423467325086</v>
      </c>
      <c r="N209" s="9">
        <v>87.516100751158987</v>
      </c>
      <c r="O209" s="9">
        <v>87.463321703401562</v>
      </c>
      <c r="P209" s="9">
        <v>88.54910910827607</v>
      </c>
      <c r="Q209" s="9">
        <v>89.27678923928022</v>
      </c>
      <c r="R209" s="9">
        <v>90.276412326517445</v>
      </c>
      <c r="S209" s="9">
        <v>89.78031272196732</v>
      </c>
      <c r="T209" s="9">
        <v>90.450082570715153</v>
      </c>
      <c r="U209" s="9">
        <v>90.891837861581521</v>
      </c>
      <c r="V209" s="9">
        <v>92.489603925241681</v>
      </c>
      <c r="W209" s="9">
        <v>93.885617143130276</v>
      </c>
      <c r="X209" s="9">
        <v>97.046333490474169</v>
      </c>
      <c r="Y209" s="9">
        <v>99.962928913148843</v>
      </c>
      <c r="Z209" s="9">
        <v>103.04733268899309</v>
      </c>
      <c r="AA209" s="9">
        <v>104.60302672875982</v>
      </c>
      <c r="AB209" s="9">
        <v>106.35702272307873</v>
      </c>
      <c r="AC209" s="9">
        <v>107.69520466215926</v>
      </c>
      <c r="AD209" s="9">
        <v>108.93107457666855</v>
      </c>
      <c r="AE209" s="9">
        <v>111.81101342779901</v>
      </c>
      <c r="AF209" s="9">
        <v>113.93837185072498</v>
      </c>
      <c r="AG209" s="9">
        <v>114.75395321294074</v>
      </c>
      <c r="AH209" s="9">
        <v>114.82179390126457</v>
      </c>
      <c r="AI209" s="9">
        <v>116.08825113833014</v>
      </c>
      <c r="AJ209" s="9">
        <v>119.5427589002514</v>
      </c>
      <c r="AK209" s="9">
        <v>123.26455434530824</v>
      </c>
      <c r="AL209" s="9">
        <v>126.55741637209938</v>
      </c>
      <c r="AM209" s="9">
        <v>128.86364289134386</v>
      </c>
      <c r="AN209" s="9">
        <v>129.43708536857491</v>
      </c>
      <c r="AO209" s="9">
        <v>129.16528758658799</v>
      </c>
      <c r="AP209" s="9">
        <v>127.45317810985227</v>
      </c>
      <c r="AQ209" s="9">
        <v>125.35268538121214</v>
      </c>
      <c r="AR209" s="9">
        <v>125.64504639908496</v>
      </c>
      <c r="AS209" s="9">
        <v>128.42298407120305</v>
      </c>
      <c r="AT209" s="9">
        <v>134.01096192986873</v>
      </c>
      <c r="AU209" s="9">
        <v>137.19791868410917</v>
      </c>
      <c r="AV209" s="9">
        <v>138.85522224629639</v>
      </c>
      <c r="AW209" s="9">
        <v>136.40785823730224</v>
      </c>
      <c r="AX209" s="9">
        <v>133.87947749475725</v>
      </c>
      <c r="AY209" s="9">
        <v>131.70817663740286</v>
      </c>
      <c r="AZ209" s="9">
        <v>132.33455944821307</v>
      </c>
      <c r="BA209" s="9">
        <v>133.24979801725036</v>
      </c>
      <c r="BB209" s="9">
        <v>134.15082056319633</v>
      </c>
      <c r="BC209" s="9">
        <v>134.37955278028772</v>
      </c>
      <c r="BD209" s="9">
        <v>139.07127738234183</v>
      </c>
      <c r="BE209" s="9">
        <v>144.37462628832017</v>
      </c>
      <c r="BF209" s="9">
        <v>148.76283926077699</v>
      </c>
      <c r="BG209" s="9">
        <v>148.90723489751224</v>
      </c>
      <c r="BH209" s="9">
        <v>149.20762555586916</v>
      </c>
      <c r="BI209" s="9">
        <v>154.11873054038404</v>
      </c>
      <c r="BJ209" s="9">
        <v>159.28482284196116</v>
      </c>
      <c r="BK209" s="9">
        <v>163.33500998435488</v>
      </c>
      <c r="BL209" s="9">
        <v>165.25659877421592</v>
      </c>
      <c r="BM209" s="9">
        <v>164.88305162679214</v>
      </c>
      <c r="BN209" s="9">
        <v>166.94609023285918</v>
      </c>
      <c r="BO209" s="9">
        <v>170.14677304280409</v>
      </c>
      <c r="BP209" s="9">
        <v>176.04663617723236</v>
      </c>
      <c r="BQ209" s="21">
        <v>179.2618858688455</v>
      </c>
      <c r="BR209" s="21">
        <v>178.74549459465564</v>
      </c>
      <c r="BS209" s="21">
        <v>178.40325155807022</v>
      </c>
      <c r="BT209" s="21">
        <v>175.82180337081329</v>
      </c>
      <c r="BU209" s="21">
        <v>174.35659508482294</v>
      </c>
      <c r="BV209" s="21">
        <v>174.04176505294413</v>
      </c>
      <c r="BW209" s="21">
        <v>177.25447717874627</v>
      </c>
      <c r="BX209" s="21">
        <v>179.47148986285833</v>
      </c>
      <c r="BY209" s="21">
        <v>180.09090743435533</v>
      </c>
      <c r="BZ209" s="21">
        <v>182.43616666821197</v>
      </c>
      <c r="CA209" s="21">
        <v>182.9926859796135</v>
      </c>
      <c r="CB209" s="21">
        <v>180.46219965554602</v>
      </c>
      <c r="CC209" s="21">
        <v>177.37527805239651</v>
      </c>
      <c r="CD209" s="197">
        <v>176.20517919877412</v>
      </c>
      <c r="CE209" s="197">
        <v>178.32323577269685</v>
      </c>
      <c r="CF209" s="197">
        <v>179.14784195963441</v>
      </c>
      <c r="CG209" s="197">
        <v>181.47760715023915</v>
      </c>
      <c r="CH209" s="200">
        <v>184.60320744499444</v>
      </c>
      <c r="CJ209" s="5"/>
      <c r="CK209" s="5"/>
      <c r="CL209" s="5"/>
      <c r="CM209" s="5"/>
      <c r="CN209" s="5"/>
      <c r="CO209" s="21"/>
      <c r="CP209" s="21"/>
      <c r="CQ209" s="21"/>
    </row>
    <row r="210" spans="1:95" x14ac:dyDescent="0.2">
      <c r="A210" s="8" t="str">
        <f t="shared" si="3"/>
        <v>EIG_gg_QU_1</v>
      </c>
      <c r="B210" s="7" t="s">
        <v>3805</v>
      </c>
      <c r="C210" s="7" t="s">
        <v>654</v>
      </c>
      <c r="D210" s="7">
        <v>1</v>
      </c>
      <c r="E210" s="7">
        <v>100</v>
      </c>
      <c r="F210" s="9">
        <v>100.67072278040423</v>
      </c>
      <c r="G210" s="9">
        <v>101.17228602360323</v>
      </c>
      <c r="H210" s="9">
        <v>102.40055800103107</v>
      </c>
      <c r="I210" s="9">
        <v>103.52346632129895</v>
      </c>
      <c r="J210" s="9">
        <v>105.04004416396002</v>
      </c>
      <c r="K210" s="9">
        <v>105.58042801931414</v>
      </c>
      <c r="L210" s="9">
        <v>106.04863339537594</v>
      </c>
      <c r="M210" s="9">
        <v>105.46970591737711</v>
      </c>
      <c r="N210" s="9">
        <v>105.19153608469189</v>
      </c>
      <c r="O210" s="9">
        <v>104.63976968641227</v>
      </c>
      <c r="P210" s="9">
        <v>105.73888259364185</v>
      </c>
      <c r="Q210" s="9">
        <v>106.86713917165757</v>
      </c>
      <c r="R210" s="9">
        <v>108.40898880922043</v>
      </c>
      <c r="S210" s="9">
        <v>108.80287573557928</v>
      </c>
      <c r="T210" s="9">
        <v>109.40083066724431</v>
      </c>
      <c r="U210" s="9">
        <v>109.41686957193501</v>
      </c>
      <c r="V210" s="9">
        <v>110.58527753755847</v>
      </c>
      <c r="W210" s="9">
        <v>111.72496447725011</v>
      </c>
      <c r="X210" s="9">
        <v>114.08310109194819</v>
      </c>
      <c r="Y210" s="9">
        <v>116.91609974587307</v>
      </c>
      <c r="Z210" s="9">
        <v>120.15009351020937</v>
      </c>
      <c r="AA210" s="9">
        <v>122.9388135669783</v>
      </c>
      <c r="AB210" s="9">
        <v>125.27621303289338</v>
      </c>
      <c r="AC210" s="9">
        <v>127.53601876978564</v>
      </c>
      <c r="AD210" s="9">
        <v>129.45720603950815</v>
      </c>
      <c r="AE210" s="9">
        <v>131.07451041767925</v>
      </c>
      <c r="AF210" s="9">
        <v>133.17709076786829</v>
      </c>
      <c r="AG210" s="9">
        <v>135.94129685786876</v>
      </c>
      <c r="AH210" s="9">
        <v>137.8786893381405</v>
      </c>
      <c r="AI210" s="9">
        <v>139.21957542712713</v>
      </c>
      <c r="AJ210" s="9">
        <v>140.79008124555463</v>
      </c>
      <c r="AK210" s="9">
        <v>143.11087708751234</v>
      </c>
      <c r="AL210" s="9">
        <v>145.80583831183046</v>
      </c>
      <c r="AM210" s="9">
        <v>147.40626141986016</v>
      </c>
      <c r="AN210" s="9">
        <v>149.32781012206681</v>
      </c>
      <c r="AO210" s="9">
        <v>149.68727057318961</v>
      </c>
      <c r="AP210" s="9">
        <v>149.87521029066889</v>
      </c>
      <c r="AQ210" s="9">
        <v>149.60913761242151</v>
      </c>
      <c r="AR210" s="9">
        <v>152.45343807574329</v>
      </c>
      <c r="AS210" s="9">
        <v>157.35397106169364</v>
      </c>
      <c r="AT210" s="9">
        <v>164.21282561020766</v>
      </c>
      <c r="AU210" s="9">
        <v>166.47909031893613</v>
      </c>
      <c r="AV210" s="9">
        <v>168.61295204282825</v>
      </c>
      <c r="AW210" s="9">
        <v>168.13041278943243</v>
      </c>
      <c r="AX210" s="9">
        <v>170.61487041127933</v>
      </c>
      <c r="AY210" s="9">
        <v>172.19748051530948</v>
      </c>
      <c r="AZ210" s="9">
        <v>174.84981053243595</v>
      </c>
      <c r="BA210" s="9">
        <v>177.18536533566544</v>
      </c>
      <c r="BB210" s="9">
        <v>180.05350521901337</v>
      </c>
      <c r="BC210" s="9">
        <v>182.17928473619395</v>
      </c>
      <c r="BD210" s="9">
        <v>186.70708549241297</v>
      </c>
      <c r="BE210" s="9">
        <v>189.52992598599869</v>
      </c>
      <c r="BF210" s="9">
        <v>192.66657384804012</v>
      </c>
      <c r="BG210" s="9">
        <v>193.57348609656592</v>
      </c>
      <c r="BH210" s="9">
        <v>195.85314077249919</v>
      </c>
      <c r="BI210" s="9">
        <v>198.21679056344169</v>
      </c>
      <c r="BJ210" s="9">
        <v>199.11258399084227</v>
      </c>
      <c r="BK210" s="9">
        <v>199.89075585911837</v>
      </c>
      <c r="BL210" s="9">
        <v>199.21677735424259</v>
      </c>
      <c r="BM210" s="9">
        <v>199.75258820917304</v>
      </c>
      <c r="BN210" s="9">
        <v>199.00312111991889</v>
      </c>
      <c r="BO210" s="9">
        <v>198.57350777842294</v>
      </c>
      <c r="BP210" s="9">
        <v>198.88017248716073</v>
      </c>
      <c r="BQ210" s="21">
        <v>199.4491276981197</v>
      </c>
      <c r="BR210" s="21">
        <v>200.1452833428136</v>
      </c>
      <c r="BS210" s="21">
        <v>200.68775470514788</v>
      </c>
      <c r="BT210" s="21">
        <v>199.27709236475872</v>
      </c>
      <c r="BU210" s="21">
        <v>198.47985906534029</v>
      </c>
      <c r="BV210" s="21">
        <v>197.7731633882527</v>
      </c>
      <c r="BW210" s="21">
        <v>199.36991424294231</v>
      </c>
      <c r="BX210" s="21">
        <v>201.82421324726457</v>
      </c>
      <c r="BY210" s="21">
        <v>201.62573624585551</v>
      </c>
      <c r="BZ210" s="21">
        <v>202.78565664342673</v>
      </c>
      <c r="CA210" s="21">
        <v>204.30307199093201</v>
      </c>
      <c r="CB210" s="21">
        <v>208.72298734439343</v>
      </c>
      <c r="CC210" s="21">
        <v>212.73611332199584</v>
      </c>
      <c r="CD210" s="197">
        <v>214.82184874851495</v>
      </c>
      <c r="CE210" s="197">
        <v>217.67774620009641</v>
      </c>
      <c r="CF210" s="197">
        <v>220.81521479279459</v>
      </c>
      <c r="CG210" s="197">
        <v>225.36441912549063</v>
      </c>
      <c r="CH210" s="200">
        <v>228.57608603088528</v>
      </c>
      <c r="CJ210" s="5"/>
      <c r="CK210" s="5"/>
      <c r="CL210" s="5"/>
      <c r="CM210" s="5"/>
      <c r="CN210" s="5"/>
      <c r="CO210" s="21"/>
      <c r="CP210" s="21"/>
      <c r="CQ210" s="21"/>
    </row>
    <row r="211" spans="1:95" x14ac:dyDescent="0.2">
      <c r="A211" s="8" t="str">
        <f t="shared" si="3"/>
        <v>EIG_gg_QU_2</v>
      </c>
      <c r="B211" s="7" t="s">
        <v>3805</v>
      </c>
      <c r="C211" s="7" t="s">
        <v>654</v>
      </c>
      <c r="D211" s="7">
        <v>2</v>
      </c>
      <c r="E211" s="7">
        <v>100</v>
      </c>
      <c r="F211" s="9">
        <v>100.6660821163465</v>
      </c>
      <c r="G211" s="9">
        <v>100.75266495910451</v>
      </c>
      <c r="H211" s="9">
        <v>101.69941631281468</v>
      </c>
      <c r="I211" s="9">
        <v>102.25107691393708</v>
      </c>
      <c r="J211" s="9">
        <v>103.42332320824511</v>
      </c>
      <c r="K211" s="9">
        <v>103.76647606461809</v>
      </c>
      <c r="L211" s="9">
        <v>103.76698414233717</v>
      </c>
      <c r="M211" s="9">
        <v>102.99164546279667</v>
      </c>
      <c r="N211" s="9">
        <v>102.27247499748853</v>
      </c>
      <c r="O211" s="9">
        <v>101.78292108066546</v>
      </c>
      <c r="P211" s="9">
        <v>102.5302883654651</v>
      </c>
      <c r="Q211" s="9">
        <v>102.9679638776738</v>
      </c>
      <c r="R211" s="9">
        <v>103.82040953349455</v>
      </c>
      <c r="S211" s="9">
        <v>104.11811329037717</v>
      </c>
      <c r="T211" s="9">
        <v>104.44242815755167</v>
      </c>
      <c r="U211" s="9">
        <v>105.04311396048375</v>
      </c>
      <c r="V211" s="9">
        <v>106.02512956591822</v>
      </c>
      <c r="W211" s="9">
        <v>107.59920508131108</v>
      </c>
      <c r="X211" s="9">
        <v>109.45517904214937</v>
      </c>
      <c r="Y211" s="9">
        <v>111.58706370026971</v>
      </c>
      <c r="Z211" s="9">
        <v>113.96241288461982</v>
      </c>
      <c r="AA211" s="9">
        <v>115.67051270727079</v>
      </c>
      <c r="AB211" s="9">
        <v>117.50564202204299</v>
      </c>
      <c r="AC211" s="9">
        <v>118.67801040249628</v>
      </c>
      <c r="AD211" s="9">
        <v>120.44236764738275</v>
      </c>
      <c r="AE211" s="9">
        <v>121.86490860087473</v>
      </c>
      <c r="AF211" s="9">
        <v>123.88073311428082</v>
      </c>
      <c r="AG211" s="9">
        <v>125.55989653751179</v>
      </c>
      <c r="AH211" s="9">
        <v>126.2475566879732</v>
      </c>
      <c r="AI211" s="9">
        <v>125.79672230153359</v>
      </c>
      <c r="AJ211" s="9">
        <v>125.44788027941462</v>
      </c>
      <c r="AK211" s="9">
        <v>125.7197219569274</v>
      </c>
      <c r="AL211" s="9">
        <v>126.6962053901425</v>
      </c>
      <c r="AM211" s="9">
        <v>127.97912262353871</v>
      </c>
      <c r="AN211" s="9">
        <v>129.43508478113336</v>
      </c>
      <c r="AO211" s="9">
        <v>130.48890160481804</v>
      </c>
      <c r="AP211" s="9">
        <v>130.59709975923636</v>
      </c>
      <c r="AQ211" s="9">
        <v>130.5083933725555</v>
      </c>
      <c r="AR211" s="9">
        <v>132.10461802922313</v>
      </c>
      <c r="AS211" s="9">
        <v>135.08434037933122</v>
      </c>
      <c r="AT211" s="9">
        <v>139.58819087672671</v>
      </c>
      <c r="AU211" s="9">
        <v>141.0629641223174</v>
      </c>
      <c r="AV211" s="9">
        <v>142.61051657556749</v>
      </c>
      <c r="AW211" s="9">
        <v>142.21234589410162</v>
      </c>
      <c r="AX211" s="9">
        <v>143.19010866501455</v>
      </c>
      <c r="AY211" s="9">
        <v>143.42360269358036</v>
      </c>
      <c r="AZ211" s="9">
        <v>144.53376495786625</v>
      </c>
      <c r="BA211" s="9">
        <v>146.21424298988558</v>
      </c>
      <c r="BB211" s="9">
        <v>148.27989568092451</v>
      </c>
      <c r="BC211" s="9">
        <v>149.81108225690147</v>
      </c>
      <c r="BD211" s="9">
        <v>153.58956561588604</v>
      </c>
      <c r="BE211" s="9">
        <v>156.6079187299309</v>
      </c>
      <c r="BF211" s="9">
        <v>160.5194399284529</v>
      </c>
      <c r="BG211" s="9">
        <v>162.54023908346144</v>
      </c>
      <c r="BH211" s="9">
        <v>164.6028459015464</v>
      </c>
      <c r="BI211" s="9">
        <v>166.16814095006114</v>
      </c>
      <c r="BJ211" s="9">
        <v>166.18972340867128</v>
      </c>
      <c r="BK211" s="9">
        <v>167.40325531255763</v>
      </c>
      <c r="BL211" s="9">
        <v>167.44066772414919</v>
      </c>
      <c r="BM211" s="9">
        <v>168.07182357419143</v>
      </c>
      <c r="BN211" s="9">
        <v>167.89050135924097</v>
      </c>
      <c r="BO211" s="9">
        <v>168.50308528074058</v>
      </c>
      <c r="BP211" s="9">
        <v>169.49191368693815</v>
      </c>
      <c r="BQ211" s="21">
        <v>170.12356828014217</v>
      </c>
      <c r="BR211" s="21">
        <v>169.96750588689741</v>
      </c>
      <c r="BS211" s="21">
        <v>169.42280514284485</v>
      </c>
      <c r="BT211" s="21">
        <v>166.34885534514251</v>
      </c>
      <c r="BU211" s="21">
        <v>164.1163882689381</v>
      </c>
      <c r="BV211" s="21">
        <v>162.71436731688212</v>
      </c>
      <c r="BW211" s="21">
        <v>163.84853410317348</v>
      </c>
      <c r="BX211" s="21">
        <v>165.22786437630737</v>
      </c>
      <c r="BY211" s="21">
        <v>164.56407118357717</v>
      </c>
      <c r="BZ211" s="21">
        <v>164.97484880967843</v>
      </c>
      <c r="CA211" s="21">
        <v>165.7520448947563</v>
      </c>
      <c r="CB211" s="21">
        <v>169.06130298411733</v>
      </c>
      <c r="CC211" s="21">
        <v>171.92671787158042</v>
      </c>
      <c r="CD211" s="197">
        <v>173.50612915404005</v>
      </c>
      <c r="CE211" s="197">
        <v>174.2398856011861</v>
      </c>
      <c r="CF211" s="197">
        <v>175.65633407287103</v>
      </c>
      <c r="CG211" s="197">
        <v>178.45364275310405</v>
      </c>
      <c r="CH211" s="200">
        <v>181.73634315307098</v>
      </c>
      <c r="CJ211" s="5"/>
      <c r="CK211" s="5"/>
      <c r="CL211" s="5"/>
      <c r="CM211" s="5"/>
      <c r="CN211" s="5"/>
      <c r="CO211" s="21"/>
      <c r="CP211" s="21"/>
      <c r="CQ211" s="21"/>
    </row>
    <row r="212" spans="1:95" x14ac:dyDescent="0.2">
      <c r="A212" s="8" t="str">
        <f t="shared" si="3"/>
        <v>EIG_gg_QU_3</v>
      </c>
      <c r="B212" s="7" t="s">
        <v>3805</v>
      </c>
      <c r="C212" s="7" t="s">
        <v>654</v>
      </c>
      <c r="D212" s="7">
        <v>3</v>
      </c>
      <c r="E212" s="7">
        <v>100</v>
      </c>
      <c r="F212" s="9">
        <v>100.54968716867529</v>
      </c>
      <c r="G212" s="9">
        <v>100.63963380546612</v>
      </c>
      <c r="H212" s="9">
        <v>101.30656624135008</v>
      </c>
      <c r="I212" s="9">
        <v>101.61874775368337</v>
      </c>
      <c r="J212" s="9">
        <v>102.5392259287936</v>
      </c>
      <c r="K212" s="9">
        <v>102.83345197006082</v>
      </c>
      <c r="L212" s="9">
        <v>103.19328694006151</v>
      </c>
      <c r="M212" s="9">
        <v>103.03849508008591</v>
      </c>
      <c r="N212" s="9">
        <v>102.83836432696198</v>
      </c>
      <c r="O212" s="9">
        <v>102.51879221231921</v>
      </c>
      <c r="P212" s="9">
        <v>102.80032765691567</v>
      </c>
      <c r="Q212" s="9">
        <v>103.48311786691642</v>
      </c>
      <c r="R212" s="9">
        <v>104.56463302831889</v>
      </c>
      <c r="S212" s="9">
        <v>105.16491094929351</v>
      </c>
      <c r="T212" s="9">
        <v>105.15606930039621</v>
      </c>
      <c r="U212" s="9">
        <v>105.19421536655004</v>
      </c>
      <c r="V212" s="9">
        <v>105.2461303840322</v>
      </c>
      <c r="W212" s="9">
        <v>105.8670579546894</v>
      </c>
      <c r="X212" s="9">
        <v>107.35887814040859</v>
      </c>
      <c r="Y212" s="9">
        <v>110.11432115530626</v>
      </c>
      <c r="Z212" s="9">
        <v>113.38810445036582</v>
      </c>
      <c r="AA212" s="9">
        <v>115.96766998936728</v>
      </c>
      <c r="AB212" s="9">
        <v>118.01925276899726</v>
      </c>
      <c r="AC212" s="9">
        <v>119.40802625841478</v>
      </c>
      <c r="AD212" s="9">
        <v>120.44899381453173</v>
      </c>
      <c r="AE212" s="9">
        <v>121.33375262242943</v>
      </c>
      <c r="AF212" s="9">
        <v>122.26593985260696</v>
      </c>
      <c r="AG212" s="9">
        <v>123.45621169175998</v>
      </c>
      <c r="AH212" s="9">
        <v>124.87772554504176</v>
      </c>
      <c r="AI212" s="9">
        <v>125.74914400034889</v>
      </c>
      <c r="AJ212" s="9">
        <v>126.48471336492089</v>
      </c>
      <c r="AK212" s="9">
        <v>126.12457544898932</v>
      </c>
      <c r="AL212" s="9">
        <v>126.35957142765518</v>
      </c>
      <c r="AM212" s="9">
        <v>126.237701037465</v>
      </c>
      <c r="AN212" s="9">
        <v>127.27854609469209</v>
      </c>
      <c r="AO212" s="9">
        <v>127.7183975810114</v>
      </c>
      <c r="AP212" s="9">
        <v>127.8671612973056</v>
      </c>
      <c r="AQ212" s="9">
        <v>127.82602310046481</v>
      </c>
      <c r="AR212" s="9">
        <v>129.14212896448259</v>
      </c>
      <c r="AS212" s="9">
        <v>133.02294879205274</v>
      </c>
      <c r="AT212" s="9">
        <v>137.69940974315543</v>
      </c>
      <c r="AU212" s="9">
        <v>141.19062389115689</v>
      </c>
      <c r="AV212" s="9">
        <v>142.73002777410463</v>
      </c>
      <c r="AW212" s="9">
        <v>142.76071441222487</v>
      </c>
      <c r="AX212" s="9">
        <v>143.50076625355803</v>
      </c>
      <c r="AY212" s="9">
        <v>145.25458894142716</v>
      </c>
      <c r="AZ212" s="9">
        <v>147.76441261265305</v>
      </c>
      <c r="BA212" s="9">
        <v>150.75118892331156</v>
      </c>
      <c r="BB212" s="9">
        <v>153.40831840770241</v>
      </c>
      <c r="BC212" s="9">
        <v>155.95143222472271</v>
      </c>
      <c r="BD212" s="9">
        <v>160.77018942847991</v>
      </c>
      <c r="BE212" s="9">
        <v>165.974618704069</v>
      </c>
      <c r="BF212" s="9">
        <v>170.33383894172914</v>
      </c>
      <c r="BG212" s="9">
        <v>172.20015714916107</v>
      </c>
      <c r="BH212" s="9">
        <v>173.63226119992132</v>
      </c>
      <c r="BI212" s="9">
        <v>177.09216711287431</v>
      </c>
      <c r="BJ212" s="9">
        <v>178.46463517269774</v>
      </c>
      <c r="BK212" s="9">
        <v>179.68990265080458</v>
      </c>
      <c r="BL212" s="9">
        <v>178.28358445416052</v>
      </c>
      <c r="BM212" s="9">
        <v>178.16102919494358</v>
      </c>
      <c r="BN212" s="9">
        <v>178.18657040313551</v>
      </c>
      <c r="BO212" s="9">
        <v>179.49589378252776</v>
      </c>
      <c r="BP212" s="9">
        <v>180.89926911576106</v>
      </c>
      <c r="BQ212" s="21">
        <v>181.99127968055018</v>
      </c>
      <c r="BR212" s="21">
        <v>181.70718675498259</v>
      </c>
      <c r="BS212" s="21">
        <v>179.96604910305857</v>
      </c>
      <c r="BT212" s="21">
        <v>176.23420888900432</v>
      </c>
      <c r="BU212" s="21">
        <v>174.57251275510916</v>
      </c>
      <c r="BV212" s="21">
        <v>175.67406351414328</v>
      </c>
      <c r="BW212" s="21">
        <v>177.95597002086814</v>
      </c>
      <c r="BX212" s="21">
        <v>180.00437153532633</v>
      </c>
      <c r="BY212" s="21">
        <v>179.34340825884576</v>
      </c>
      <c r="BZ212" s="21">
        <v>180.12202809955741</v>
      </c>
      <c r="CA212" s="21">
        <v>181.03349931574837</v>
      </c>
      <c r="CB212" s="21">
        <v>183.06905587259851</v>
      </c>
      <c r="CC212" s="21">
        <v>185.21112980066621</v>
      </c>
      <c r="CD212" s="197">
        <v>186.83027874294729</v>
      </c>
      <c r="CE212" s="197">
        <v>189.36587831904885</v>
      </c>
      <c r="CF212" s="197">
        <v>193.67128662413651</v>
      </c>
      <c r="CG212" s="197">
        <v>197.49028705741088</v>
      </c>
      <c r="CH212" s="200">
        <v>200.43003457813836</v>
      </c>
      <c r="CJ212" s="5"/>
      <c r="CK212" s="5"/>
      <c r="CL212" s="5"/>
      <c r="CM212" s="5"/>
      <c r="CN212" s="5"/>
      <c r="CO212" s="21"/>
      <c r="CP212" s="21"/>
      <c r="CQ212" s="21"/>
    </row>
    <row r="213" spans="1:95" x14ac:dyDescent="0.2">
      <c r="A213" s="8" t="str">
        <f t="shared" si="3"/>
        <v>EIG_gg_QU_4</v>
      </c>
      <c r="B213" s="7" t="s">
        <v>3805</v>
      </c>
      <c r="C213" s="7" t="s">
        <v>654</v>
      </c>
      <c r="D213" s="7">
        <v>4</v>
      </c>
      <c r="E213" s="7">
        <v>100</v>
      </c>
      <c r="F213" s="9">
        <v>99.508758716303973</v>
      </c>
      <c r="G213" s="9">
        <v>98.718893911425369</v>
      </c>
      <c r="H213" s="9">
        <v>99.277722774488879</v>
      </c>
      <c r="I213" s="9">
        <v>99.553641192212424</v>
      </c>
      <c r="J213" s="9">
        <v>100.70181391305324</v>
      </c>
      <c r="K213" s="9">
        <v>101.34790821483095</v>
      </c>
      <c r="L213" s="9">
        <v>102.50641210955219</v>
      </c>
      <c r="M213" s="9">
        <v>103.20993049631863</v>
      </c>
      <c r="N213" s="9">
        <v>103.31778401720113</v>
      </c>
      <c r="O213" s="9">
        <v>102.84374634317508</v>
      </c>
      <c r="P213" s="9">
        <v>103.32014084226124</v>
      </c>
      <c r="Q213" s="9">
        <v>104.03524399915108</v>
      </c>
      <c r="R213" s="9">
        <v>105.54712330370945</v>
      </c>
      <c r="S213" s="9">
        <v>106.0469587459565</v>
      </c>
      <c r="T213" s="9">
        <v>106.96921553182908</v>
      </c>
      <c r="U213" s="9">
        <v>107.61435675892064</v>
      </c>
      <c r="V213" s="9">
        <v>109.19035538770818</v>
      </c>
      <c r="W213" s="9">
        <v>110.52045804780424</v>
      </c>
      <c r="X213" s="9">
        <v>112.24682983028656</v>
      </c>
      <c r="Y213" s="9">
        <v>114.21010082697654</v>
      </c>
      <c r="Z213" s="9">
        <v>116.71324563518891</v>
      </c>
      <c r="AA213" s="9">
        <v>119.25744690734531</v>
      </c>
      <c r="AB213" s="9">
        <v>120.36838100270757</v>
      </c>
      <c r="AC213" s="9">
        <v>120.9311053088382</v>
      </c>
      <c r="AD213" s="9">
        <v>121.3949703114767</v>
      </c>
      <c r="AE213" s="9">
        <v>120.85117176330037</v>
      </c>
      <c r="AF213" s="9">
        <v>121.17992416602794</v>
      </c>
      <c r="AG213" s="9">
        <v>121.87578940726365</v>
      </c>
      <c r="AH213" s="9">
        <v>124.33064595468331</v>
      </c>
      <c r="AI213" s="9">
        <v>125.98038569238371</v>
      </c>
      <c r="AJ213" s="9">
        <v>126.72418356086588</v>
      </c>
      <c r="AK213" s="9">
        <v>126.09712879465951</v>
      </c>
      <c r="AL213" s="9">
        <v>125.90315951262728</v>
      </c>
      <c r="AM213" s="9">
        <v>123.5353177755173</v>
      </c>
      <c r="AN213" s="9">
        <v>122.26394488848275</v>
      </c>
      <c r="AO213" s="9">
        <v>120.06894259033383</v>
      </c>
      <c r="AP213" s="9">
        <v>119.78537293559377</v>
      </c>
      <c r="AQ213" s="9">
        <v>119.63365665989801</v>
      </c>
      <c r="AR213" s="9">
        <v>121.00411149643321</v>
      </c>
      <c r="AS213" s="9">
        <v>124.2982438722881</v>
      </c>
      <c r="AT213" s="9">
        <v>129.33388807085419</v>
      </c>
      <c r="AU213" s="9">
        <v>132.5144638230403</v>
      </c>
      <c r="AV213" s="9">
        <v>135.5393620765193</v>
      </c>
      <c r="AW213" s="9">
        <v>135.44334903128288</v>
      </c>
      <c r="AX213" s="9">
        <v>133.7200326872738</v>
      </c>
      <c r="AY213" s="9">
        <v>129.51869409710912</v>
      </c>
      <c r="AZ213" s="9">
        <v>127.97264278040375</v>
      </c>
      <c r="BA213" s="9">
        <v>130.07419248321921</v>
      </c>
      <c r="BB213" s="9">
        <v>133.58336369838642</v>
      </c>
      <c r="BC213" s="9">
        <v>135.35372484518973</v>
      </c>
      <c r="BD213" s="9">
        <v>138.81160875555247</v>
      </c>
      <c r="BE213" s="9">
        <v>142.5728032893814</v>
      </c>
      <c r="BF213" s="9">
        <v>148.73917919684544</v>
      </c>
      <c r="BG213" s="9">
        <v>152.47214502671079</v>
      </c>
      <c r="BH213" s="9">
        <v>155.6770519542132</v>
      </c>
      <c r="BI213" s="9">
        <v>159.12926159562238</v>
      </c>
      <c r="BJ213" s="9">
        <v>160.7671256771801</v>
      </c>
      <c r="BK213" s="9">
        <v>163.46555671562604</v>
      </c>
      <c r="BL213" s="9">
        <v>162.98625942474067</v>
      </c>
      <c r="BM213" s="9">
        <v>163.26568196891881</v>
      </c>
      <c r="BN213" s="9">
        <v>162.41061881311558</v>
      </c>
      <c r="BO213" s="9">
        <v>162.86461923749167</v>
      </c>
      <c r="BP213" s="9">
        <v>165.1674513266718</v>
      </c>
      <c r="BQ213" s="21">
        <v>166.5529024032619</v>
      </c>
      <c r="BR213" s="21">
        <v>166.71886535284099</v>
      </c>
      <c r="BS213" s="21">
        <v>165.59208417697661</v>
      </c>
      <c r="BT213" s="21">
        <v>162.63743120223197</v>
      </c>
      <c r="BU213" s="21">
        <v>159.93908797890728</v>
      </c>
      <c r="BV213" s="21">
        <v>157.90775728507546</v>
      </c>
      <c r="BW213" s="21">
        <v>158.56910053065363</v>
      </c>
      <c r="BX213" s="21">
        <v>159.07813080747985</v>
      </c>
      <c r="BY213" s="21">
        <v>157.92148620972486</v>
      </c>
      <c r="BZ213" s="21">
        <v>157.43349852735909</v>
      </c>
      <c r="CA213" s="21">
        <v>158.1686042545879</v>
      </c>
      <c r="CB213" s="21">
        <v>160.99575635999793</v>
      </c>
      <c r="CC213" s="21">
        <v>163.94585867930206</v>
      </c>
      <c r="CD213" s="197">
        <v>167.51550171738651</v>
      </c>
      <c r="CE213" s="197">
        <v>170.43737118763985</v>
      </c>
      <c r="CF213" s="197">
        <v>173.75970092644738</v>
      </c>
      <c r="CG213" s="197">
        <v>175.9744573482549</v>
      </c>
      <c r="CH213" s="200">
        <v>177.40767667360356</v>
      </c>
      <c r="CJ213" s="5"/>
      <c r="CK213" s="5"/>
      <c r="CL213" s="5"/>
      <c r="CM213" s="5"/>
      <c r="CN213" s="5"/>
      <c r="CO213" s="21"/>
      <c r="CP213" s="21"/>
      <c r="CQ213" s="21"/>
    </row>
    <row r="214" spans="1:95" x14ac:dyDescent="0.2">
      <c r="A214" s="8" t="str">
        <f t="shared" si="3"/>
        <v>EIG_gg_QU_5</v>
      </c>
      <c r="B214" s="7" t="s">
        <v>3805</v>
      </c>
      <c r="C214" s="7" t="s">
        <v>654</v>
      </c>
      <c r="D214" s="7">
        <v>5</v>
      </c>
      <c r="E214" s="7">
        <v>100</v>
      </c>
      <c r="F214" s="9">
        <v>100.31079264834352</v>
      </c>
      <c r="G214" s="9">
        <v>100.09102931095349</v>
      </c>
      <c r="H214" s="9">
        <v>100.52267196311941</v>
      </c>
      <c r="I214" s="9">
        <v>100.85160239894867</v>
      </c>
      <c r="J214" s="9">
        <v>102.2187228338385</v>
      </c>
      <c r="K214" s="9">
        <v>103.43899838789257</v>
      </c>
      <c r="L214" s="9">
        <v>104.71751413798746</v>
      </c>
      <c r="M214" s="9">
        <v>105.09583150856561</v>
      </c>
      <c r="N214" s="9">
        <v>104.74355415591306</v>
      </c>
      <c r="O214" s="9">
        <v>104.02152469773404</v>
      </c>
      <c r="P214" s="9">
        <v>104.23215545714835</v>
      </c>
      <c r="Q214" s="9">
        <v>104.84112512158214</v>
      </c>
      <c r="R214" s="9">
        <v>106.08689044467853</v>
      </c>
      <c r="S214" s="9">
        <v>106.22213044662836</v>
      </c>
      <c r="T214" s="9">
        <v>106.8698424152708</v>
      </c>
      <c r="U214" s="9">
        <v>107.29430914300217</v>
      </c>
      <c r="V214" s="9">
        <v>108.95419709947959</v>
      </c>
      <c r="W214" s="9">
        <v>110.37408691347547</v>
      </c>
      <c r="X214" s="9">
        <v>112.95304797320374</v>
      </c>
      <c r="Y214" s="9">
        <v>115.91101500744298</v>
      </c>
      <c r="Z214" s="9">
        <v>119.32152090625839</v>
      </c>
      <c r="AA214" s="9">
        <v>121.96132979689115</v>
      </c>
      <c r="AB214" s="9">
        <v>123.8160030708259</v>
      </c>
      <c r="AC214" s="9">
        <v>125.85739743014902</v>
      </c>
      <c r="AD214" s="9">
        <v>127.70557579547976</v>
      </c>
      <c r="AE214" s="9">
        <v>130.59248963657885</v>
      </c>
      <c r="AF214" s="9">
        <v>133.14263056115917</v>
      </c>
      <c r="AG214" s="9">
        <v>135.63842395417785</v>
      </c>
      <c r="AH214" s="9">
        <v>136.50414927870267</v>
      </c>
      <c r="AI214" s="9">
        <v>137.11813685370905</v>
      </c>
      <c r="AJ214" s="9">
        <v>138.29693420186899</v>
      </c>
      <c r="AK214" s="9">
        <v>139.57680549375991</v>
      </c>
      <c r="AL214" s="9">
        <v>141.21188526792164</v>
      </c>
      <c r="AM214" s="9">
        <v>142.26220292501998</v>
      </c>
      <c r="AN214" s="9">
        <v>145.44833977552972</v>
      </c>
      <c r="AO214" s="9">
        <v>147.20540587014477</v>
      </c>
      <c r="AP214" s="9">
        <v>148.74899118338263</v>
      </c>
      <c r="AQ214" s="9">
        <v>148.90488771335251</v>
      </c>
      <c r="AR214" s="9">
        <v>151.17860459175435</v>
      </c>
      <c r="AS214" s="9">
        <v>157.6671008137549</v>
      </c>
      <c r="AT214" s="9">
        <v>165.05312125727178</v>
      </c>
      <c r="AU214" s="9">
        <v>170.68612987712513</v>
      </c>
      <c r="AV214" s="9">
        <v>172.36815758067578</v>
      </c>
      <c r="AW214" s="9">
        <v>172.4356591484142</v>
      </c>
      <c r="AX214" s="9">
        <v>173.20826439523958</v>
      </c>
      <c r="AY214" s="9">
        <v>174.26323038604235</v>
      </c>
      <c r="AZ214" s="9">
        <v>178.20596648570998</v>
      </c>
      <c r="BA214" s="9">
        <v>182.65273645831181</v>
      </c>
      <c r="BB214" s="9">
        <v>189.166599768645</v>
      </c>
      <c r="BC214" s="9">
        <v>192.08541694846096</v>
      </c>
      <c r="BD214" s="9">
        <v>198.64550112433804</v>
      </c>
      <c r="BE214" s="9">
        <v>203.08049197614173</v>
      </c>
      <c r="BF214" s="9">
        <v>208.59128158517368</v>
      </c>
      <c r="BG214" s="9">
        <v>210.70279515607513</v>
      </c>
      <c r="BH214" s="9">
        <v>212.27880941496048</v>
      </c>
      <c r="BI214" s="9">
        <v>213.43330381353351</v>
      </c>
      <c r="BJ214" s="9">
        <v>211.37134865214713</v>
      </c>
      <c r="BK214" s="9">
        <v>209.54351127985692</v>
      </c>
      <c r="BL214" s="9">
        <v>207.95125441196274</v>
      </c>
      <c r="BM214" s="9">
        <v>207.07284306583054</v>
      </c>
      <c r="BN214" s="9">
        <v>207.18867080832578</v>
      </c>
      <c r="BO214" s="9">
        <v>206.72958330386038</v>
      </c>
      <c r="BP214" s="9">
        <v>208.36297803308938</v>
      </c>
      <c r="BQ214" s="21">
        <v>207.48099148435972</v>
      </c>
      <c r="BR214" s="21">
        <v>206.01543096049122</v>
      </c>
      <c r="BS214" s="21">
        <v>203.06461078613347</v>
      </c>
      <c r="BT214" s="21">
        <v>198.96620255921437</v>
      </c>
      <c r="BU214" s="21">
        <v>195.20254836517333</v>
      </c>
      <c r="BV214" s="21">
        <v>192.86916439623485</v>
      </c>
      <c r="BW214" s="21">
        <v>192.68843455601066</v>
      </c>
      <c r="BX214" s="21">
        <v>194.69263090153194</v>
      </c>
      <c r="BY214" s="21">
        <v>194.47318252963132</v>
      </c>
      <c r="BZ214" s="21">
        <v>196.87625507257107</v>
      </c>
      <c r="CA214" s="21">
        <v>198.92739810736472</v>
      </c>
      <c r="CB214" s="21">
        <v>203.58300966548464</v>
      </c>
      <c r="CC214" s="21">
        <v>207.98789491753561</v>
      </c>
      <c r="CD214" s="197">
        <v>210.06387085648041</v>
      </c>
      <c r="CE214" s="197">
        <v>212.17876498227918</v>
      </c>
      <c r="CF214" s="197">
        <v>215.08876316978044</v>
      </c>
      <c r="CG214" s="197">
        <v>220.37676526770315</v>
      </c>
      <c r="CH214" s="200">
        <v>225.51320487203515</v>
      </c>
      <c r="CJ214" s="5"/>
      <c r="CK214" s="5"/>
      <c r="CL214" s="5"/>
      <c r="CM214" s="5"/>
      <c r="CN214" s="5"/>
      <c r="CO214" s="21"/>
      <c r="CP214" s="21"/>
      <c r="CQ214" s="21"/>
    </row>
    <row r="215" spans="1:95" x14ac:dyDescent="0.2">
      <c r="A215" s="8" t="str">
        <f t="shared" si="3"/>
        <v>EIG_gg_QU_6</v>
      </c>
      <c r="B215" s="7" t="s">
        <v>3805</v>
      </c>
      <c r="C215" s="7" t="s">
        <v>654</v>
      </c>
      <c r="D215" s="7">
        <v>6</v>
      </c>
      <c r="E215" s="7">
        <v>100</v>
      </c>
      <c r="F215" s="9">
        <v>99.896937822591312</v>
      </c>
      <c r="G215" s="9">
        <v>99.084921432878488</v>
      </c>
      <c r="H215" s="9">
        <v>99.1506771848738</v>
      </c>
      <c r="I215" s="9">
        <v>99.194235511914101</v>
      </c>
      <c r="J215" s="9">
        <v>100.30832755412341</v>
      </c>
      <c r="K215" s="9">
        <v>101.09045726680547</v>
      </c>
      <c r="L215" s="9">
        <v>102.27251851212851</v>
      </c>
      <c r="M215" s="9">
        <v>102.94497034261207</v>
      </c>
      <c r="N215" s="9">
        <v>103.13046645129054</v>
      </c>
      <c r="O215" s="9">
        <v>102.89656179992068</v>
      </c>
      <c r="P215" s="9">
        <v>103.86096740134117</v>
      </c>
      <c r="Q215" s="9">
        <v>104.99841755654107</v>
      </c>
      <c r="R215" s="9">
        <v>106.70864066454237</v>
      </c>
      <c r="S215" s="9">
        <v>106.9799038480074</v>
      </c>
      <c r="T215" s="9">
        <v>107.29483282115125</v>
      </c>
      <c r="U215" s="9">
        <v>106.95256253727155</v>
      </c>
      <c r="V215" s="9">
        <v>107.49969456875749</v>
      </c>
      <c r="W215" s="9">
        <v>108.17938948883352</v>
      </c>
      <c r="X215" s="9">
        <v>110.05090896520998</v>
      </c>
      <c r="Y215" s="9">
        <v>112.38697155750062</v>
      </c>
      <c r="Z215" s="9">
        <v>115.25002076334563</v>
      </c>
      <c r="AA215" s="9">
        <v>117.75358930051362</v>
      </c>
      <c r="AB215" s="9">
        <v>120.92604411187047</v>
      </c>
      <c r="AC215" s="9">
        <v>123.141682203462</v>
      </c>
      <c r="AD215" s="9">
        <v>124.98188313227878</v>
      </c>
      <c r="AE215" s="9">
        <v>124.29755052150807</v>
      </c>
      <c r="AF215" s="9">
        <v>125.37023418816959</v>
      </c>
      <c r="AG215" s="9">
        <v>126.34561759465505</v>
      </c>
      <c r="AH215" s="9">
        <v>127.65002143569778</v>
      </c>
      <c r="AI215" s="9">
        <v>127.47106450816894</v>
      </c>
      <c r="AJ215" s="9">
        <v>127.79302123457209</v>
      </c>
      <c r="AK215" s="9">
        <v>128.44795772739425</v>
      </c>
      <c r="AL215" s="9">
        <v>129.36870323418802</v>
      </c>
      <c r="AM215" s="9">
        <v>130.32022275314048</v>
      </c>
      <c r="AN215" s="9">
        <v>131.41570693396133</v>
      </c>
      <c r="AO215" s="9">
        <v>132.04257963039535</v>
      </c>
      <c r="AP215" s="9">
        <v>131.2484679590892</v>
      </c>
      <c r="AQ215" s="9">
        <v>131.924951791035</v>
      </c>
      <c r="AR215" s="9">
        <v>134.15259468005496</v>
      </c>
      <c r="AS215" s="9">
        <v>139.65199457083295</v>
      </c>
      <c r="AT215" s="9">
        <v>145.05941280908371</v>
      </c>
      <c r="AU215" s="9">
        <v>148.39956131513321</v>
      </c>
      <c r="AV215" s="9">
        <v>150.7323487890045</v>
      </c>
      <c r="AW215" s="9">
        <v>152.22794080516152</v>
      </c>
      <c r="AX215" s="9">
        <v>154.71008167604361</v>
      </c>
      <c r="AY215" s="9">
        <v>156.41798120564718</v>
      </c>
      <c r="AZ215" s="9">
        <v>158.18935741719085</v>
      </c>
      <c r="BA215" s="9">
        <v>160.95732211605724</v>
      </c>
      <c r="BB215" s="9">
        <v>163.97695638915184</v>
      </c>
      <c r="BC215" s="9">
        <v>167.40489977073764</v>
      </c>
      <c r="BD215" s="9">
        <v>171.90961218190253</v>
      </c>
      <c r="BE215" s="9">
        <v>176.00308882891719</v>
      </c>
      <c r="BF215" s="9">
        <v>179.26157078394826</v>
      </c>
      <c r="BG215" s="9">
        <v>180.29864847463955</v>
      </c>
      <c r="BH215" s="9">
        <v>181.33450206665066</v>
      </c>
      <c r="BI215" s="9">
        <v>183.46043011303462</v>
      </c>
      <c r="BJ215" s="9">
        <v>185.01101848258577</v>
      </c>
      <c r="BK215" s="9">
        <v>186.04505825962153</v>
      </c>
      <c r="BL215" s="9">
        <v>185.68857764990707</v>
      </c>
      <c r="BM215" s="9">
        <v>185.31932090543805</v>
      </c>
      <c r="BN215" s="9">
        <v>186.87109940167178</v>
      </c>
      <c r="BO215" s="9">
        <v>189.40628467926695</v>
      </c>
      <c r="BP215" s="9">
        <v>192.68616792759235</v>
      </c>
      <c r="BQ215" s="21">
        <v>192.49126815414834</v>
      </c>
      <c r="BR215" s="21">
        <v>191.38954182902845</v>
      </c>
      <c r="BS215" s="21">
        <v>190.28861639301681</v>
      </c>
      <c r="BT215" s="21">
        <v>188.26474632444425</v>
      </c>
      <c r="BU215" s="21">
        <v>186.7807887944615</v>
      </c>
      <c r="BV215" s="21">
        <v>184.73945004646603</v>
      </c>
      <c r="BW215" s="21">
        <v>185.50797014541271</v>
      </c>
      <c r="BX215" s="21">
        <v>186.35343627556651</v>
      </c>
      <c r="BY215" s="21">
        <v>186.28330703222332</v>
      </c>
      <c r="BZ215" s="21">
        <v>187.73162460314052</v>
      </c>
      <c r="CA215" s="21">
        <v>188.81847468649246</v>
      </c>
      <c r="CB215" s="21">
        <v>192.76426641677259</v>
      </c>
      <c r="CC215" s="21">
        <v>196.00168349654339</v>
      </c>
      <c r="CD215" s="197">
        <v>199.44122500643053</v>
      </c>
      <c r="CE215" s="197">
        <v>200.98731841008328</v>
      </c>
      <c r="CF215" s="197">
        <v>204.61638267394616</v>
      </c>
      <c r="CG215" s="197">
        <v>206.58372902472397</v>
      </c>
      <c r="CH215" s="200">
        <v>207.19535852428228</v>
      </c>
      <c r="CJ215" s="5"/>
      <c r="CK215" s="5"/>
      <c r="CL215" s="5"/>
      <c r="CM215" s="5"/>
      <c r="CN215" s="5"/>
      <c r="CO215" s="21"/>
      <c r="CP215" s="21"/>
      <c r="CQ215" s="21"/>
    </row>
    <row r="216" spans="1:95" x14ac:dyDescent="0.2">
      <c r="A216" s="8" t="str">
        <f t="shared" si="3"/>
        <v>EIG_gg_QU_7</v>
      </c>
      <c r="B216" s="7" t="s">
        <v>3805</v>
      </c>
      <c r="C216" s="7" t="s">
        <v>654</v>
      </c>
      <c r="D216" s="7">
        <v>7</v>
      </c>
      <c r="E216" s="7">
        <v>100</v>
      </c>
      <c r="F216" s="9">
        <v>100.14126905161841</v>
      </c>
      <c r="G216" s="9">
        <v>99.608065849746751</v>
      </c>
      <c r="H216" s="9">
        <v>100.27864602528332</v>
      </c>
      <c r="I216" s="9">
        <v>101.07342545195975</v>
      </c>
      <c r="J216" s="9">
        <v>103.07870373951523</v>
      </c>
      <c r="K216" s="9">
        <v>104.54102723542577</v>
      </c>
      <c r="L216" s="9">
        <v>106.59866556748075</v>
      </c>
      <c r="M216" s="9">
        <v>107.83388917233704</v>
      </c>
      <c r="N216" s="9">
        <v>108.0407176270018</v>
      </c>
      <c r="O216" s="9">
        <v>107.15922061736676</v>
      </c>
      <c r="P216" s="9">
        <v>106.68714401937034</v>
      </c>
      <c r="Q216" s="9">
        <v>106.70769153520486</v>
      </c>
      <c r="R216" s="9">
        <v>107.50908519239668</v>
      </c>
      <c r="S216" s="9">
        <v>107.77853238259745</v>
      </c>
      <c r="T216" s="9">
        <v>108.24112513254458</v>
      </c>
      <c r="U216" s="9">
        <v>108.23624971068563</v>
      </c>
      <c r="V216" s="9">
        <v>108.83861476602543</v>
      </c>
      <c r="W216" s="9">
        <v>109.89035537534686</v>
      </c>
      <c r="X216" s="9">
        <v>111.87884646324308</v>
      </c>
      <c r="Y216" s="9">
        <v>114.65213739855648</v>
      </c>
      <c r="Z216" s="9">
        <v>117.38030014043038</v>
      </c>
      <c r="AA216" s="9">
        <v>120.30558966989777</v>
      </c>
      <c r="AB216" s="9">
        <v>123.1823825444082</v>
      </c>
      <c r="AC216" s="9">
        <v>125.46813315311822</v>
      </c>
      <c r="AD216" s="9">
        <v>127.41751224544765</v>
      </c>
      <c r="AE216" s="9">
        <v>128.89708222087464</v>
      </c>
      <c r="AF216" s="9">
        <v>133.45172252141688</v>
      </c>
      <c r="AG216" s="9">
        <v>135.04489153485861</v>
      </c>
      <c r="AH216" s="9">
        <v>136.85072560715125</v>
      </c>
      <c r="AI216" s="9">
        <v>135.46413734646981</v>
      </c>
      <c r="AJ216" s="9">
        <v>136.71015553179711</v>
      </c>
      <c r="AK216" s="9">
        <v>137.1319424981692</v>
      </c>
      <c r="AL216" s="9">
        <v>137.60137685317989</v>
      </c>
      <c r="AM216" s="9">
        <v>138.40304994661065</v>
      </c>
      <c r="AN216" s="9">
        <v>139.18714157169606</v>
      </c>
      <c r="AO216" s="9">
        <v>140.74472540534765</v>
      </c>
      <c r="AP216" s="9">
        <v>140.57233023466247</v>
      </c>
      <c r="AQ216" s="9">
        <v>141.87920145380949</v>
      </c>
      <c r="AR216" s="9">
        <v>143.84186765143826</v>
      </c>
      <c r="AS216" s="9">
        <v>148.08324640514556</v>
      </c>
      <c r="AT216" s="9">
        <v>153.16164336749873</v>
      </c>
      <c r="AU216" s="9">
        <v>155.22132326466229</v>
      </c>
      <c r="AV216" s="9">
        <v>157.75115065578112</v>
      </c>
      <c r="AW216" s="9">
        <v>156.89542452857827</v>
      </c>
      <c r="AX216" s="9">
        <v>157.84500456427716</v>
      </c>
      <c r="AY216" s="9">
        <v>158.46429858030862</v>
      </c>
      <c r="AZ216" s="9">
        <v>162.20507414423528</v>
      </c>
      <c r="BA216" s="9">
        <v>165.86712143465351</v>
      </c>
      <c r="BB216" s="9">
        <v>168.85244916574925</v>
      </c>
      <c r="BC216" s="9">
        <v>170.1136660511971</v>
      </c>
      <c r="BD216" s="9">
        <v>175.7615622502598</v>
      </c>
      <c r="BE216" s="9">
        <v>180.99264951407756</v>
      </c>
      <c r="BF216" s="9">
        <v>186.8358532004529</v>
      </c>
      <c r="BG216" s="9">
        <v>189.09495213385659</v>
      </c>
      <c r="BH216" s="9">
        <v>192.02116887419834</v>
      </c>
      <c r="BI216" s="9">
        <v>195.38540729703723</v>
      </c>
      <c r="BJ216" s="9">
        <v>195.82787316768972</v>
      </c>
      <c r="BK216" s="9">
        <v>195.13203917888336</v>
      </c>
      <c r="BL216" s="9">
        <v>193.98492670774695</v>
      </c>
      <c r="BM216" s="9">
        <v>194.0866771622419</v>
      </c>
      <c r="BN216" s="9">
        <v>193.71023641832971</v>
      </c>
      <c r="BO216" s="9">
        <v>192.44408324905433</v>
      </c>
      <c r="BP216" s="9">
        <v>193.71269812786875</v>
      </c>
      <c r="BQ216" s="21">
        <v>194.20073091650556</v>
      </c>
      <c r="BR216" s="21">
        <v>194.33691446085527</v>
      </c>
      <c r="BS216" s="21">
        <v>193.1773710648765</v>
      </c>
      <c r="BT216" s="21">
        <v>190.66287218790239</v>
      </c>
      <c r="BU216" s="21">
        <v>190.3559189862232</v>
      </c>
      <c r="BV216" s="21">
        <v>190.9338655733969</v>
      </c>
      <c r="BW216" s="21">
        <v>194.93133806152983</v>
      </c>
      <c r="BX216" s="21">
        <v>196.82936298655451</v>
      </c>
      <c r="BY216" s="21">
        <v>194.84640782157601</v>
      </c>
      <c r="BZ216" s="21">
        <v>194.33288753127445</v>
      </c>
      <c r="CA216" s="21">
        <v>195.71108275631795</v>
      </c>
      <c r="CB216" s="21">
        <v>203.10143311677996</v>
      </c>
      <c r="CC216" s="21">
        <v>209.9259212003594</v>
      </c>
      <c r="CD216" s="197">
        <v>213.66229001273243</v>
      </c>
      <c r="CE216" s="197">
        <v>214.98700742806682</v>
      </c>
      <c r="CF216" s="197">
        <v>216.06037347320591</v>
      </c>
      <c r="CG216" s="197">
        <v>219.96682824876265</v>
      </c>
      <c r="CH216" s="200">
        <v>223.96715752068391</v>
      </c>
      <c r="CJ216" s="5"/>
      <c r="CK216" s="5"/>
      <c r="CL216" s="5"/>
      <c r="CM216" s="5"/>
      <c r="CN216" s="5"/>
      <c r="CO216" s="21"/>
      <c r="CP216" s="21"/>
      <c r="CQ216" s="21"/>
    </row>
    <row r="217" spans="1:95" x14ac:dyDescent="0.2">
      <c r="A217" s="8" t="str">
        <f t="shared" si="3"/>
        <v>EIG_gg_QU_8</v>
      </c>
      <c r="B217" s="7" t="s">
        <v>3805</v>
      </c>
      <c r="C217" s="7" t="s">
        <v>654</v>
      </c>
      <c r="D217" s="7">
        <v>8</v>
      </c>
      <c r="E217" s="7">
        <v>100</v>
      </c>
      <c r="F217" s="9">
        <v>101.07673595776481</v>
      </c>
      <c r="G217" s="9">
        <v>101.73876670082541</v>
      </c>
      <c r="H217" s="9">
        <v>103.01689773888927</v>
      </c>
      <c r="I217" s="9">
        <v>103.12496825597508</v>
      </c>
      <c r="J217" s="9">
        <v>103.63493447524981</v>
      </c>
      <c r="K217" s="9">
        <v>103.38647463793514</v>
      </c>
      <c r="L217" s="9">
        <v>103.44189382390043</v>
      </c>
      <c r="M217" s="9">
        <v>102.50184402091469</v>
      </c>
      <c r="N217" s="9">
        <v>101.50287162251323</v>
      </c>
      <c r="O217" s="9">
        <v>100.60754228862811</v>
      </c>
      <c r="P217" s="9">
        <v>100.70518023530788</v>
      </c>
      <c r="Q217" s="9">
        <v>100.99069709351545</v>
      </c>
      <c r="R217" s="9">
        <v>101.43265448153295</v>
      </c>
      <c r="S217" s="9">
        <v>101.22739427306203</v>
      </c>
      <c r="T217" s="9">
        <v>100.83322144268504</v>
      </c>
      <c r="U217" s="9">
        <v>100.59757249380196</v>
      </c>
      <c r="V217" s="9">
        <v>101.10947329201308</v>
      </c>
      <c r="W217" s="9">
        <v>101.89277258812369</v>
      </c>
      <c r="X217" s="9">
        <v>103.01212106443309</v>
      </c>
      <c r="Y217" s="9">
        <v>104.67115834308073</v>
      </c>
      <c r="Z217" s="9">
        <v>107.06394060970275</v>
      </c>
      <c r="AA217" s="9">
        <v>109.27773113412918</v>
      </c>
      <c r="AB217" s="9">
        <v>111.84697708674908</v>
      </c>
      <c r="AC217" s="9">
        <v>113.56004114306192</v>
      </c>
      <c r="AD217" s="9">
        <v>115.35506696576921</v>
      </c>
      <c r="AE217" s="9">
        <v>117.26602335068203</v>
      </c>
      <c r="AF217" s="9">
        <v>118.69970280355381</v>
      </c>
      <c r="AG217" s="9">
        <v>118.57424560701652</v>
      </c>
      <c r="AH217" s="9">
        <v>116.59381065475507</v>
      </c>
      <c r="AI217" s="9">
        <v>114.74747141195621</v>
      </c>
      <c r="AJ217" s="9">
        <v>114.0109651502069</v>
      </c>
      <c r="AK217" s="9">
        <v>112.93294337367628</v>
      </c>
      <c r="AL217" s="9">
        <v>112.42654020528697</v>
      </c>
      <c r="AM217" s="9">
        <v>112.72426245435815</v>
      </c>
      <c r="AN217" s="9">
        <v>114.13847421354627</v>
      </c>
      <c r="AO217" s="9">
        <v>114.93203511473335</v>
      </c>
      <c r="AP217" s="9">
        <v>114.19407410356632</v>
      </c>
      <c r="AQ217" s="9">
        <v>113.32467014515191</v>
      </c>
      <c r="AR217" s="9">
        <v>114.32089179329546</v>
      </c>
      <c r="AS217" s="9">
        <v>116.95747189455903</v>
      </c>
      <c r="AT217" s="9">
        <v>120.94152703733198</v>
      </c>
      <c r="AU217" s="9">
        <v>121.87255322990542</v>
      </c>
      <c r="AV217" s="9">
        <v>123.05196302342755</v>
      </c>
      <c r="AW217" s="9">
        <v>121.90681923641398</v>
      </c>
      <c r="AX217" s="9">
        <v>121.80544380842439</v>
      </c>
      <c r="AY217" s="9">
        <v>121.80047888482039</v>
      </c>
      <c r="AZ217" s="9">
        <v>122.94463403553573</v>
      </c>
      <c r="BA217" s="9">
        <v>126.68624690607135</v>
      </c>
      <c r="BB217" s="9">
        <v>129.72042517968796</v>
      </c>
      <c r="BC217" s="9">
        <v>131.42326713677321</v>
      </c>
      <c r="BD217" s="9">
        <v>133.64902445276755</v>
      </c>
      <c r="BE217" s="9">
        <v>134.50765374912098</v>
      </c>
      <c r="BF217" s="9">
        <v>136.22561154880208</v>
      </c>
      <c r="BG217" s="9">
        <v>135.57306887706338</v>
      </c>
      <c r="BH217" s="9">
        <v>135.36310387332495</v>
      </c>
      <c r="BI217" s="9">
        <v>136.83791360172643</v>
      </c>
      <c r="BJ217" s="9">
        <v>136.52210064753251</v>
      </c>
      <c r="BK217" s="9">
        <v>137.91995488911698</v>
      </c>
      <c r="BL217" s="9">
        <v>138.26208370404427</v>
      </c>
      <c r="BM217" s="9">
        <v>140.55820129891532</v>
      </c>
      <c r="BN217" s="9">
        <v>141.54453652514812</v>
      </c>
      <c r="BO217" s="9">
        <v>141.71672330197876</v>
      </c>
      <c r="BP217" s="9">
        <v>143.02114124151763</v>
      </c>
      <c r="BQ217" s="21">
        <v>144.02015373791099</v>
      </c>
      <c r="BR217" s="21">
        <v>144.05717798218848</v>
      </c>
      <c r="BS217" s="21">
        <v>142.06747304151335</v>
      </c>
      <c r="BT217" s="21">
        <v>138.68178265096361</v>
      </c>
      <c r="BU217" s="21">
        <v>137.81607150409482</v>
      </c>
      <c r="BV217" s="21">
        <v>138.57517358534105</v>
      </c>
      <c r="BW217" s="21">
        <v>139.85301958008074</v>
      </c>
      <c r="BX217" s="21">
        <v>139.65837155901275</v>
      </c>
      <c r="BY217" s="21">
        <v>137.91460461858875</v>
      </c>
      <c r="BZ217" s="21">
        <v>139.03445128638802</v>
      </c>
      <c r="CA217" s="21">
        <v>142.13614698331779</v>
      </c>
      <c r="CB217" s="21">
        <v>146.28443905271283</v>
      </c>
      <c r="CC217" s="21">
        <v>149.92813831245371</v>
      </c>
      <c r="CD217" s="197">
        <v>150.67147255272062</v>
      </c>
      <c r="CE217" s="197">
        <v>151.43259028766974</v>
      </c>
      <c r="CF217" s="197">
        <v>152.65581767033308</v>
      </c>
      <c r="CG217" s="197">
        <v>154.32758576256302</v>
      </c>
      <c r="CH217" s="200">
        <v>154.44481321929794</v>
      </c>
      <c r="CJ217" s="5"/>
      <c r="CK217" s="5"/>
      <c r="CL217" s="5"/>
      <c r="CM217" s="5"/>
      <c r="CN217" s="5"/>
      <c r="CO217" s="21"/>
      <c r="CP217" s="21"/>
      <c r="CQ217" s="21"/>
    </row>
    <row r="218" spans="1:95" x14ac:dyDescent="0.2">
      <c r="A218" s="8" t="str">
        <f t="shared" si="3"/>
        <v>EIG_gg_QU_9</v>
      </c>
      <c r="B218" s="7" t="s">
        <v>3805</v>
      </c>
      <c r="C218" s="7" t="s">
        <v>654</v>
      </c>
      <c r="D218" s="7">
        <v>9</v>
      </c>
      <c r="E218" s="7">
        <v>100</v>
      </c>
      <c r="F218" s="9">
        <v>100.68963850849099</v>
      </c>
      <c r="G218" s="9">
        <v>101.0425848212376</v>
      </c>
      <c r="H218" s="9">
        <v>102.21778806067448</v>
      </c>
      <c r="I218" s="9">
        <v>103.83097191212732</v>
      </c>
      <c r="J218" s="9">
        <v>105.60571476733885</v>
      </c>
      <c r="K218" s="9">
        <v>107.1439966584353</v>
      </c>
      <c r="L218" s="9">
        <v>108.42453560178733</v>
      </c>
      <c r="M218" s="9">
        <v>109.31037484688254</v>
      </c>
      <c r="N218" s="9">
        <v>110.54456698046023</v>
      </c>
      <c r="O218" s="9">
        <v>110.34953818768889</v>
      </c>
      <c r="P218" s="9">
        <v>112.02461586027511</v>
      </c>
      <c r="Q218" s="9">
        <v>112.69667855806831</v>
      </c>
      <c r="R218" s="9">
        <v>115.84329606138635</v>
      </c>
      <c r="S218" s="9">
        <v>116.77086960198842</v>
      </c>
      <c r="T218" s="9">
        <v>116.51932471651044</v>
      </c>
      <c r="U218" s="9">
        <v>115.07600219972342</v>
      </c>
      <c r="V218" s="9">
        <v>115.10424337310035</v>
      </c>
      <c r="W218" s="9">
        <v>116.1290046439177</v>
      </c>
      <c r="X218" s="9">
        <v>118.15916263749699</v>
      </c>
      <c r="Y218" s="9">
        <v>120.39189649192663</v>
      </c>
      <c r="Z218" s="9">
        <v>123.61668980929454</v>
      </c>
      <c r="AA218" s="9">
        <v>125.79252594426696</v>
      </c>
      <c r="AB218" s="9">
        <v>128.56123139219028</v>
      </c>
      <c r="AC218" s="9">
        <v>131.42515304387078</v>
      </c>
      <c r="AD218" s="9">
        <v>135.00514778974861</v>
      </c>
      <c r="AE218" s="9">
        <v>137.18052155992441</v>
      </c>
      <c r="AF218" s="9">
        <v>140.96694160045908</v>
      </c>
      <c r="AG218" s="9">
        <v>143.91030703987329</v>
      </c>
      <c r="AH218" s="9">
        <v>146.48403966121185</v>
      </c>
      <c r="AI218" s="9">
        <v>147.20950838643572</v>
      </c>
      <c r="AJ218" s="9">
        <v>149.24213275629344</v>
      </c>
      <c r="AK218" s="9">
        <v>152.8784179284271</v>
      </c>
      <c r="AL218" s="9">
        <v>156.62902598535069</v>
      </c>
      <c r="AM218" s="9">
        <v>160.39559493296906</v>
      </c>
      <c r="AN218" s="9">
        <v>163.21378300382841</v>
      </c>
      <c r="AO218" s="9">
        <v>163.94994039212656</v>
      </c>
      <c r="AP218" s="9">
        <v>163.18451147478297</v>
      </c>
      <c r="AQ218" s="9">
        <v>162.84162281881973</v>
      </c>
      <c r="AR218" s="9">
        <v>164.86635536038014</v>
      </c>
      <c r="AS218" s="9">
        <v>172.06522280274916</v>
      </c>
      <c r="AT218" s="9">
        <v>179.76217685691176</v>
      </c>
      <c r="AU218" s="9">
        <v>182.95994869864967</v>
      </c>
      <c r="AV218" s="9">
        <v>183.21197682816924</v>
      </c>
      <c r="AW218" s="9">
        <v>182.11668069820323</v>
      </c>
      <c r="AX218" s="9">
        <v>186.52783523515333</v>
      </c>
      <c r="AY218" s="9">
        <v>189.30042912489989</v>
      </c>
      <c r="AZ218" s="9">
        <v>193.55014816074512</v>
      </c>
      <c r="BA218" s="9">
        <v>197.97836674496307</v>
      </c>
      <c r="BB218" s="9">
        <v>203.04603655993711</v>
      </c>
      <c r="BC218" s="9">
        <v>207.68872378459869</v>
      </c>
      <c r="BD218" s="9">
        <v>213.25935644886908</v>
      </c>
      <c r="BE218" s="9">
        <v>217.56548315847195</v>
      </c>
      <c r="BF218" s="9">
        <v>222.13352178189066</v>
      </c>
      <c r="BG218" s="9">
        <v>224.01884217229824</v>
      </c>
      <c r="BH218" s="9">
        <v>225.06749346084277</v>
      </c>
      <c r="BI218" s="9">
        <v>223.96640656061936</v>
      </c>
      <c r="BJ218" s="9">
        <v>221.33676496497742</v>
      </c>
      <c r="BK218" s="9">
        <v>220.55231884612303</v>
      </c>
      <c r="BL218" s="9">
        <v>220.48386419645325</v>
      </c>
      <c r="BM218" s="9">
        <v>222.4419668489987</v>
      </c>
      <c r="BN218" s="9">
        <v>224.29768140618785</v>
      </c>
      <c r="BO218" s="9">
        <v>226.82895665292085</v>
      </c>
      <c r="BP218" s="9">
        <v>230.17592641349577</v>
      </c>
      <c r="BQ218" s="21">
        <v>231.65219416244543</v>
      </c>
      <c r="BR218" s="21">
        <v>231.87189317939917</v>
      </c>
      <c r="BS218" s="21">
        <v>231.64612973200971</v>
      </c>
      <c r="BT218" s="21">
        <v>229.64018790466648</v>
      </c>
      <c r="BU218" s="21">
        <v>229.1155548059219</v>
      </c>
      <c r="BV218" s="21">
        <v>227.96513714869366</v>
      </c>
      <c r="BW218" s="21">
        <v>228.86444707227361</v>
      </c>
      <c r="BX218" s="21">
        <v>230.82227274105557</v>
      </c>
      <c r="BY218" s="21">
        <v>229.5241932066026</v>
      </c>
      <c r="BZ218" s="21">
        <v>232.12299282699075</v>
      </c>
      <c r="CA218" s="21">
        <v>235.48324674953912</v>
      </c>
      <c r="CB218" s="21">
        <v>240.63237869995658</v>
      </c>
      <c r="CC218" s="21">
        <v>244.69009083297578</v>
      </c>
      <c r="CD218" s="197">
        <v>247.47866121746094</v>
      </c>
      <c r="CE218" s="197">
        <v>256.0399994362719</v>
      </c>
      <c r="CF218" s="197">
        <v>264.51067354522547</v>
      </c>
      <c r="CG218" s="197">
        <v>273.21378833088227</v>
      </c>
      <c r="CH218" s="200">
        <v>278.30565479547727</v>
      </c>
      <c r="CJ218" s="5"/>
      <c r="CK218" s="5"/>
      <c r="CL218" s="5"/>
      <c r="CM218" s="5"/>
      <c r="CN218" s="5"/>
      <c r="CO218" s="21"/>
      <c r="CP218" s="21"/>
      <c r="CQ218" s="21"/>
    </row>
    <row r="219" spans="1:95" x14ac:dyDescent="0.2">
      <c r="A219" s="8" t="str">
        <f t="shared" si="3"/>
        <v>EIG_gg_QU_10</v>
      </c>
      <c r="B219" s="7" t="s">
        <v>3805</v>
      </c>
      <c r="C219" s="7" t="s">
        <v>654</v>
      </c>
      <c r="D219" s="7">
        <v>10</v>
      </c>
      <c r="E219" s="7">
        <v>100</v>
      </c>
      <c r="F219" s="9">
        <v>101.64593543456783</v>
      </c>
      <c r="G219" s="9">
        <v>103.03585921640622</v>
      </c>
      <c r="H219" s="9">
        <v>104.7280789709037</v>
      </c>
      <c r="I219" s="9">
        <v>105.55102278899767</v>
      </c>
      <c r="J219" s="9">
        <v>106.41561536006299</v>
      </c>
      <c r="K219" s="9">
        <v>106.60994917929217</v>
      </c>
      <c r="L219" s="9">
        <v>106.24065070676737</v>
      </c>
      <c r="M219" s="9">
        <v>104.93219884787781</v>
      </c>
      <c r="N219" s="9">
        <v>103.61517192278491</v>
      </c>
      <c r="O219" s="9">
        <v>102.87284864832429</v>
      </c>
      <c r="P219" s="9">
        <v>103.44223163426743</v>
      </c>
      <c r="Q219" s="9">
        <v>104.08595333479987</v>
      </c>
      <c r="R219" s="9">
        <v>104.98399479053633</v>
      </c>
      <c r="S219" s="9">
        <v>104.80688602667891</v>
      </c>
      <c r="T219" s="9">
        <v>104.90939959336505</v>
      </c>
      <c r="U219" s="9">
        <v>105.23646638755611</v>
      </c>
      <c r="V219" s="9">
        <v>106.84325572099023</v>
      </c>
      <c r="W219" s="9">
        <v>108.77643782275429</v>
      </c>
      <c r="X219" s="9">
        <v>111.40700736300266</v>
      </c>
      <c r="Y219" s="9">
        <v>114.33258465797276</v>
      </c>
      <c r="Z219" s="9">
        <v>117.71328882746049</v>
      </c>
      <c r="AA219" s="9">
        <v>120.45371603040762</v>
      </c>
      <c r="AB219" s="9">
        <v>123.07725606761032</v>
      </c>
      <c r="AC219" s="9">
        <v>124.79156887714919</v>
      </c>
      <c r="AD219" s="9">
        <v>126.59973453634211</v>
      </c>
      <c r="AE219" s="9">
        <v>127.82870922244102</v>
      </c>
      <c r="AF219" s="9">
        <v>129.20503824210564</v>
      </c>
      <c r="AG219" s="9">
        <v>130.47144262910089</v>
      </c>
      <c r="AH219" s="9">
        <v>130.7862269481804</v>
      </c>
      <c r="AI219" s="9">
        <v>130.55652158432571</v>
      </c>
      <c r="AJ219" s="9">
        <v>130.42406579329688</v>
      </c>
      <c r="AK219" s="9">
        <v>131.58877900614314</v>
      </c>
      <c r="AL219" s="9">
        <v>133.67555929714828</v>
      </c>
      <c r="AM219" s="9">
        <v>135.68765221539078</v>
      </c>
      <c r="AN219" s="9">
        <v>137.67719098923729</v>
      </c>
      <c r="AO219" s="9">
        <v>138.63886606229229</v>
      </c>
      <c r="AP219" s="9">
        <v>138.78105760122898</v>
      </c>
      <c r="AQ219" s="9">
        <v>139.4104222709334</v>
      </c>
      <c r="AR219" s="9">
        <v>141.01456434477583</v>
      </c>
      <c r="AS219" s="9">
        <v>144.17640009380844</v>
      </c>
      <c r="AT219" s="9">
        <v>148.32149659155655</v>
      </c>
      <c r="AU219" s="9">
        <v>150.89041670714539</v>
      </c>
      <c r="AV219" s="9">
        <v>153.31241030249296</v>
      </c>
      <c r="AW219" s="9">
        <v>153.1572077554568</v>
      </c>
      <c r="AX219" s="9">
        <v>154.48709424360311</v>
      </c>
      <c r="AY219" s="9">
        <v>154.93188131172903</v>
      </c>
      <c r="AZ219" s="9">
        <v>157.11805355149889</v>
      </c>
      <c r="BA219" s="9">
        <v>159.77480865605574</v>
      </c>
      <c r="BB219" s="9">
        <v>163.21446484871913</v>
      </c>
      <c r="BC219" s="9">
        <v>166.22722385597942</v>
      </c>
      <c r="BD219" s="9">
        <v>171.09413675415291</v>
      </c>
      <c r="BE219" s="9">
        <v>175.4229982910658</v>
      </c>
      <c r="BF219" s="9">
        <v>179.36037676164543</v>
      </c>
      <c r="BG219" s="9">
        <v>181.70782081176245</v>
      </c>
      <c r="BH219" s="9">
        <v>183.31020508705592</v>
      </c>
      <c r="BI219" s="9">
        <v>185.94954153403694</v>
      </c>
      <c r="BJ219" s="9">
        <v>185.95774433688817</v>
      </c>
      <c r="BK219" s="9">
        <v>187.44980178407732</v>
      </c>
      <c r="BL219" s="9">
        <v>185.82983395935676</v>
      </c>
      <c r="BM219" s="9">
        <v>185.90757621044932</v>
      </c>
      <c r="BN219" s="9">
        <v>185.37882666375495</v>
      </c>
      <c r="BO219" s="9">
        <v>186.88107449053339</v>
      </c>
      <c r="BP219" s="9">
        <v>188.08591399009586</v>
      </c>
      <c r="BQ219" s="21">
        <v>188.44807895191408</v>
      </c>
      <c r="BR219" s="21">
        <v>187.09645447554135</v>
      </c>
      <c r="BS219" s="21">
        <v>185.83204352098417</v>
      </c>
      <c r="BT219" s="21">
        <v>182.70517845163477</v>
      </c>
      <c r="BU219" s="21">
        <v>181.69536377225532</v>
      </c>
      <c r="BV219" s="21">
        <v>181.3977170968532</v>
      </c>
      <c r="BW219" s="21">
        <v>182.00217530682031</v>
      </c>
      <c r="BX219" s="21">
        <v>182.83844694113102</v>
      </c>
      <c r="BY219" s="21">
        <v>180.43672189394155</v>
      </c>
      <c r="BZ219" s="21">
        <v>180.68851990616415</v>
      </c>
      <c r="CA219" s="21">
        <v>180.84428353297562</v>
      </c>
      <c r="CB219" s="21">
        <v>185.09906060752849</v>
      </c>
      <c r="CC219" s="21">
        <v>188.39685170493578</v>
      </c>
      <c r="CD219" s="197">
        <v>190.84870010264527</v>
      </c>
      <c r="CE219" s="197">
        <v>191.76142657515479</v>
      </c>
      <c r="CF219" s="197">
        <v>193.44735377319248</v>
      </c>
      <c r="CG219" s="197">
        <v>195.0332533857443</v>
      </c>
      <c r="CH219" s="200">
        <v>196.4133558288232</v>
      </c>
      <c r="CJ219" s="5"/>
      <c r="CK219" s="5"/>
      <c r="CL219" s="5"/>
      <c r="CM219" s="5"/>
      <c r="CN219" s="5"/>
      <c r="CO219" s="21"/>
      <c r="CP219" s="21"/>
      <c r="CQ219" s="21"/>
    </row>
    <row r="220" spans="1:95" x14ac:dyDescent="0.2">
      <c r="A220" s="8" t="str">
        <f t="shared" si="3"/>
        <v>EIG_gg_QU_11</v>
      </c>
      <c r="B220" s="7" t="s">
        <v>3805</v>
      </c>
      <c r="C220" s="7" t="s">
        <v>654</v>
      </c>
      <c r="D220" s="7">
        <v>11</v>
      </c>
      <c r="E220" s="7">
        <v>100</v>
      </c>
      <c r="F220" s="9">
        <v>100.60772832367964</v>
      </c>
      <c r="G220" s="9">
        <v>100.90354356021373</v>
      </c>
      <c r="H220" s="9">
        <v>101.70243508591521</v>
      </c>
      <c r="I220" s="9">
        <v>101.80817630432766</v>
      </c>
      <c r="J220" s="9">
        <v>102.40489817018181</v>
      </c>
      <c r="K220" s="9">
        <v>102.49893493387788</v>
      </c>
      <c r="L220" s="9">
        <v>102.55770965418219</v>
      </c>
      <c r="M220" s="9">
        <v>101.70677148454432</v>
      </c>
      <c r="N220" s="9">
        <v>100.71252880026695</v>
      </c>
      <c r="O220" s="9">
        <v>99.784801015186204</v>
      </c>
      <c r="P220" s="9">
        <v>99.955089895873456</v>
      </c>
      <c r="Q220" s="9">
        <v>100.22480221011297</v>
      </c>
      <c r="R220" s="9">
        <v>101.06379716755445</v>
      </c>
      <c r="S220" s="9">
        <v>100.91237587970835</v>
      </c>
      <c r="T220" s="9">
        <v>100.68143753119438</v>
      </c>
      <c r="U220" s="9">
        <v>100.29335970495718</v>
      </c>
      <c r="V220" s="9">
        <v>101.13713263699469</v>
      </c>
      <c r="W220" s="9">
        <v>102.12158286716515</v>
      </c>
      <c r="X220" s="9">
        <v>104.13042117750929</v>
      </c>
      <c r="Y220" s="9">
        <v>106.56040583123867</v>
      </c>
      <c r="Z220" s="9">
        <v>109.25837818994523</v>
      </c>
      <c r="AA220" s="9">
        <v>111.09198700088774</v>
      </c>
      <c r="AB220" s="9">
        <v>112.64155262538445</v>
      </c>
      <c r="AC220" s="9">
        <v>113.76545848123585</v>
      </c>
      <c r="AD220" s="9">
        <v>114.90649696532107</v>
      </c>
      <c r="AE220" s="9">
        <v>115.95853163675702</v>
      </c>
      <c r="AF220" s="9">
        <v>117.0661256708658</v>
      </c>
      <c r="AG220" s="9">
        <v>117.84792296505059</v>
      </c>
      <c r="AH220" s="9">
        <v>117.16693815263245</v>
      </c>
      <c r="AI220" s="9">
        <v>116.37571089834147</v>
      </c>
      <c r="AJ220" s="9">
        <v>115.86640969642725</v>
      </c>
      <c r="AK220" s="9">
        <v>116.32516763995737</v>
      </c>
      <c r="AL220" s="9">
        <v>117.33192684697677</v>
      </c>
      <c r="AM220" s="9">
        <v>118.97504403581223</v>
      </c>
      <c r="AN220" s="9">
        <v>120.45739989014623</v>
      </c>
      <c r="AO220" s="9">
        <v>121.57655275553653</v>
      </c>
      <c r="AP220" s="9">
        <v>121.26157067064769</v>
      </c>
      <c r="AQ220" s="9">
        <v>120.74585485119168</v>
      </c>
      <c r="AR220" s="9">
        <v>121.71307618182261</v>
      </c>
      <c r="AS220" s="9">
        <v>124.01541780201273</v>
      </c>
      <c r="AT220" s="9">
        <v>127.28191876464241</v>
      </c>
      <c r="AU220" s="9">
        <v>128.21256134104667</v>
      </c>
      <c r="AV220" s="9">
        <v>129.40200077395878</v>
      </c>
      <c r="AW220" s="9">
        <v>129.82409579630038</v>
      </c>
      <c r="AX220" s="9">
        <v>130.68732489780098</v>
      </c>
      <c r="AY220" s="9">
        <v>130.94075473219891</v>
      </c>
      <c r="AZ220" s="9">
        <v>131.80550878721147</v>
      </c>
      <c r="BA220" s="9">
        <v>133.27236765328124</v>
      </c>
      <c r="BB220" s="9">
        <v>135.36486107765282</v>
      </c>
      <c r="BC220" s="9">
        <v>136.62539785675571</v>
      </c>
      <c r="BD220" s="9">
        <v>140.74760461078213</v>
      </c>
      <c r="BE220" s="9">
        <v>143.14168310841242</v>
      </c>
      <c r="BF220" s="9">
        <v>146.81927058007264</v>
      </c>
      <c r="BG220" s="9">
        <v>148.76750610592552</v>
      </c>
      <c r="BH220" s="9">
        <v>150.0309367431046</v>
      </c>
      <c r="BI220" s="9">
        <v>151.73005335876874</v>
      </c>
      <c r="BJ220" s="9">
        <v>150.93743334988855</v>
      </c>
      <c r="BK220" s="9">
        <v>151.51071808820214</v>
      </c>
      <c r="BL220" s="9">
        <v>149.23254991005723</v>
      </c>
      <c r="BM220" s="9">
        <v>148.30219026649411</v>
      </c>
      <c r="BN220" s="9">
        <v>147.97690234336619</v>
      </c>
      <c r="BO220" s="9">
        <v>148.96361915015493</v>
      </c>
      <c r="BP220" s="9">
        <v>150.08157396076192</v>
      </c>
      <c r="BQ220" s="21">
        <v>151.08848608282153</v>
      </c>
      <c r="BR220" s="21">
        <v>151.39814792576189</v>
      </c>
      <c r="BS220" s="21">
        <v>151.52200949091184</v>
      </c>
      <c r="BT220" s="21">
        <v>148.93863470524283</v>
      </c>
      <c r="BU220" s="21">
        <v>147.40452775709511</v>
      </c>
      <c r="BV220" s="21">
        <v>146.00821735268224</v>
      </c>
      <c r="BW220" s="21">
        <v>146.5037908697918</v>
      </c>
      <c r="BX220" s="21">
        <v>146.47196154158391</v>
      </c>
      <c r="BY220" s="21">
        <v>144.87527403456599</v>
      </c>
      <c r="BZ220" s="21">
        <v>145.01152184569852</v>
      </c>
      <c r="CA220" s="21">
        <v>146.47653962405303</v>
      </c>
      <c r="CB220" s="21">
        <v>149.91788375531962</v>
      </c>
      <c r="CC220" s="21">
        <v>151.42996464962087</v>
      </c>
      <c r="CD220" s="197">
        <v>151.76369735701667</v>
      </c>
      <c r="CE220" s="197">
        <v>151.51836014859632</v>
      </c>
      <c r="CF220" s="197">
        <v>153.6372034339087</v>
      </c>
      <c r="CG220" s="197">
        <v>155.81376607813937</v>
      </c>
      <c r="CH220" s="200">
        <v>157.8952474147049</v>
      </c>
      <c r="CJ220" s="5"/>
      <c r="CK220" s="5"/>
      <c r="CL220" s="5"/>
      <c r="CM220" s="5"/>
      <c r="CN220" s="5"/>
      <c r="CO220" s="21"/>
      <c r="CP220" s="21"/>
      <c r="CQ220" s="21"/>
    </row>
    <row r="221" spans="1:95" x14ac:dyDescent="0.2">
      <c r="A221" s="8" t="str">
        <f t="shared" si="3"/>
        <v>EIG_gg_QU_12</v>
      </c>
      <c r="B221" s="7" t="s">
        <v>3805</v>
      </c>
      <c r="C221" s="7" t="s">
        <v>654</v>
      </c>
      <c r="D221" s="7">
        <v>12</v>
      </c>
      <c r="E221" s="7">
        <v>100</v>
      </c>
      <c r="F221" s="9">
        <v>100.32966823682473</v>
      </c>
      <c r="G221" s="9">
        <v>100.36192323820796</v>
      </c>
      <c r="H221" s="9">
        <v>101.23122319006013</v>
      </c>
      <c r="I221" s="9">
        <v>101.60342743115545</v>
      </c>
      <c r="J221" s="9">
        <v>102.73461664655734</v>
      </c>
      <c r="K221" s="9">
        <v>103.27609101308526</v>
      </c>
      <c r="L221" s="9">
        <v>104.27055519414466</v>
      </c>
      <c r="M221" s="9">
        <v>104.53546396686342</v>
      </c>
      <c r="N221" s="9">
        <v>104.6519212551356</v>
      </c>
      <c r="O221" s="9">
        <v>104.32154528680952</v>
      </c>
      <c r="P221" s="9">
        <v>105.40727897745371</v>
      </c>
      <c r="Q221" s="9">
        <v>106.51794138110755</v>
      </c>
      <c r="R221" s="9">
        <v>108.29024265100894</v>
      </c>
      <c r="S221" s="9">
        <v>108.57718774657501</v>
      </c>
      <c r="T221" s="9">
        <v>109.51124213830099</v>
      </c>
      <c r="U221" s="9">
        <v>110.981509303143</v>
      </c>
      <c r="V221" s="9">
        <v>113.11947633764703</v>
      </c>
      <c r="W221" s="9">
        <v>113.63708472003145</v>
      </c>
      <c r="X221" s="9">
        <v>114.78575698212607</v>
      </c>
      <c r="Y221" s="9">
        <v>117.20616437765216</v>
      </c>
      <c r="Z221" s="9">
        <v>120.67177892100472</v>
      </c>
      <c r="AA221" s="9">
        <v>123.193851318562</v>
      </c>
      <c r="AB221" s="9">
        <v>126.10737473965928</v>
      </c>
      <c r="AC221" s="9">
        <v>129.89362490239094</v>
      </c>
      <c r="AD221" s="9">
        <v>132.66779706178923</v>
      </c>
      <c r="AE221" s="9">
        <v>133.20224662929112</v>
      </c>
      <c r="AF221" s="9">
        <v>133.75936623759776</v>
      </c>
      <c r="AG221" s="9">
        <v>135.53547355466699</v>
      </c>
      <c r="AH221" s="9">
        <v>137.48065250314755</v>
      </c>
      <c r="AI221" s="9">
        <v>138.30353379877144</v>
      </c>
      <c r="AJ221" s="9">
        <v>139.02364192866006</v>
      </c>
      <c r="AK221" s="9">
        <v>140.54611399043014</v>
      </c>
      <c r="AL221" s="9">
        <v>143.0048606203766</v>
      </c>
      <c r="AM221" s="9">
        <v>146.02905302335304</v>
      </c>
      <c r="AN221" s="9">
        <v>147.94534962083802</v>
      </c>
      <c r="AO221" s="9">
        <v>148.45388598962663</v>
      </c>
      <c r="AP221" s="9">
        <v>147.43095320879229</v>
      </c>
      <c r="AQ221" s="9">
        <v>147.01018884636156</v>
      </c>
      <c r="AR221" s="9">
        <v>150.73703081733137</v>
      </c>
      <c r="AS221" s="9">
        <v>155.19189382005445</v>
      </c>
      <c r="AT221" s="9">
        <v>161.67209229441701</v>
      </c>
      <c r="AU221" s="9">
        <v>163.68832806464692</v>
      </c>
      <c r="AV221" s="9">
        <v>166.36851072639624</v>
      </c>
      <c r="AW221" s="9">
        <v>166.91705069494785</v>
      </c>
      <c r="AX221" s="9">
        <v>168.21345691610384</v>
      </c>
      <c r="AY221" s="9">
        <v>170.10825831263352</v>
      </c>
      <c r="AZ221" s="9">
        <v>171.90050101225651</v>
      </c>
      <c r="BA221" s="9">
        <v>175.76295162844494</v>
      </c>
      <c r="BB221" s="9">
        <v>178.72133791708328</v>
      </c>
      <c r="BC221" s="9">
        <v>181.5754784457707</v>
      </c>
      <c r="BD221" s="9">
        <v>182.89300998963165</v>
      </c>
      <c r="BE221" s="9">
        <v>181.52653756988377</v>
      </c>
      <c r="BF221" s="9">
        <v>181.13947121659092</v>
      </c>
      <c r="BG221" s="9">
        <v>183.11991165632037</v>
      </c>
      <c r="BH221" s="9">
        <v>188.87483251036329</v>
      </c>
      <c r="BI221" s="9">
        <v>194.97539050753434</v>
      </c>
      <c r="BJ221" s="9">
        <v>196.27389589899818</v>
      </c>
      <c r="BK221" s="9">
        <v>197.46528107527774</v>
      </c>
      <c r="BL221" s="9">
        <v>197.91950362583111</v>
      </c>
      <c r="BM221" s="9">
        <v>201.2284860265753</v>
      </c>
      <c r="BN221" s="9">
        <v>204.4130028900835</v>
      </c>
      <c r="BO221" s="9">
        <v>205.08187553941323</v>
      </c>
      <c r="BP221" s="9">
        <v>203.49098505497656</v>
      </c>
      <c r="BQ221" s="21">
        <v>200.18471045940706</v>
      </c>
      <c r="BR221" s="21">
        <v>198.43688397208552</v>
      </c>
      <c r="BS221" s="21">
        <v>197.79232243765685</v>
      </c>
      <c r="BT221" s="21">
        <v>194.13859912251613</v>
      </c>
      <c r="BU221" s="21">
        <v>191.60582476246282</v>
      </c>
      <c r="BV221" s="21">
        <v>189.06213085497453</v>
      </c>
      <c r="BW221" s="21">
        <v>190.00464124753353</v>
      </c>
      <c r="BX221" s="21">
        <v>190.95928306297014</v>
      </c>
      <c r="BY221" s="21">
        <v>190.70986975883883</v>
      </c>
      <c r="BZ221" s="21">
        <v>192.13609223465218</v>
      </c>
      <c r="CA221" s="21">
        <v>195.47326215817043</v>
      </c>
      <c r="CB221" s="21">
        <v>200.64144237699145</v>
      </c>
      <c r="CC221" s="21">
        <v>206.46944353834115</v>
      </c>
      <c r="CD221" s="197">
        <v>211.21355588464019</v>
      </c>
      <c r="CE221" s="197">
        <v>218.19369827417765</v>
      </c>
      <c r="CF221" s="197">
        <v>222.27553420665359</v>
      </c>
      <c r="CG221" s="197">
        <v>225.26412363559658</v>
      </c>
      <c r="CH221" s="200">
        <v>226.07855086436871</v>
      </c>
      <c r="CJ221" s="5"/>
      <c r="CK221" s="5"/>
      <c r="CL221" s="5"/>
      <c r="CM221" s="5"/>
      <c r="CN221" s="5"/>
      <c r="CO221" s="21"/>
      <c r="CP221" s="21"/>
      <c r="CQ221" s="21"/>
    </row>
    <row r="222" spans="1:95" x14ac:dyDescent="0.2">
      <c r="A222" s="8" t="str">
        <f t="shared" si="3"/>
        <v>EIG_gg_QU_13</v>
      </c>
      <c r="B222" s="7" t="s">
        <v>3805</v>
      </c>
      <c r="C222" s="7" t="s">
        <v>654</v>
      </c>
      <c r="D222" s="7">
        <v>13</v>
      </c>
      <c r="E222" s="7">
        <v>100</v>
      </c>
      <c r="F222" s="9">
        <v>100.368719005665</v>
      </c>
      <c r="G222" s="9">
        <v>100.49885623183097</v>
      </c>
      <c r="H222" s="9">
        <v>101.30369503909363</v>
      </c>
      <c r="I222" s="9">
        <v>101.60042357332162</v>
      </c>
      <c r="J222" s="9">
        <v>102.83810487057315</v>
      </c>
      <c r="K222" s="9">
        <v>103.86275641587714</v>
      </c>
      <c r="L222" s="9">
        <v>104.22226888354537</v>
      </c>
      <c r="M222" s="9">
        <v>103.28291534596057</v>
      </c>
      <c r="N222" s="9">
        <v>101.9688545755826</v>
      </c>
      <c r="O222" s="9">
        <v>101.25255936105795</v>
      </c>
      <c r="P222" s="9">
        <v>101.03159045912321</v>
      </c>
      <c r="Q222" s="9">
        <v>102.06646000493099</v>
      </c>
      <c r="R222" s="9">
        <v>103.45718657453222</v>
      </c>
      <c r="S222" s="9">
        <v>104.43036345766903</v>
      </c>
      <c r="T222" s="9">
        <v>104.9187707852891</v>
      </c>
      <c r="U222" s="9">
        <v>104.29024419104263</v>
      </c>
      <c r="V222" s="9">
        <v>105.24655394221186</v>
      </c>
      <c r="W222" s="9">
        <v>105.72992200556133</v>
      </c>
      <c r="X222" s="9">
        <v>107.79430580123268</v>
      </c>
      <c r="Y222" s="9">
        <v>109.71276404819469</v>
      </c>
      <c r="Z222" s="9">
        <v>112.7378845611114</v>
      </c>
      <c r="AA222" s="9">
        <v>115.41236823017317</v>
      </c>
      <c r="AB222" s="9">
        <v>118.00842388698895</v>
      </c>
      <c r="AC222" s="9">
        <v>118.88439808890769</v>
      </c>
      <c r="AD222" s="9">
        <v>120.04529559811415</v>
      </c>
      <c r="AE222" s="9">
        <v>120.99961593446388</v>
      </c>
      <c r="AF222" s="9">
        <v>123.56116899971124</v>
      </c>
      <c r="AG222" s="9">
        <v>126.23043295712507</v>
      </c>
      <c r="AH222" s="9">
        <v>127.50128511356569</v>
      </c>
      <c r="AI222" s="9">
        <v>127.74720383855428</v>
      </c>
      <c r="AJ222" s="9">
        <v>128.10664353634002</v>
      </c>
      <c r="AK222" s="9">
        <v>128.4068701878256</v>
      </c>
      <c r="AL222" s="9">
        <v>128.79823926425837</v>
      </c>
      <c r="AM222" s="9">
        <v>128.78601306703749</v>
      </c>
      <c r="AN222" s="9">
        <v>129.20538836270205</v>
      </c>
      <c r="AO222" s="9">
        <v>130.01545819586283</v>
      </c>
      <c r="AP222" s="9">
        <v>129.62248761104027</v>
      </c>
      <c r="AQ222" s="9">
        <v>130.45981671677831</v>
      </c>
      <c r="AR222" s="9">
        <v>131.82513759101599</v>
      </c>
      <c r="AS222" s="9">
        <v>135.33134756004276</v>
      </c>
      <c r="AT222" s="9">
        <v>138.60953133098027</v>
      </c>
      <c r="AU222" s="9">
        <v>139.06130112378005</v>
      </c>
      <c r="AV222" s="9">
        <v>140.29686758588954</v>
      </c>
      <c r="AW222" s="9">
        <v>140.40240693556265</v>
      </c>
      <c r="AX222" s="9">
        <v>142.66470686684693</v>
      </c>
      <c r="AY222" s="9">
        <v>142.412470992111</v>
      </c>
      <c r="AZ222" s="9">
        <v>143.50629608125305</v>
      </c>
      <c r="BA222" s="9">
        <v>145.46346063078178</v>
      </c>
      <c r="BB222" s="9">
        <v>148.30127316480954</v>
      </c>
      <c r="BC222" s="9">
        <v>149.92106119331132</v>
      </c>
      <c r="BD222" s="9">
        <v>152.18979628936873</v>
      </c>
      <c r="BE222" s="9">
        <v>153.24710709368014</v>
      </c>
      <c r="BF222" s="9">
        <v>156.48542843828326</v>
      </c>
      <c r="BG222" s="9">
        <v>157.40859449684683</v>
      </c>
      <c r="BH222" s="9">
        <v>158.97532638056268</v>
      </c>
      <c r="BI222" s="9">
        <v>159.33075861352168</v>
      </c>
      <c r="BJ222" s="9">
        <v>159.90194449633665</v>
      </c>
      <c r="BK222" s="9">
        <v>161.4614475190393</v>
      </c>
      <c r="BL222" s="9">
        <v>161.78940392582032</v>
      </c>
      <c r="BM222" s="9">
        <v>161.91517916434381</v>
      </c>
      <c r="BN222" s="9">
        <v>161.34228756279495</v>
      </c>
      <c r="BO222" s="9">
        <v>160.8989793374499</v>
      </c>
      <c r="BP222" s="9">
        <v>161.06367803999899</v>
      </c>
      <c r="BQ222" s="21">
        <v>161.8925489346293</v>
      </c>
      <c r="BR222" s="21">
        <v>162.06701421244861</v>
      </c>
      <c r="BS222" s="21">
        <v>162.90658142973919</v>
      </c>
      <c r="BT222" s="21">
        <v>161.22863937397125</v>
      </c>
      <c r="BU222" s="21">
        <v>161.11243326324765</v>
      </c>
      <c r="BV222" s="21">
        <v>160.40093999207815</v>
      </c>
      <c r="BW222" s="21">
        <v>161.02304336998318</v>
      </c>
      <c r="BX222" s="21">
        <v>161.81102933183709</v>
      </c>
      <c r="BY222" s="21">
        <v>161.6138508349996</v>
      </c>
      <c r="BZ222" s="21">
        <v>162.94473424505131</v>
      </c>
      <c r="CA222" s="21">
        <v>164.35390481954587</v>
      </c>
      <c r="CB222" s="21">
        <v>167.25180631086457</v>
      </c>
      <c r="CC222" s="21">
        <v>169.07572733128583</v>
      </c>
      <c r="CD222" s="197">
        <v>169.65126234963225</v>
      </c>
      <c r="CE222" s="197">
        <v>169.44737493107246</v>
      </c>
      <c r="CF222" s="197">
        <v>169.62148579211865</v>
      </c>
      <c r="CG222" s="197">
        <v>170.77948418943268</v>
      </c>
      <c r="CH222" s="200">
        <v>171.99486185205251</v>
      </c>
      <c r="CJ222" s="5"/>
      <c r="CK222" s="5"/>
      <c r="CL222" s="5"/>
      <c r="CM222" s="5"/>
      <c r="CN222" s="5"/>
      <c r="CO222" s="21"/>
      <c r="CP222" s="21"/>
      <c r="CQ222" s="21"/>
    </row>
    <row r="223" spans="1:95" x14ac:dyDescent="0.2">
      <c r="A223" s="8" t="str">
        <f t="shared" si="3"/>
        <v>EIG_gg_QU_14</v>
      </c>
      <c r="B223" s="7" t="s">
        <v>3805</v>
      </c>
      <c r="C223" s="7" t="s">
        <v>654</v>
      </c>
      <c r="D223" s="7">
        <v>14</v>
      </c>
      <c r="E223" s="7">
        <v>100</v>
      </c>
      <c r="F223" s="9">
        <v>100.99747104362986</v>
      </c>
      <c r="G223" s="9">
        <v>101.34785700777142</v>
      </c>
      <c r="H223" s="9">
        <v>101.75847172935518</v>
      </c>
      <c r="I223" s="9">
        <v>101.32927360740787</v>
      </c>
      <c r="J223" s="9">
        <v>101.24137179519575</v>
      </c>
      <c r="K223" s="9">
        <v>101.27234293932976</v>
      </c>
      <c r="L223" s="9">
        <v>100.71717703224765</v>
      </c>
      <c r="M223" s="9">
        <v>99.684704696073268</v>
      </c>
      <c r="N223" s="9">
        <v>98.192499216838499</v>
      </c>
      <c r="O223" s="9">
        <v>97.668466745902364</v>
      </c>
      <c r="P223" s="9">
        <v>98.649186474223157</v>
      </c>
      <c r="Q223" s="9">
        <v>99.95347296121686</v>
      </c>
      <c r="R223" s="9">
        <v>101.64942805137166</v>
      </c>
      <c r="S223" s="9">
        <v>102.07096379434795</v>
      </c>
      <c r="T223" s="9">
        <v>102.80716501649808</v>
      </c>
      <c r="U223" s="9">
        <v>103.2468126401335</v>
      </c>
      <c r="V223" s="9">
        <v>104.96538393920336</v>
      </c>
      <c r="W223" s="9">
        <v>105.72536327325729</v>
      </c>
      <c r="X223" s="9">
        <v>107.57910623427274</v>
      </c>
      <c r="Y223" s="9">
        <v>108.36511613717063</v>
      </c>
      <c r="Z223" s="9">
        <v>110.94361654098384</v>
      </c>
      <c r="AA223" s="9">
        <v>112.27199604838249</v>
      </c>
      <c r="AB223" s="9">
        <v>114.614821805273</v>
      </c>
      <c r="AC223" s="9">
        <v>115.67125370996034</v>
      </c>
      <c r="AD223" s="9">
        <v>117.26503372098249</v>
      </c>
      <c r="AE223" s="9">
        <v>118.88277605661563</v>
      </c>
      <c r="AF223" s="9">
        <v>120.54453447639374</v>
      </c>
      <c r="AG223" s="9">
        <v>121.68651936715644</v>
      </c>
      <c r="AH223" s="9">
        <v>121.06130816303785</v>
      </c>
      <c r="AI223" s="9">
        <v>120.30197316176708</v>
      </c>
      <c r="AJ223" s="9">
        <v>119.62508717139224</v>
      </c>
      <c r="AK223" s="9">
        <v>120.39045925931877</v>
      </c>
      <c r="AL223" s="9">
        <v>121.4341457770646</v>
      </c>
      <c r="AM223" s="9">
        <v>123.60213462085107</v>
      </c>
      <c r="AN223" s="9">
        <v>125.37787200753</v>
      </c>
      <c r="AO223" s="9">
        <v>126.2382177977732</v>
      </c>
      <c r="AP223" s="9">
        <v>126.27679451215874</v>
      </c>
      <c r="AQ223" s="9">
        <v>126.00743311896132</v>
      </c>
      <c r="AR223" s="9">
        <v>127.66301824289989</v>
      </c>
      <c r="AS223" s="9">
        <v>132.59198610534875</v>
      </c>
      <c r="AT223" s="9">
        <v>136.54779543123894</v>
      </c>
      <c r="AU223" s="9">
        <v>138.06266053754302</v>
      </c>
      <c r="AV223" s="9">
        <v>135.78853792240429</v>
      </c>
      <c r="AW223" s="9">
        <v>134.91949897162061</v>
      </c>
      <c r="AX223" s="9">
        <v>135.34911266783402</v>
      </c>
      <c r="AY223" s="9">
        <v>136.73636741092642</v>
      </c>
      <c r="AZ223" s="9">
        <v>138.07623673903979</v>
      </c>
      <c r="BA223" s="9">
        <v>140.8639444681223</v>
      </c>
      <c r="BB223" s="9">
        <v>143.26549821451999</v>
      </c>
      <c r="BC223" s="9">
        <v>145.71342844415975</v>
      </c>
      <c r="BD223" s="9">
        <v>150.07657906688078</v>
      </c>
      <c r="BE223" s="9">
        <v>153.5483554098679</v>
      </c>
      <c r="BF223" s="9">
        <v>157.56805617197557</v>
      </c>
      <c r="BG223" s="9">
        <v>157.45530004120158</v>
      </c>
      <c r="BH223" s="9">
        <v>158.50157512276709</v>
      </c>
      <c r="BI223" s="9">
        <v>162.09379449114309</v>
      </c>
      <c r="BJ223" s="9">
        <v>162.8803417058034</v>
      </c>
      <c r="BK223" s="9">
        <v>163.71570164993011</v>
      </c>
      <c r="BL223" s="9">
        <v>162.03939270129266</v>
      </c>
      <c r="BM223" s="9">
        <v>162.30977276864067</v>
      </c>
      <c r="BN223" s="9">
        <v>162.52955128057533</v>
      </c>
      <c r="BO223" s="9">
        <v>162.31958005428308</v>
      </c>
      <c r="BP223" s="9">
        <v>164.80216771972837</v>
      </c>
      <c r="BQ223" s="21">
        <v>167.30481724553582</v>
      </c>
      <c r="BR223" s="21">
        <v>167.81222484111248</v>
      </c>
      <c r="BS223" s="21">
        <v>167.1662066892541</v>
      </c>
      <c r="BT223" s="21">
        <v>163.46867745283501</v>
      </c>
      <c r="BU223" s="21">
        <v>162.19395279098461</v>
      </c>
      <c r="BV223" s="21">
        <v>162.11762151000332</v>
      </c>
      <c r="BW223" s="21">
        <v>163.64955311210528</v>
      </c>
      <c r="BX223" s="21">
        <v>164.94276659599979</v>
      </c>
      <c r="BY223" s="21">
        <v>163.19544412228686</v>
      </c>
      <c r="BZ223" s="21">
        <v>162.39511304744977</v>
      </c>
      <c r="CA223" s="21">
        <v>161.58331319477711</v>
      </c>
      <c r="CB223" s="21">
        <v>163.53305125988012</v>
      </c>
      <c r="CC223" s="21">
        <v>167.12761087128106</v>
      </c>
      <c r="CD223" s="197">
        <v>171.11692272691366</v>
      </c>
      <c r="CE223" s="197">
        <v>174.12420410015292</v>
      </c>
      <c r="CF223" s="197">
        <v>175.65624220905207</v>
      </c>
      <c r="CG223" s="197">
        <v>176.34974766977726</v>
      </c>
      <c r="CH223" s="200">
        <v>177.22323168565723</v>
      </c>
      <c r="CJ223" s="5"/>
      <c r="CK223" s="5"/>
      <c r="CL223" s="5"/>
      <c r="CM223" s="5"/>
      <c r="CN223" s="5"/>
      <c r="CO223" s="21"/>
      <c r="CP223" s="21"/>
      <c r="CQ223" s="21"/>
    </row>
    <row r="224" spans="1:95" x14ac:dyDescent="0.2">
      <c r="A224" s="8" t="str">
        <f t="shared" si="3"/>
        <v>EIG_gg_QU_15</v>
      </c>
      <c r="B224" s="7" t="s">
        <v>3805</v>
      </c>
      <c r="C224" s="7" t="s">
        <v>654</v>
      </c>
      <c r="D224" s="7">
        <v>15</v>
      </c>
      <c r="E224" s="7">
        <v>100</v>
      </c>
      <c r="F224" s="9">
        <v>101.3185512714668</v>
      </c>
      <c r="G224" s="9">
        <v>102.08945092964939</v>
      </c>
      <c r="H224" s="9">
        <v>102.84506265495538</v>
      </c>
      <c r="I224" s="9">
        <v>102.5839207997858</v>
      </c>
      <c r="J224" s="9">
        <v>102.75830419943209</v>
      </c>
      <c r="K224" s="9">
        <v>102.68596391338008</v>
      </c>
      <c r="L224" s="9">
        <v>102.04273653940611</v>
      </c>
      <c r="M224" s="9">
        <v>100.47315679683015</v>
      </c>
      <c r="N224" s="9">
        <v>98.680871960974358</v>
      </c>
      <c r="O224" s="9">
        <v>97.69269402173181</v>
      </c>
      <c r="P224" s="9">
        <v>98.022882729920283</v>
      </c>
      <c r="Q224" s="9">
        <v>98.592034098354773</v>
      </c>
      <c r="R224" s="9">
        <v>99.435017158728968</v>
      </c>
      <c r="S224" s="9">
        <v>99.260190795374129</v>
      </c>
      <c r="T224" s="9">
        <v>98.822947286934763</v>
      </c>
      <c r="U224" s="9">
        <v>98.45761781612147</v>
      </c>
      <c r="V224" s="9">
        <v>99.001248967148015</v>
      </c>
      <c r="W224" s="9">
        <v>99.885354858921005</v>
      </c>
      <c r="X224" s="9">
        <v>101.47790269314993</v>
      </c>
      <c r="Y224" s="9">
        <v>103.41063528884074</v>
      </c>
      <c r="Z224" s="9">
        <v>106.29071861217888</v>
      </c>
      <c r="AA224" s="9">
        <v>109.66803873326715</v>
      </c>
      <c r="AB224" s="9">
        <v>110.85162168388202</v>
      </c>
      <c r="AC224" s="9">
        <v>111.58896491288823</v>
      </c>
      <c r="AD224" s="9">
        <v>112.81410040655142</v>
      </c>
      <c r="AE224" s="9">
        <v>115.88687691869957</v>
      </c>
      <c r="AF224" s="9">
        <v>119.56796758869859</v>
      </c>
      <c r="AG224" s="9">
        <v>120.54607162862857</v>
      </c>
      <c r="AH224" s="9">
        <v>121.54210492418633</v>
      </c>
      <c r="AI224" s="9">
        <v>119.02104307959196</v>
      </c>
      <c r="AJ224" s="9">
        <v>118.59554458799187</v>
      </c>
      <c r="AK224" s="9">
        <v>117.61856835807207</v>
      </c>
      <c r="AL224" s="9">
        <v>119.73144826671371</v>
      </c>
      <c r="AM224" s="9">
        <v>120.74322021457643</v>
      </c>
      <c r="AN224" s="9">
        <v>122.23052220973489</v>
      </c>
      <c r="AO224" s="9">
        <v>123.2330161776419</v>
      </c>
      <c r="AP224" s="9">
        <v>123.48012639381777</v>
      </c>
      <c r="AQ224" s="9">
        <v>124.39548231364297</v>
      </c>
      <c r="AR224" s="9">
        <v>126.75052084257266</v>
      </c>
      <c r="AS224" s="9">
        <v>130.8194629055499</v>
      </c>
      <c r="AT224" s="9">
        <v>132.67124187442153</v>
      </c>
      <c r="AU224" s="9">
        <v>132.60315944997222</v>
      </c>
      <c r="AV224" s="9">
        <v>133.30892327440338</v>
      </c>
      <c r="AW224" s="9">
        <v>136.95335178607317</v>
      </c>
      <c r="AX224" s="9">
        <v>139.0557243971615</v>
      </c>
      <c r="AY224" s="9">
        <v>139.52563559634109</v>
      </c>
      <c r="AZ224" s="9">
        <v>141.11522114412602</v>
      </c>
      <c r="BA224" s="9">
        <v>142.46021098886209</v>
      </c>
      <c r="BB224" s="9">
        <v>144.65561113366479</v>
      </c>
      <c r="BC224" s="9">
        <v>145.42240701029928</v>
      </c>
      <c r="BD224" s="9">
        <v>147.72540112407179</v>
      </c>
      <c r="BE224" s="9">
        <v>150.29803916921585</v>
      </c>
      <c r="BF224" s="9">
        <v>150.98983703965618</v>
      </c>
      <c r="BG224" s="9">
        <v>154.62789214451027</v>
      </c>
      <c r="BH224" s="9">
        <v>158.72839291486278</v>
      </c>
      <c r="BI224" s="9">
        <v>162.80868522736725</v>
      </c>
      <c r="BJ224" s="9">
        <v>163.48109654085474</v>
      </c>
      <c r="BK224" s="9">
        <v>164.63764980080077</v>
      </c>
      <c r="BL224" s="9">
        <v>166.17261415388722</v>
      </c>
      <c r="BM224" s="9">
        <v>167.77950434710399</v>
      </c>
      <c r="BN224" s="9">
        <v>167.44681208946909</v>
      </c>
      <c r="BO224" s="9">
        <v>167.41049566436874</v>
      </c>
      <c r="BP224" s="9">
        <v>168.85678535992452</v>
      </c>
      <c r="BQ224" s="21">
        <v>169.87431025096785</v>
      </c>
      <c r="BR224" s="21">
        <v>169.38777553391961</v>
      </c>
      <c r="BS224" s="21">
        <v>168.67701372186391</v>
      </c>
      <c r="BT224" s="21">
        <v>166.28042519203771</v>
      </c>
      <c r="BU224" s="21">
        <v>166.20271965102972</v>
      </c>
      <c r="BV224" s="21">
        <v>165.75730040663947</v>
      </c>
      <c r="BW224" s="21">
        <v>167.16801956183471</v>
      </c>
      <c r="BX224" s="21">
        <v>166.96126243957264</v>
      </c>
      <c r="BY224" s="21">
        <v>164.47012242114886</v>
      </c>
      <c r="BZ224" s="21">
        <v>162.02797868962583</v>
      </c>
      <c r="CA224" s="21">
        <v>161.83084584539267</v>
      </c>
      <c r="CB224" s="21">
        <v>166.31036434339592</v>
      </c>
      <c r="CC224" s="21">
        <v>171.63983892356794</v>
      </c>
      <c r="CD224" s="197">
        <v>173.44230729739718</v>
      </c>
      <c r="CE224" s="197">
        <v>173.76053428389832</v>
      </c>
      <c r="CF224" s="197">
        <v>174.11080308324051</v>
      </c>
      <c r="CG224" s="197">
        <v>176.84100867450306</v>
      </c>
      <c r="CH224" s="200">
        <v>179.12012381986128</v>
      </c>
      <c r="CJ224" s="5"/>
      <c r="CK224" s="5"/>
      <c r="CL224" s="5"/>
      <c r="CM224" s="5"/>
      <c r="CN224" s="5"/>
      <c r="CO224" s="21"/>
      <c r="CP224" s="21"/>
      <c r="CQ224" s="21"/>
    </row>
    <row r="225" spans="1:95" x14ac:dyDescent="0.2">
      <c r="A225" s="8" t="str">
        <f t="shared" si="3"/>
        <v>EIG_gg_QU_16</v>
      </c>
      <c r="B225" s="7" t="s">
        <v>3805</v>
      </c>
      <c r="C225" s="7" t="s">
        <v>654</v>
      </c>
      <c r="D225" s="7">
        <v>16</v>
      </c>
      <c r="E225" s="7">
        <v>100</v>
      </c>
      <c r="F225" s="9">
        <v>101.31295939934627</v>
      </c>
      <c r="G225" s="9">
        <v>101.92949365934329</v>
      </c>
      <c r="H225" s="9">
        <v>102.71858144107311</v>
      </c>
      <c r="I225" s="9">
        <v>102.50866332247283</v>
      </c>
      <c r="J225" s="9">
        <v>102.77603122447272</v>
      </c>
      <c r="K225" s="9">
        <v>102.67438505883433</v>
      </c>
      <c r="L225" s="9">
        <v>102.89602276950536</v>
      </c>
      <c r="M225" s="9">
        <v>102.39315752350301</v>
      </c>
      <c r="N225" s="9">
        <v>101.64945833586701</v>
      </c>
      <c r="O225" s="9">
        <v>101.01820412428509</v>
      </c>
      <c r="P225" s="9">
        <v>102.96202190434725</v>
      </c>
      <c r="Q225" s="9">
        <v>105.14630618823014</v>
      </c>
      <c r="R225" s="9">
        <v>107.41604790419012</v>
      </c>
      <c r="S225" s="9">
        <v>107.19210610667834</v>
      </c>
      <c r="T225" s="9">
        <v>107.85535874935943</v>
      </c>
      <c r="U225" s="9">
        <v>108.58471991457253</v>
      </c>
      <c r="V225" s="9">
        <v>110.20124847320483</v>
      </c>
      <c r="W225" s="9">
        <v>111.07008642546806</v>
      </c>
      <c r="X225" s="9">
        <v>112.60445194416769</v>
      </c>
      <c r="Y225" s="9">
        <v>114.61754183513305</v>
      </c>
      <c r="Z225" s="9">
        <v>117.3779401009996</v>
      </c>
      <c r="AA225" s="9">
        <v>120.01329750702685</v>
      </c>
      <c r="AB225" s="9">
        <v>121.79918342377557</v>
      </c>
      <c r="AC225" s="9">
        <v>122.78185139188373</v>
      </c>
      <c r="AD225" s="9">
        <v>123.97517646315218</v>
      </c>
      <c r="AE225" s="9">
        <v>126.62984250078124</v>
      </c>
      <c r="AF225" s="9">
        <v>128.83766513535673</v>
      </c>
      <c r="AG225" s="9">
        <v>130.35712478234078</v>
      </c>
      <c r="AH225" s="9">
        <v>130.12924448200235</v>
      </c>
      <c r="AI225" s="9">
        <v>130.14451329116491</v>
      </c>
      <c r="AJ225" s="9">
        <v>130.48307330184522</v>
      </c>
      <c r="AK225" s="9">
        <v>130.42789502535899</v>
      </c>
      <c r="AL225" s="9">
        <v>131.23183460133407</v>
      </c>
      <c r="AM225" s="9">
        <v>131.13265184311055</v>
      </c>
      <c r="AN225" s="9">
        <v>131.84343384231741</v>
      </c>
      <c r="AO225" s="9">
        <v>131.58474515559899</v>
      </c>
      <c r="AP225" s="9">
        <v>130.76305263714551</v>
      </c>
      <c r="AQ225" s="9">
        <v>131.0822186341986</v>
      </c>
      <c r="AR225" s="9">
        <v>133.11500365662928</v>
      </c>
      <c r="AS225" s="9">
        <v>137.4039157026638</v>
      </c>
      <c r="AT225" s="9">
        <v>141.49061635705542</v>
      </c>
      <c r="AU225" s="9">
        <v>142.68068605801139</v>
      </c>
      <c r="AV225" s="9">
        <v>143.84792310162064</v>
      </c>
      <c r="AW225" s="9">
        <v>144.63516185099922</v>
      </c>
      <c r="AX225" s="9">
        <v>145.9483413842033</v>
      </c>
      <c r="AY225" s="9">
        <v>146.61974816461569</v>
      </c>
      <c r="AZ225" s="9">
        <v>147.6916663807857</v>
      </c>
      <c r="BA225" s="9">
        <v>149.82210586672463</v>
      </c>
      <c r="BB225" s="9">
        <v>152.29320155880677</v>
      </c>
      <c r="BC225" s="9">
        <v>154.77647274348871</v>
      </c>
      <c r="BD225" s="9">
        <v>159.03790622209522</v>
      </c>
      <c r="BE225" s="9">
        <v>161.91232473252393</v>
      </c>
      <c r="BF225" s="9">
        <v>164.48046100751392</v>
      </c>
      <c r="BG225" s="9">
        <v>167.63627313763268</v>
      </c>
      <c r="BH225" s="9">
        <v>172.964961788247</v>
      </c>
      <c r="BI225" s="9">
        <v>178.60200895842684</v>
      </c>
      <c r="BJ225" s="9">
        <v>180.36528741665816</v>
      </c>
      <c r="BK225" s="9">
        <v>182.39664931677319</v>
      </c>
      <c r="BL225" s="9">
        <v>183.54780806406526</v>
      </c>
      <c r="BM225" s="9">
        <v>186.06633396030452</v>
      </c>
      <c r="BN225" s="9">
        <v>187.38352139701453</v>
      </c>
      <c r="BO225" s="9">
        <v>188.64160384698664</v>
      </c>
      <c r="BP225" s="9">
        <v>190.97962976450165</v>
      </c>
      <c r="BQ225" s="21">
        <v>192.26789635401533</v>
      </c>
      <c r="BR225" s="21">
        <v>192.12320126156078</v>
      </c>
      <c r="BS225" s="21">
        <v>190.77887539329205</v>
      </c>
      <c r="BT225" s="21">
        <v>187.76926903132144</v>
      </c>
      <c r="BU225" s="21">
        <v>187.41280054019526</v>
      </c>
      <c r="BV225" s="21">
        <v>186.98096759675013</v>
      </c>
      <c r="BW225" s="21">
        <v>186.66338641387892</v>
      </c>
      <c r="BX225" s="21">
        <v>184.19838959577851</v>
      </c>
      <c r="BY225" s="21">
        <v>178.68921664189725</v>
      </c>
      <c r="BZ225" s="21">
        <v>175.5466750223068</v>
      </c>
      <c r="CA225" s="21">
        <v>174.37776341123401</v>
      </c>
      <c r="CB225" s="21">
        <v>177.33553882478682</v>
      </c>
      <c r="CC225" s="21">
        <v>181.56464629691354</v>
      </c>
      <c r="CD225" s="197">
        <v>184.4211700814046</v>
      </c>
      <c r="CE225" s="197">
        <v>187.11084569418483</v>
      </c>
      <c r="CF225" s="197">
        <v>190.71804143331372</v>
      </c>
      <c r="CG225" s="197">
        <v>194.56408031370833</v>
      </c>
      <c r="CH225" s="200">
        <v>197.58705046343067</v>
      </c>
      <c r="CJ225" s="5"/>
      <c r="CK225" s="5"/>
      <c r="CL225" s="5"/>
      <c r="CM225" s="5"/>
      <c r="CN225" s="5"/>
      <c r="CO225" s="21"/>
      <c r="CP225" s="21"/>
      <c r="CQ225" s="21"/>
    </row>
    <row r="226" spans="1:95" x14ac:dyDescent="0.2">
      <c r="A226" s="8" t="str">
        <f t="shared" si="3"/>
        <v>EIG_gg_QU_17</v>
      </c>
      <c r="B226" s="7" t="s">
        <v>3805</v>
      </c>
      <c r="C226" s="7" t="s">
        <v>654</v>
      </c>
      <c r="D226" s="7">
        <v>17</v>
      </c>
      <c r="E226" s="7">
        <v>100</v>
      </c>
      <c r="F226" s="9">
        <v>101.19483529205336</v>
      </c>
      <c r="G226" s="9">
        <v>101.85923532878252</v>
      </c>
      <c r="H226" s="9">
        <v>103.05131801312008</v>
      </c>
      <c r="I226" s="9">
        <v>103.47745294136827</v>
      </c>
      <c r="J226" s="9">
        <v>104.36133593081171</v>
      </c>
      <c r="K226" s="9">
        <v>104.66198100693761</v>
      </c>
      <c r="L226" s="9">
        <v>104.94591489715212</v>
      </c>
      <c r="M226" s="9">
        <v>104.40866845376665</v>
      </c>
      <c r="N226" s="9">
        <v>103.46748273458864</v>
      </c>
      <c r="O226" s="9">
        <v>102.61616386543226</v>
      </c>
      <c r="P226" s="9">
        <v>102.84081735597346</v>
      </c>
      <c r="Q226" s="9">
        <v>103.42833219797427</v>
      </c>
      <c r="R226" s="9">
        <v>104.332090031701</v>
      </c>
      <c r="S226" s="9">
        <v>104.19207701753407</v>
      </c>
      <c r="T226" s="9">
        <v>104.10456357231151</v>
      </c>
      <c r="U226" s="9">
        <v>103.98510662788722</v>
      </c>
      <c r="V226" s="9">
        <v>104.46529673687469</v>
      </c>
      <c r="W226" s="9">
        <v>105.52867395615613</v>
      </c>
      <c r="X226" s="9">
        <v>107.1517294234683</v>
      </c>
      <c r="Y226" s="9">
        <v>109.57062043781376</v>
      </c>
      <c r="Z226" s="9">
        <v>111.94779244468567</v>
      </c>
      <c r="AA226" s="9">
        <v>114.48184256828874</v>
      </c>
      <c r="AB226" s="9">
        <v>116.52347577031844</v>
      </c>
      <c r="AC226" s="9">
        <v>117.88314820143711</v>
      </c>
      <c r="AD226" s="9">
        <v>119.60633699641851</v>
      </c>
      <c r="AE226" s="9">
        <v>121.59966056117487</v>
      </c>
      <c r="AF226" s="9">
        <v>123.83836807124037</v>
      </c>
      <c r="AG226" s="9">
        <v>124.73229875333089</v>
      </c>
      <c r="AH226" s="9">
        <v>124.78692283812882</v>
      </c>
      <c r="AI226" s="9">
        <v>124.51503937650745</v>
      </c>
      <c r="AJ226" s="9">
        <v>124.64471930527094</v>
      </c>
      <c r="AK226" s="9">
        <v>125.42579362946545</v>
      </c>
      <c r="AL226" s="9">
        <v>126.18092151256275</v>
      </c>
      <c r="AM226" s="9">
        <v>127.41071121958898</v>
      </c>
      <c r="AN226" s="9">
        <v>128.22407278828496</v>
      </c>
      <c r="AO226" s="9">
        <v>129.16577948671758</v>
      </c>
      <c r="AP226" s="9">
        <v>129.67137716844661</v>
      </c>
      <c r="AQ226" s="9">
        <v>129.73105246632826</v>
      </c>
      <c r="AR226" s="9">
        <v>131.0325515123526</v>
      </c>
      <c r="AS226" s="9">
        <v>133.07002341794993</v>
      </c>
      <c r="AT226" s="9">
        <v>136.68399623410562</v>
      </c>
      <c r="AU226" s="9">
        <v>138.32821819034032</v>
      </c>
      <c r="AV226" s="9">
        <v>139.94252890102496</v>
      </c>
      <c r="AW226" s="9">
        <v>140.73724851343988</v>
      </c>
      <c r="AX226" s="9">
        <v>142.00317968733455</v>
      </c>
      <c r="AY226" s="9">
        <v>142.87602461559899</v>
      </c>
      <c r="AZ226" s="9">
        <v>144.95400184270036</v>
      </c>
      <c r="BA226" s="9">
        <v>147.55438878205462</v>
      </c>
      <c r="BB226" s="9">
        <v>150.55265210282542</v>
      </c>
      <c r="BC226" s="9">
        <v>151.75519985488992</v>
      </c>
      <c r="BD226" s="9">
        <v>155.23857726059848</v>
      </c>
      <c r="BE226" s="9">
        <v>157.72363248072321</v>
      </c>
      <c r="BF226" s="9">
        <v>161.5882459424121</v>
      </c>
      <c r="BG226" s="9">
        <v>163.51590166134892</v>
      </c>
      <c r="BH226" s="9">
        <v>165.53280271939377</v>
      </c>
      <c r="BI226" s="9">
        <v>168.28114669661258</v>
      </c>
      <c r="BJ226" s="9">
        <v>169.70405720072375</v>
      </c>
      <c r="BK226" s="9">
        <v>172.87249751954513</v>
      </c>
      <c r="BL226" s="9">
        <v>173.79501004531937</v>
      </c>
      <c r="BM226" s="9">
        <v>175.55149201402205</v>
      </c>
      <c r="BN226" s="9">
        <v>175.76371314684127</v>
      </c>
      <c r="BO226" s="9">
        <v>176.1284160849209</v>
      </c>
      <c r="BP226" s="9">
        <v>177.41858538394695</v>
      </c>
      <c r="BQ226" s="21">
        <v>178.46080066740956</v>
      </c>
      <c r="BR226" s="21">
        <v>178.58315199982573</v>
      </c>
      <c r="BS226" s="21">
        <v>177.61433080070603</v>
      </c>
      <c r="BT226" s="21">
        <v>175.73327126981852</v>
      </c>
      <c r="BU226" s="21">
        <v>175.41597586570688</v>
      </c>
      <c r="BV226" s="21">
        <v>176.52109901075255</v>
      </c>
      <c r="BW226" s="21">
        <v>177.6083923442967</v>
      </c>
      <c r="BX226" s="21">
        <v>178.69065025836389</v>
      </c>
      <c r="BY226" s="21">
        <v>176.07829891750714</v>
      </c>
      <c r="BZ226" s="21">
        <v>175.21427098933896</v>
      </c>
      <c r="CA226" s="21">
        <v>174.61497241556791</v>
      </c>
      <c r="CB226" s="21">
        <v>177.14073642503308</v>
      </c>
      <c r="CC226" s="21">
        <v>179.40471647168138</v>
      </c>
      <c r="CD226" s="197">
        <v>181.61826489059533</v>
      </c>
      <c r="CE226" s="197">
        <v>183.25969599019015</v>
      </c>
      <c r="CF226" s="197">
        <v>186.15477561956459</v>
      </c>
      <c r="CG226" s="197">
        <v>188.65935444743636</v>
      </c>
      <c r="CH226" s="200">
        <v>191.00194915220465</v>
      </c>
      <c r="CJ226" s="5"/>
      <c r="CK226" s="5"/>
      <c r="CL226" s="5"/>
      <c r="CM226" s="5"/>
      <c r="CN226" s="5"/>
      <c r="CO226" s="21"/>
      <c r="CP226" s="21"/>
      <c r="CQ226" s="21"/>
    </row>
    <row r="227" spans="1:95" x14ac:dyDescent="0.2">
      <c r="A227" s="8" t="str">
        <f t="shared" si="3"/>
        <v>EIG_gg_QU_18</v>
      </c>
      <c r="B227" s="7" t="s">
        <v>3805</v>
      </c>
      <c r="C227" s="7" t="s">
        <v>654</v>
      </c>
      <c r="D227" s="7">
        <v>18</v>
      </c>
      <c r="E227" s="7">
        <v>100</v>
      </c>
      <c r="F227" s="9">
        <v>99.637682498697799</v>
      </c>
      <c r="G227" s="9">
        <v>98.301859512974374</v>
      </c>
      <c r="H227" s="9">
        <v>97.694021867266656</v>
      </c>
      <c r="I227" s="9">
        <v>96.993454207436102</v>
      </c>
      <c r="J227" s="9">
        <v>97.730512677926811</v>
      </c>
      <c r="K227" s="9">
        <v>98.271895691049451</v>
      </c>
      <c r="L227" s="9">
        <v>99.752232318397162</v>
      </c>
      <c r="M227" s="9">
        <v>100.86763101740598</v>
      </c>
      <c r="N227" s="9">
        <v>101.48567171754836</v>
      </c>
      <c r="O227" s="9">
        <v>100.95371675701556</v>
      </c>
      <c r="P227" s="9">
        <v>102.05643284476595</v>
      </c>
      <c r="Q227" s="9">
        <v>103.57702923037196</v>
      </c>
      <c r="R227" s="9">
        <v>105.87330889192914</v>
      </c>
      <c r="S227" s="9">
        <v>106.46018492926987</v>
      </c>
      <c r="T227" s="9">
        <v>107.40014726334873</v>
      </c>
      <c r="U227" s="9">
        <v>108.49348204383669</v>
      </c>
      <c r="V227" s="9">
        <v>109.52966652156717</v>
      </c>
      <c r="W227" s="9">
        <v>110.69227871643115</v>
      </c>
      <c r="X227" s="9">
        <v>112.14714302126448</v>
      </c>
      <c r="Y227" s="9">
        <v>114.345654713771</v>
      </c>
      <c r="Z227" s="9">
        <v>117.33916200060685</v>
      </c>
      <c r="AA227" s="9">
        <v>120.14274677659454</v>
      </c>
      <c r="AB227" s="9">
        <v>123.52388455078055</v>
      </c>
      <c r="AC227" s="9">
        <v>125.69749064247776</v>
      </c>
      <c r="AD227" s="9">
        <v>127.74654816621246</v>
      </c>
      <c r="AE227" s="9">
        <v>130.6478500440567</v>
      </c>
      <c r="AF227" s="9">
        <v>133.93031813307536</v>
      </c>
      <c r="AG227" s="9">
        <v>136.98924350633345</v>
      </c>
      <c r="AH227" s="9">
        <v>137.26201002417429</v>
      </c>
      <c r="AI227" s="9">
        <v>136.77331750651751</v>
      </c>
      <c r="AJ227" s="9">
        <v>136.99636642004876</v>
      </c>
      <c r="AK227" s="9">
        <v>137.72793399422264</v>
      </c>
      <c r="AL227" s="9">
        <v>138.73665767161125</v>
      </c>
      <c r="AM227" s="9">
        <v>137.18515128188852</v>
      </c>
      <c r="AN227" s="9">
        <v>136.4162213328996</v>
      </c>
      <c r="AO227" s="9">
        <v>135.66601476447073</v>
      </c>
      <c r="AP227" s="9">
        <v>136.79232319176421</v>
      </c>
      <c r="AQ227" s="9">
        <v>138.18124914109583</v>
      </c>
      <c r="AR227" s="9">
        <v>141.34572568728697</v>
      </c>
      <c r="AS227" s="9">
        <v>145.34197734871208</v>
      </c>
      <c r="AT227" s="9">
        <v>149.77810454458552</v>
      </c>
      <c r="AU227" s="9">
        <v>151.27202728670966</v>
      </c>
      <c r="AV227" s="9">
        <v>152.24708617105557</v>
      </c>
      <c r="AW227" s="9">
        <v>152.46407348393709</v>
      </c>
      <c r="AX227" s="9">
        <v>154.01407684491869</v>
      </c>
      <c r="AY227" s="9">
        <v>154.94312301222581</v>
      </c>
      <c r="AZ227" s="9">
        <v>156.03770903340708</v>
      </c>
      <c r="BA227" s="9">
        <v>157.74078208207223</v>
      </c>
      <c r="BB227" s="9">
        <v>159.70042685149227</v>
      </c>
      <c r="BC227" s="9">
        <v>160.70328728417724</v>
      </c>
      <c r="BD227" s="9">
        <v>163.53276717701442</v>
      </c>
      <c r="BE227" s="9">
        <v>167.23493559438123</v>
      </c>
      <c r="BF227" s="9">
        <v>173.02125080091619</v>
      </c>
      <c r="BG227" s="9">
        <v>177.24520058704221</v>
      </c>
      <c r="BH227" s="9">
        <v>180.49601062311581</v>
      </c>
      <c r="BI227" s="9">
        <v>184.2011261775973</v>
      </c>
      <c r="BJ227" s="9">
        <v>184.62875833224257</v>
      </c>
      <c r="BK227" s="9">
        <v>185.93264740209975</v>
      </c>
      <c r="BL227" s="9">
        <v>183.68919481811517</v>
      </c>
      <c r="BM227" s="9">
        <v>183.3066075563396</v>
      </c>
      <c r="BN227" s="9">
        <v>182.72158393743589</v>
      </c>
      <c r="BO227" s="9">
        <v>183.57470524637438</v>
      </c>
      <c r="BP227" s="9">
        <v>186.46687130559113</v>
      </c>
      <c r="BQ227" s="21">
        <v>186.80986258940098</v>
      </c>
      <c r="BR227" s="21">
        <v>186.36968243292336</v>
      </c>
      <c r="BS227" s="21">
        <v>182.59492782996483</v>
      </c>
      <c r="BT227" s="21">
        <v>178.32487924419328</v>
      </c>
      <c r="BU227" s="21">
        <v>173.96316447599247</v>
      </c>
      <c r="BV227" s="21">
        <v>170.76278446222523</v>
      </c>
      <c r="BW227" s="21">
        <v>170.4545889541738</v>
      </c>
      <c r="BX227" s="21">
        <v>170.97265838772501</v>
      </c>
      <c r="BY227" s="21">
        <v>170.06642872302962</v>
      </c>
      <c r="BZ227" s="21">
        <v>168.9898819415674</v>
      </c>
      <c r="CA227" s="21">
        <v>168.7089011911448</v>
      </c>
      <c r="CB227" s="21">
        <v>170.40368894075831</v>
      </c>
      <c r="CC227" s="21">
        <v>172.78673902653284</v>
      </c>
      <c r="CD227" s="197">
        <v>174.94000807254963</v>
      </c>
      <c r="CE227" s="197">
        <v>176.46369618421264</v>
      </c>
      <c r="CF227" s="197">
        <v>178.32605235662663</v>
      </c>
      <c r="CG227" s="197">
        <v>178.9424407545101</v>
      </c>
      <c r="CH227" s="200">
        <v>179.21261162330137</v>
      </c>
      <c r="CJ227" s="5"/>
      <c r="CK227" s="5"/>
      <c r="CL227" s="5"/>
      <c r="CM227" s="5"/>
      <c r="CN227" s="5"/>
      <c r="CO227" s="21"/>
      <c r="CP227" s="21"/>
      <c r="CQ227" s="21"/>
    </row>
    <row r="228" spans="1:95" x14ac:dyDescent="0.2">
      <c r="A228" s="8" t="str">
        <f t="shared" si="3"/>
        <v>EIG_gg_QU_19</v>
      </c>
      <c r="B228" s="7" t="s">
        <v>3805</v>
      </c>
      <c r="C228" s="7" t="s">
        <v>654</v>
      </c>
      <c r="D228" s="7">
        <v>19</v>
      </c>
      <c r="E228" s="7">
        <v>100</v>
      </c>
      <c r="F228" s="9">
        <v>100.47189209075968</v>
      </c>
      <c r="G228" s="9">
        <v>100.66939732136818</v>
      </c>
      <c r="H228" s="9">
        <v>101.66606135613915</v>
      </c>
      <c r="I228" s="9">
        <v>102.04149787472602</v>
      </c>
      <c r="J228" s="9">
        <v>102.90257756565531</v>
      </c>
      <c r="K228" s="9">
        <v>103.09555483728776</v>
      </c>
      <c r="L228" s="9">
        <v>103.21871091476987</v>
      </c>
      <c r="M228" s="9">
        <v>102.57471119203564</v>
      </c>
      <c r="N228" s="9">
        <v>101.8744803584223</v>
      </c>
      <c r="O228" s="9">
        <v>101.38722640922488</v>
      </c>
      <c r="P228" s="9">
        <v>101.45707154588774</v>
      </c>
      <c r="Q228" s="9">
        <v>102.00828816913088</v>
      </c>
      <c r="R228" s="9">
        <v>102.55824135610185</v>
      </c>
      <c r="S228" s="9">
        <v>103.0691941132864</v>
      </c>
      <c r="T228" s="9">
        <v>102.99083841397378</v>
      </c>
      <c r="U228" s="9">
        <v>103.3496958352671</v>
      </c>
      <c r="V228" s="9">
        <v>103.78823054551138</v>
      </c>
      <c r="W228" s="9">
        <v>104.87413182834798</v>
      </c>
      <c r="X228" s="9">
        <v>106.54247952456167</v>
      </c>
      <c r="Y228" s="9">
        <v>108.79994837055379</v>
      </c>
      <c r="Z228" s="9">
        <v>111.41163843885901</v>
      </c>
      <c r="AA228" s="9">
        <v>113.22252271129707</v>
      </c>
      <c r="AB228" s="9">
        <v>115.10033104876474</v>
      </c>
      <c r="AC228" s="9">
        <v>116.17280844098148</v>
      </c>
      <c r="AD228" s="9">
        <v>117.03056726631712</v>
      </c>
      <c r="AE228" s="9">
        <v>117.65597830485434</v>
      </c>
      <c r="AF228" s="9">
        <v>119.11921975004491</v>
      </c>
      <c r="AG228" s="9">
        <v>121.00153966126292</v>
      </c>
      <c r="AH228" s="9">
        <v>121.87445049752226</v>
      </c>
      <c r="AI228" s="9">
        <v>122.16015826843621</v>
      </c>
      <c r="AJ228" s="9">
        <v>122.15682530361603</v>
      </c>
      <c r="AK228" s="9">
        <v>122.62735055696977</v>
      </c>
      <c r="AL228" s="9">
        <v>122.69681240367321</v>
      </c>
      <c r="AM228" s="9">
        <v>122.90772180458588</v>
      </c>
      <c r="AN228" s="9">
        <v>123.88938440827684</v>
      </c>
      <c r="AO228" s="9">
        <v>124.14916245308996</v>
      </c>
      <c r="AP228" s="9">
        <v>124.70550454479068</v>
      </c>
      <c r="AQ228" s="9">
        <v>124.41765740866914</v>
      </c>
      <c r="AR228" s="9">
        <v>125.94826122299681</v>
      </c>
      <c r="AS228" s="9">
        <v>128.51361830042069</v>
      </c>
      <c r="AT228" s="9">
        <v>132.69286391823545</v>
      </c>
      <c r="AU228" s="9">
        <v>134.48927519492324</v>
      </c>
      <c r="AV228" s="9">
        <v>135.40107670889105</v>
      </c>
      <c r="AW228" s="9">
        <v>134.96886479248437</v>
      </c>
      <c r="AX228" s="9">
        <v>136.05012176225077</v>
      </c>
      <c r="AY228" s="9">
        <v>136.76777334980116</v>
      </c>
      <c r="AZ228" s="9">
        <v>137.54807191748372</v>
      </c>
      <c r="BA228" s="9">
        <v>139.05985429129473</v>
      </c>
      <c r="BB228" s="9">
        <v>141.42369645339406</v>
      </c>
      <c r="BC228" s="9">
        <v>143.75792357036528</v>
      </c>
      <c r="BD228" s="9">
        <v>147.80692297355333</v>
      </c>
      <c r="BE228" s="9">
        <v>150.83276728174414</v>
      </c>
      <c r="BF228" s="9">
        <v>153.75753956924797</v>
      </c>
      <c r="BG228" s="9">
        <v>154.83982185923557</v>
      </c>
      <c r="BH228" s="9">
        <v>156.04979541338173</v>
      </c>
      <c r="BI228" s="9">
        <v>157.52032840295249</v>
      </c>
      <c r="BJ228" s="9">
        <v>157.14017718490564</v>
      </c>
      <c r="BK228" s="9">
        <v>158.6880893015975</v>
      </c>
      <c r="BL228" s="9">
        <v>158.96200082597753</v>
      </c>
      <c r="BM228" s="9">
        <v>160.57871356740449</v>
      </c>
      <c r="BN228" s="9">
        <v>160.43331642267756</v>
      </c>
      <c r="BO228" s="9">
        <v>161.70823469507869</v>
      </c>
      <c r="BP228" s="9">
        <v>162.61350550811753</v>
      </c>
      <c r="BQ228" s="21">
        <v>163.45465423744713</v>
      </c>
      <c r="BR228" s="21">
        <v>162.3700446120514</v>
      </c>
      <c r="BS228" s="21">
        <v>161.52361563868706</v>
      </c>
      <c r="BT228" s="21">
        <v>157.97913770277754</v>
      </c>
      <c r="BU228" s="21">
        <v>156.78407678759328</v>
      </c>
      <c r="BV228" s="21">
        <v>156.99110033442628</v>
      </c>
      <c r="BW228" s="21">
        <v>158.66840904868388</v>
      </c>
      <c r="BX228" s="21">
        <v>160.32611411898685</v>
      </c>
      <c r="BY228" s="21">
        <v>158.61613059682625</v>
      </c>
      <c r="BZ228" s="21">
        <v>158.86336451319977</v>
      </c>
      <c r="CA228" s="21">
        <v>158.28100547502893</v>
      </c>
      <c r="CB228" s="21">
        <v>160.32754912016426</v>
      </c>
      <c r="CC228" s="21">
        <v>162.33399863224847</v>
      </c>
      <c r="CD228" s="197">
        <v>163.62375187548022</v>
      </c>
      <c r="CE228" s="197">
        <v>165.08701738174742</v>
      </c>
      <c r="CF228" s="197">
        <v>167.7514825436964</v>
      </c>
      <c r="CG228" s="197">
        <v>171.9002259458764</v>
      </c>
      <c r="CH228" s="200">
        <v>175.81517253686906</v>
      </c>
      <c r="CJ228" s="5"/>
      <c r="CK228" s="5"/>
      <c r="CL228" s="5"/>
      <c r="CM228" s="5"/>
      <c r="CN228" s="5"/>
      <c r="CO228" s="21"/>
      <c r="CP228" s="21"/>
      <c r="CQ228" s="21"/>
    </row>
    <row r="229" spans="1:95" x14ac:dyDescent="0.2">
      <c r="A229" s="8" t="str">
        <f t="shared" si="3"/>
        <v>EIG_gg_QU_20</v>
      </c>
      <c r="B229" s="7" t="s">
        <v>3805</v>
      </c>
      <c r="C229" s="7" t="s">
        <v>654</v>
      </c>
      <c r="D229" s="7">
        <v>20</v>
      </c>
      <c r="E229" s="7">
        <v>100</v>
      </c>
      <c r="F229" s="9">
        <v>101.21255784491025</v>
      </c>
      <c r="G229" s="9">
        <v>101.86002585942366</v>
      </c>
      <c r="H229" s="9">
        <v>102.74399300962523</v>
      </c>
      <c r="I229" s="9">
        <v>102.77591159727416</v>
      </c>
      <c r="J229" s="9">
        <v>103.24155923956221</v>
      </c>
      <c r="K229" s="9">
        <v>103.33287374367096</v>
      </c>
      <c r="L229" s="9">
        <v>103.03308698748314</v>
      </c>
      <c r="M229" s="9">
        <v>101.96609688530209</v>
      </c>
      <c r="N229" s="9">
        <v>100.65262913792996</v>
      </c>
      <c r="O229" s="9">
        <v>100.01713075834515</v>
      </c>
      <c r="P229" s="9">
        <v>100.71727197152778</v>
      </c>
      <c r="Q229" s="9">
        <v>101.48012664702246</v>
      </c>
      <c r="R229" s="9">
        <v>102.86615823763657</v>
      </c>
      <c r="S229" s="9">
        <v>102.79307489646705</v>
      </c>
      <c r="T229" s="9">
        <v>102.79345818750329</v>
      </c>
      <c r="U229" s="9">
        <v>102.28529572472819</v>
      </c>
      <c r="V229" s="9">
        <v>102.79126421377703</v>
      </c>
      <c r="W229" s="9">
        <v>103.6939092165937</v>
      </c>
      <c r="X229" s="9">
        <v>105.39659375385544</v>
      </c>
      <c r="Y229" s="9">
        <v>108.11399186039328</v>
      </c>
      <c r="Z229" s="9">
        <v>110.72005639463224</v>
      </c>
      <c r="AA229" s="9">
        <v>112.84284175489675</v>
      </c>
      <c r="AB229" s="9">
        <v>114.96642809094799</v>
      </c>
      <c r="AC229" s="9">
        <v>116.87024824942216</v>
      </c>
      <c r="AD229" s="9">
        <v>119.04467121672268</v>
      </c>
      <c r="AE229" s="9">
        <v>120.10926402590191</v>
      </c>
      <c r="AF229" s="9">
        <v>121.62185338697428</v>
      </c>
      <c r="AG229" s="9">
        <v>122.34612487158272</v>
      </c>
      <c r="AH229" s="9">
        <v>122.55296647653108</v>
      </c>
      <c r="AI229" s="9">
        <v>122.58285724106764</v>
      </c>
      <c r="AJ229" s="9">
        <v>123.09384353252159</v>
      </c>
      <c r="AK229" s="9">
        <v>124.10728407395402</v>
      </c>
      <c r="AL229" s="9">
        <v>124.79092639646781</v>
      </c>
      <c r="AM229" s="9">
        <v>125.08050614089906</v>
      </c>
      <c r="AN229" s="9">
        <v>125.65547274340368</v>
      </c>
      <c r="AO229" s="9">
        <v>125.78892520716499</v>
      </c>
      <c r="AP229" s="9">
        <v>124.57997430696201</v>
      </c>
      <c r="AQ229" s="9">
        <v>123.99647185146711</v>
      </c>
      <c r="AR229" s="9">
        <v>124.51206648595195</v>
      </c>
      <c r="AS229" s="9">
        <v>127.94833808458596</v>
      </c>
      <c r="AT229" s="9">
        <v>131.17732179559664</v>
      </c>
      <c r="AU229" s="9">
        <v>132.76102643203339</v>
      </c>
      <c r="AV229" s="9">
        <v>133.22244237687315</v>
      </c>
      <c r="AW229" s="9">
        <v>133.10476105746582</v>
      </c>
      <c r="AX229" s="9">
        <v>134.0548023871184</v>
      </c>
      <c r="AY229" s="9">
        <v>134.75747684851561</v>
      </c>
      <c r="AZ229" s="9">
        <v>136.13965514552652</v>
      </c>
      <c r="BA229" s="9">
        <v>138.80813262566201</v>
      </c>
      <c r="BB229" s="9">
        <v>141.86617110912826</v>
      </c>
      <c r="BC229" s="9">
        <v>143.87401757551413</v>
      </c>
      <c r="BD229" s="9">
        <v>147.72668777485305</v>
      </c>
      <c r="BE229" s="9">
        <v>150.43448430943479</v>
      </c>
      <c r="BF229" s="9">
        <v>154.4719251258615</v>
      </c>
      <c r="BG229" s="9">
        <v>156.65699846795098</v>
      </c>
      <c r="BH229" s="9">
        <v>159.92580552987201</v>
      </c>
      <c r="BI229" s="9">
        <v>163.63970858652542</v>
      </c>
      <c r="BJ229" s="9">
        <v>164.6136689774483</v>
      </c>
      <c r="BK229" s="9">
        <v>165.92738067388697</v>
      </c>
      <c r="BL229" s="9">
        <v>165.55412517808367</v>
      </c>
      <c r="BM229" s="9">
        <v>167.0000308340374</v>
      </c>
      <c r="BN229" s="9">
        <v>167.43761126396984</v>
      </c>
      <c r="BO229" s="9">
        <v>168.37054447899087</v>
      </c>
      <c r="BP229" s="9">
        <v>169.05941241891128</v>
      </c>
      <c r="BQ229" s="21">
        <v>170.38406244750021</v>
      </c>
      <c r="BR229" s="21">
        <v>170.54841619135803</v>
      </c>
      <c r="BS229" s="21">
        <v>170.19708876804063</v>
      </c>
      <c r="BT229" s="21">
        <v>167.44207226391356</v>
      </c>
      <c r="BU229" s="21">
        <v>166.25306419305227</v>
      </c>
      <c r="BV229" s="21">
        <v>166.54337590226251</v>
      </c>
      <c r="BW229" s="21">
        <v>168.52831273788431</v>
      </c>
      <c r="BX229" s="21">
        <v>169.1567383786267</v>
      </c>
      <c r="BY229" s="21">
        <v>166.61188269713602</v>
      </c>
      <c r="BZ229" s="21">
        <v>165.91904647516745</v>
      </c>
      <c r="CA229" s="21">
        <v>167.21682838768422</v>
      </c>
      <c r="CB229" s="21">
        <v>171.55186733909827</v>
      </c>
      <c r="CC229" s="21">
        <v>175.49680785131127</v>
      </c>
      <c r="CD229" s="197">
        <v>177.05640664362485</v>
      </c>
      <c r="CE229" s="197">
        <v>178.27682772026955</v>
      </c>
      <c r="CF229" s="197">
        <v>179.60128479435937</v>
      </c>
      <c r="CG229" s="197">
        <v>181.78229925390406</v>
      </c>
      <c r="CH229" s="200">
        <v>183.25297205875927</v>
      </c>
      <c r="CJ229" s="5"/>
      <c r="CK229" s="5"/>
      <c r="CL229" s="5"/>
      <c r="CM229" s="5"/>
      <c r="CN229" s="5"/>
      <c r="CO229" s="21"/>
      <c r="CP229" s="21"/>
      <c r="CQ229" s="21"/>
    </row>
    <row r="230" spans="1:95" x14ac:dyDescent="0.2">
      <c r="A230" s="8" t="str">
        <f t="shared" si="3"/>
        <v>EIG_gg_QU_21</v>
      </c>
      <c r="B230" s="7" t="s">
        <v>3805</v>
      </c>
      <c r="C230" s="7" t="s">
        <v>654</v>
      </c>
      <c r="D230" s="7">
        <v>21</v>
      </c>
      <c r="E230" s="7">
        <v>100</v>
      </c>
      <c r="F230" s="9">
        <v>98.794766208678254</v>
      </c>
      <c r="G230" s="9">
        <v>97.304742643040797</v>
      </c>
      <c r="H230" s="9">
        <v>96.932961275082263</v>
      </c>
      <c r="I230" s="9">
        <v>96.738511642934256</v>
      </c>
      <c r="J230" s="9">
        <v>98.170941557394428</v>
      </c>
      <c r="K230" s="9">
        <v>99.305658510333913</v>
      </c>
      <c r="L230" s="9">
        <v>100.44483267251981</v>
      </c>
      <c r="M230" s="9">
        <v>100.53508860317181</v>
      </c>
      <c r="N230" s="9">
        <v>99.571157355293451</v>
      </c>
      <c r="O230" s="9">
        <v>98.730493039507209</v>
      </c>
      <c r="P230" s="9">
        <v>99.421477503197551</v>
      </c>
      <c r="Q230" s="9">
        <v>100.83433285996665</v>
      </c>
      <c r="R230" s="9">
        <v>103.05999049280997</v>
      </c>
      <c r="S230" s="9">
        <v>102.46655580928818</v>
      </c>
      <c r="T230" s="9">
        <v>103.4181973593367</v>
      </c>
      <c r="U230" s="9">
        <v>103.41514373442294</v>
      </c>
      <c r="V230" s="9">
        <v>105.6094150452535</v>
      </c>
      <c r="W230" s="9">
        <v>107.25910236675435</v>
      </c>
      <c r="X230" s="9">
        <v>108.91999647858006</v>
      </c>
      <c r="Y230" s="9">
        <v>111.32414139986984</v>
      </c>
      <c r="Z230" s="9">
        <v>113.44687600717282</v>
      </c>
      <c r="AA230" s="9">
        <v>116.56519603753804</v>
      </c>
      <c r="AB230" s="9">
        <v>118.52630402605729</v>
      </c>
      <c r="AC230" s="9">
        <v>120.796707596396</v>
      </c>
      <c r="AD230" s="9">
        <v>122.06080107831377</v>
      </c>
      <c r="AE230" s="9">
        <v>124.74920987599928</v>
      </c>
      <c r="AF230" s="9">
        <v>126.412437796351</v>
      </c>
      <c r="AG230" s="9">
        <v>129.20620678597311</v>
      </c>
      <c r="AH230" s="9">
        <v>129.35695649212445</v>
      </c>
      <c r="AI230" s="9">
        <v>130.16542217311635</v>
      </c>
      <c r="AJ230" s="9">
        <v>130.68857834550059</v>
      </c>
      <c r="AK230" s="9">
        <v>132.38237442918765</v>
      </c>
      <c r="AL230" s="9">
        <v>133.701220646205</v>
      </c>
      <c r="AM230" s="9">
        <v>134.72741745184192</v>
      </c>
      <c r="AN230" s="9">
        <v>135.6629852698463</v>
      </c>
      <c r="AO230" s="9">
        <v>136.3782850267128</v>
      </c>
      <c r="AP230" s="9">
        <v>136.46942283613433</v>
      </c>
      <c r="AQ230" s="9">
        <v>137.25403975365015</v>
      </c>
      <c r="AR230" s="9">
        <v>138.98945820541798</v>
      </c>
      <c r="AS230" s="9">
        <v>143.09278211150757</v>
      </c>
      <c r="AT230" s="9">
        <v>148.65585872816393</v>
      </c>
      <c r="AU230" s="9">
        <v>152.36304748958895</v>
      </c>
      <c r="AV230" s="9">
        <v>155.19431328971226</v>
      </c>
      <c r="AW230" s="9">
        <v>155.35334528681815</v>
      </c>
      <c r="AX230" s="9">
        <v>156.36029187699955</v>
      </c>
      <c r="AY230" s="9">
        <v>156.01482170558404</v>
      </c>
      <c r="AZ230" s="9">
        <v>156.44428988197436</v>
      </c>
      <c r="BA230" s="9">
        <v>157.9007976316154</v>
      </c>
      <c r="BB230" s="9">
        <v>161.41193324915795</v>
      </c>
      <c r="BC230" s="9">
        <v>163.72923934631456</v>
      </c>
      <c r="BD230" s="9">
        <v>170.08003835145348</v>
      </c>
      <c r="BE230" s="9">
        <v>174.23285704586283</v>
      </c>
      <c r="BF230" s="9">
        <v>179.36945828230444</v>
      </c>
      <c r="BG230" s="9">
        <v>179.95046250875109</v>
      </c>
      <c r="BH230" s="9">
        <v>179.73435907783792</v>
      </c>
      <c r="BI230" s="9">
        <v>180.89436852741437</v>
      </c>
      <c r="BJ230" s="9">
        <v>180.67384818844289</v>
      </c>
      <c r="BK230" s="9">
        <v>182.30156160177071</v>
      </c>
      <c r="BL230" s="9">
        <v>181.86241634079724</v>
      </c>
      <c r="BM230" s="9">
        <v>182.68689729295116</v>
      </c>
      <c r="BN230" s="9">
        <v>181.74442587569081</v>
      </c>
      <c r="BO230" s="9">
        <v>181.74130400346397</v>
      </c>
      <c r="BP230" s="9">
        <v>182.59242450791649</v>
      </c>
      <c r="BQ230" s="21">
        <v>183.22069561724655</v>
      </c>
      <c r="BR230" s="21">
        <v>181.79141497497542</v>
      </c>
      <c r="BS230" s="21">
        <v>179.69575097134501</v>
      </c>
      <c r="BT230" s="21">
        <v>175.7798449606216</v>
      </c>
      <c r="BU230" s="21">
        <v>173.7084629202825</v>
      </c>
      <c r="BV230" s="21">
        <v>173.07358790829701</v>
      </c>
      <c r="BW230" s="21">
        <v>174.36048664908196</v>
      </c>
      <c r="BX230" s="21">
        <v>176.3464884265434</v>
      </c>
      <c r="BY230" s="21">
        <v>172.47837637581384</v>
      </c>
      <c r="BZ230" s="21">
        <v>171.68294873545679</v>
      </c>
      <c r="CA230" s="21">
        <v>171.29774414579705</v>
      </c>
      <c r="CB230" s="21">
        <v>176.0805744705068</v>
      </c>
      <c r="CC230" s="21">
        <v>177.95461143556233</v>
      </c>
      <c r="CD230" s="197">
        <v>178.31947133963536</v>
      </c>
      <c r="CE230" s="197">
        <v>176.9672382802481</v>
      </c>
      <c r="CF230" s="197">
        <v>176.55225836321526</v>
      </c>
      <c r="CG230" s="197">
        <v>174.97843682516793</v>
      </c>
      <c r="CH230" s="200">
        <v>172.4718247440135</v>
      </c>
      <c r="CJ230" s="5"/>
      <c r="CK230" s="5"/>
      <c r="CL230" s="5"/>
      <c r="CM230" s="5"/>
      <c r="CN230" s="5"/>
      <c r="CO230" s="21"/>
      <c r="CP230" s="21"/>
      <c r="CQ230" s="21"/>
    </row>
    <row r="231" spans="1:95" x14ac:dyDescent="0.2">
      <c r="A231" s="8" t="str">
        <f t="shared" si="3"/>
        <v>EIG_gg_QU_22</v>
      </c>
      <c r="B231" s="7" t="s">
        <v>3805</v>
      </c>
      <c r="C231" s="7" t="s">
        <v>654</v>
      </c>
      <c r="D231" s="7">
        <v>22</v>
      </c>
      <c r="E231" s="7">
        <v>100</v>
      </c>
      <c r="F231" s="9">
        <v>102.98972014801365</v>
      </c>
      <c r="G231" s="9">
        <v>104.96513265037136</v>
      </c>
      <c r="H231" s="9">
        <v>106.36021442563712</v>
      </c>
      <c r="I231" s="9">
        <v>107.19215855220119</v>
      </c>
      <c r="J231" s="9">
        <v>108.55574075699815</v>
      </c>
      <c r="K231" s="9">
        <v>110.36748954770771</v>
      </c>
      <c r="L231" s="9">
        <v>110.50145724210324</v>
      </c>
      <c r="M231" s="9">
        <v>110.07651826879992</v>
      </c>
      <c r="N231" s="9">
        <v>109.20755136831883</v>
      </c>
      <c r="O231" s="9">
        <v>109.70367298523973</v>
      </c>
      <c r="P231" s="9">
        <v>111.38914421916354</v>
      </c>
      <c r="Q231" s="9">
        <v>111.75979098263245</v>
      </c>
      <c r="R231" s="9">
        <v>111.86879112452284</v>
      </c>
      <c r="S231" s="9">
        <v>111.47908445237995</v>
      </c>
      <c r="T231" s="9">
        <v>111.91662074268957</v>
      </c>
      <c r="U231" s="9">
        <v>112.60716674840546</v>
      </c>
      <c r="V231" s="9">
        <v>114.84828916682743</v>
      </c>
      <c r="W231" s="9">
        <v>118.14996375364835</v>
      </c>
      <c r="X231" s="9">
        <v>123.20227897105927</v>
      </c>
      <c r="Y231" s="9">
        <v>127.30859820376652</v>
      </c>
      <c r="Z231" s="9">
        <v>132.45387384038384</v>
      </c>
      <c r="AA231" s="9">
        <v>136.20417000570416</v>
      </c>
      <c r="AB231" s="9">
        <v>139.6830504601071</v>
      </c>
      <c r="AC231" s="9">
        <v>141.90944632219953</v>
      </c>
      <c r="AD231" s="9">
        <v>145.26215469518471</v>
      </c>
      <c r="AE231" s="9">
        <v>148.71043420425119</v>
      </c>
      <c r="AF231" s="9">
        <v>152.53578845921697</v>
      </c>
      <c r="AG231" s="9">
        <v>155.86457189712178</v>
      </c>
      <c r="AH231" s="9">
        <v>158.82297940302499</v>
      </c>
      <c r="AI231" s="9">
        <v>161.11091473831547</v>
      </c>
      <c r="AJ231" s="9">
        <v>163.30582768765075</v>
      </c>
      <c r="AK231" s="9">
        <v>166.13886244273758</v>
      </c>
      <c r="AL231" s="9">
        <v>170.23322767244903</v>
      </c>
      <c r="AM231" s="9">
        <v>174.37800607771021</v>
      </c>
      <c r="AN231" s="9">
        <v>177.253160892848</v>
      </c>
      <c r="AO231" s="9">
        <v>178.33305004230658</v>
      </c>
      <c r="AP231" s="9">
        <v>177.95787404504676</v>
      </c>
      <c r="AQ231" s="9">
        <v>178.18403614561009</v>
      </c>
      <c r="AR231" s="9">
        <v>181.97871506535168</v>
      </c>
      <c r="AS231" s="9">
        <v>187.45802130538664</v>
      </c>
      <c r="AT231" s="9">
        <v>194.70715579463635</v>
      </c>
      <c r="AU231" s="9">
        <v>198.257679148275</v>
      </c>
      <c r="AV231" s="9">
        <v>202.18964311122625</v>
      </c>
      <c r="AW231" s="9">
        <v>204.90441747942168</v>
      </c>
      <c r="AX231" s="9">
        <v>209.34717380004955</v>
      </c>
      <c r="AY231" s="9">
        <v>213.20603155269814</v>
      </c>
      <c r="AZ231" s="9">
        <v>216.38692111471198</v>
      </c>
      <c r="BA231" s="9">
        <v>219.69172562385231</v>
      </c>
      <c r="BB231" s="9">
        <v>224.09263824637173</v>
      </c>
      <c r="BC231" s="9">
        <v>226.82793087109278</v>
      </c>
      <c r="BD231" s="9">
        <v>232.42311591841235</v>
      </c>
      <c r="BE231" s="9">
        <v>235.99123801748613</v>
      </c>
      <c r="BF231" s="9">
        <v>240.89265036923555</v>
      </c>
      <c r="BG231" s="9">
        <v>241.58071654436321</v>
      </c>
      <c r="BH231" s="9">
        <v>242.53245832231792</v>
      </c>
      <c r="BI231" s="9">
        <v>242.61484699050854</v>
      </c>
      <c r="BJ231" s="9">
        <v>241.60061319458771</v>
      </c>
      <c r="BK231" s="9">
        <v>240.92671411185793</v>
      </c>
      <c r="BL231" s="9">
        <v>238.99640333333846</v>
      </c>
      <c r="BM231" s="9">
        <v>238.25034429701728</v>
      </c>
      <c r="BN231" s="9">
        <v>237.16265367627008</v>
      </c>
      <c r="BO231" s="9">
        <v>238.41397469889446</v>
      </c>
      <c r="BP231" s="9">
        <v>239.84244566532644</v>
      </c>
      <c r="BQ231" s="21">
        <v>239.60985209255168</v>
      </c>
      <c r="BR231" s="21">
        <v>236.11065654777747</v>
      </c>
      <c r="BS231" s="21">
        <v>231.51821805186</v>
      </c>
      <c r="BT231" s="21">
        <v>225.58659915615979</v>
      </c>
      <c r="BU231" s="21">
        <v>223.52483622705708</v>
      </c>
      <c r="BV231" s="21">
        <v>223.95348266618916</v>
      </c>
      <c r="BW231" s="21">
        <v>226.1791610823947</v>
      </c>
      <c r="BX231" s="21">
        <v>227.71288315898255</v>
      </c>
      <c r="BY231" s="21">
        <v>225.32763166750297</v>
      </c>
      <c r="BZ231" s="21">
        <v>224.81006752195356</v>
      </c>
      <c r="CA231" s="21">
        <v>225.37990187860999</v>
      </c>
      <c r="CB231" s="21">
        <v>229.16675239300557</v>
      </c>
      <c r="CC231" s="21">
        <v>232.96180926785169</v>
      </c>
      <c r="CD231" s="197">
        <v>234.84129751832856</v>
      </c>
      <c r="CE231" s="197">
        <v>236.95820664927956</v>
      </c>
      <c r="CF231" s="197">
        <v>239.89838123008653</v>
      </c>
      <c r="CG231" s="197">
        <v>243.60899811471435</v>
      </c>
      <c r="CH231" s="200">
        <v>246.08435946885737</v>
      </c>
      <c r="CJ231" s="5"/>
      <c r="CK231" s="5"/>
      <c r="CL231" s="5"/>
      <c r="CM231" s="5"/>
      <c r="CN231" s="5"/>
      <c r="CO231" s="21"/>
      <c r="CP231" s="21"/>
      <c r="CQ231" s="21"/>
    </row>
    <row r="232" spans="1:95" x14ac:dyDescent="0.2">
      <c r="A232" s="8" t="str">
        <f t="shared" si="3"/>
        <v>EIG_gg_QU_23</v>
      </c>
      <c r="B232" s="7" t="s">
        <v>3805</v>
      </c>
      <c r="C232" s="7" t="s">
        <v>654</v>
      </c>
      <c r="D232" s="7">
        <v>23</v>
      </c>
      <c r="E232" s="7">
        <v>100</v>
      </c>
      <c r="F232" s="9">
        <v>100.32787317671306</v>
      </c>
      <c r="G232" s="9">
        <v>100.26101447759767</v>
      </c>
      <c r="H232" s="9">
        <v>101.0287641206905</v>
      </c>
      <c r="I232" s="9">
        <v>101.44913619928504</v>
      </c>
      <c r="J232" s="9">
        <v>102.54108131526517</v>
      </c>
      <c r="K232" s="9">
        <v>103.00747959216942</v>
      </c>
      <c r="L232" s="9">
        <v>103.55404657642926</v>
      </c>
      <c r="M232" s="9">
        <v>103.480854994624</v>
      </c>
      <c r="N232" s="9">
        <v>102.96698195389949</v>
      </c>
      <c r="O232" s="9">
        <v>102.38300197560386</v>
      </c>
      <c r="P232" s="9">
        <v>102.52477874216665</v>
      </c>
      <c r="Q232" s="9">
        <v>103.12965358863819</v>
      </c>
      <c r="R232" s="9">
        <v>104.13059955188253</v>
      </c>
      <c r="S232" s="9">
        <v>105.37589128750551</v>
      </c>
      <c r="T232" s="9">
        <v>106.67683722271131</v>
      </c>
      <c r="U232" s="9">
        <v>108.08557411377437</v>
      </c>
      <c r="V232" s="9">
        <v>109.80669543989789</v>
      </c>
      <c r="W232" s="9">
        <v>111.18035546018814</v>
      </c>
      <c r="X232" s="9">
        <v>113.15211857236574</v>
      </c>
      <c r="Y232" s="9">
        <v>115.34752691397024</v>
      </c>
      <c r="Z232" s="9">
        <v>118.77179275261517</v>
      </c>
      <c r="AA232" s="9">
        <v>121.44550365865699</v>
      </c>
      <c r="AB232" s="9">
        <v>125.0828215486198</v>
      </c>
      <c r="AC232" s="9">
        <v>127.85934982105915</v>
      </c>
      <c r="AD232" s="9">
        <v>131.65122699367762</v>
      </c>
      <c r="AE232" s="9">
        <v>134.57270648498357</v>
      </c>
      <c r="AF232" s="9">
        <v>137.02183183765612</v>
      </c>
      <c r="AG232" s="9">
        <v>139.13128552731607</v>
      </c>
      <c r="AH232" s="9">
        <v>140.02086581299349</v>
      </c>
      <c r="AI232" s="9">
        <v>142.10554344132444</v>
      </c>
      <c r="AJ232" s="9">
        <v>143.54936043900352</v>
      </c>
      <c r="AK232" s="9">
        <v>146.27386983426121</v>
      </c>
      <c r="AL232" s="9">
        <v>147.9847677178436</v>
      </c>
      <c r="AM232" s="9">
        <v>149.57639607907217</v>
      </c>
      <c r="AN232" s="9">
        <v>149.72298239238134</v>
      </c>
      <c r="AO232" s="9">
        <v>149.45972676674208</v>
      </c>
      <c r="AP232" s="9">
        <v>149.10832496048712</v>
      </c>
      <c r="AQ232" s="9">
        <v>150.35605107774515</v>
      </c>
      <c r="AR232" s="9">
        <v>154.70256804274104</v>
      </c>
      <c r="AS232" s="9">
        <v>159.30209424744399</v>
      </c>
      <c r="AT232" s="9">
        <v>165.80506425790873</v>
      </c>
      <c r="AU232" s="9">
        <v>168.51263717331395</v>
      </c>
      <c r="AV232" s="9">
        <v>172.33260351287481</v>
      </c>
      <c r="AW232" s="9">
        <v>173.91523037623048</v>
      </c>
      <c r="AX232" s="9">
        <v>176.59403209447385</v>
      </c>
      <c r="AY232" s="9">
        <v>178.44466724827956</v>
      </c>
      <c r="AZ232" s="9">
        <v>180.90776511551044</v>
      </c>
      <c r="BA232" s="9">
        <v>183.2669006828315</v>
      </c>
      <c r="BB232" s="9">
        <v>186.114635171191</v>
      </c>
      <c r="BC232" s="9">
        <v>187.20181326119379</v>
      </c>
      <c r="BD232" s="9">
        <v>192.63166810311068</v>
      </c>
      <c r="BE232" s="9">
        <v>197.66447033368271</v>
      </c>
      <c r="BF232" s="9">
        <v>203.32076534310045</v>
      </c>
      <c r="BG232" s="9">
        <v>205.11790433146143</v>
      </c>
      <c r="BH232" s="9">
        <v>205.35165891525662</v>
      </c>
      <c r="BI232" s="9">
        <v>206.10461908816444</v>
      </c>
      <c r="BJ232" s="9">
        <v>205.80518360321136</v>
      </c>
      <c r="BK232" s="9">
        <v>206.97708013799965</v>
      </c>
      <c r="BL232" s="9">
        <v>205.09626653716427</v>
      </c>
      <c r="BM232" s="9">
        <v>203.05892277685584</v>
      </c>
      <c r="BN232" s="9">
        <v>201.4596427024758</v>
      </c>
      <c r="BO232" s="9">
        <v>202.12647791920384</v>
      </c>
      <c r="BP232" s="9">
        <v>205.23414725894352</v>
      </c>
      <c r="BQ232" s="21">
        <v>206.24063316161627</v>
      </c>
      <c r="BR232" s="21">
        <v>205.85163645461407</v>
      </c>
      <c r="BS232" s="21">
        <v>202.65042373519489</v>
      </c>
      <c r="BT232" s="21">
        <v>197.93041048976741</v>
      </c>
      <c r="BU232" s="21">
        <v>194.77317831138316</v>
      </c>
      <c r="BV232" s="21">
        <v>192.50605444746179</v>
      </c>
      <c r="BW232" s="21">
        <v>192.37526588795868</v>
      </c>
      <c r="BX232" s="21">
        <v>190.66758129895308</v>
      </c>
      <c r="BY232" s="21">
        <v>186.20287234563992</v>
      </c>
      <c r="BZ232" s="21">
        <v>182.94038010689655</v>
      </c>
      <c r="CA232" s="21">
        <v>182.79922499329891</v>
      </c>
      <c r="CB232" s="21">
        <v>185.93536135004388</v>
      </c>
      <c r="CC232" s="21">
        <v>189.40827843732532</v>
      </c>
      <c r="CD232" s="197">
        <v>191.11555012031036</v>
      </c>
      <c r="CE232" s="197">
        <v>193.70168872780155</v>
      </c>
      <c r="CF232" s="197">
        <v>197.33816584628798</v>
      </c>
      <c r="CG232" s="197">
        <v>200.65655015230186</v>
      </c>
      <c r="CH232" s="200">
        <v>202.85328858407783</v>
      </c>
      <c r="CJ232" s="5"/>
      <c r="CK232" s="5"/>
      <c r="CL232" s="5"/>
      <c r="CM232" s="5"/>
      <c r="CN232" s="5"/>
      <c r="CO232" s="21"/>
      <c r="CP232" s="21"/>
      <c r="CQ232" s="21"/>
    </row>
    <row r="233" spans="1:95" x14ac:dyDescent="0.2">
      <c r="A233" s="8" t="str">
        <f t="shared" si="3"/>
        <v>EIG_gg_QU_24</v>
      </c>
      <c r="B233" s="7" t="s">
        <v>3805</v>
      </c>
      <c r="C233" s="7" t="s">
        <v>654</v>
      </c>
      <c r="D233" s="7">
        <v>24</v>
      </c>
      <c r="E233" s="7">
        <v>100</v>
      </c>
      <c r="F233" s="9">
        <v>101.47837028048225</v>
      </c>
      <c r="G233" s="9">
        <v>102.66188493874944</v>
      </c>
      <c r="H233" s="9">
        <v>104.42137103325832</v>
      </c>
      <c r="I233" s="9">
        <v>105.48894120525527</v>
      </c>
      <c r="J233" s="9">
        <v>107.00652308871702</v>
      </c>
      <c r="K233" s="9">
        <v>107.56266281516595</v>
      </c>
      <c r="L233" s="9">
        <v>107.86256525779287</v>
      </c>
      <c r="M233" s="9">
        <v>107.07225457850755</v>
      </c>
      <c r="N233" s="9">
        <v>106.38196935220525</v>
      </c>
      <c r="O233" s="9">
        <v>105.91658756774785</v>
      </c>
      <c r="P233" s="9">
        <v>106.62735462897588</v>
      </c>
      <c r="Q233" s="9">
        <v>107.68497582182721</v>
      </c>
      <c r="R233" s="9">
        <v>108.72020735302327</v>
      </c>
      <c r="S233" s="9">
        <v>107.89322412744453</v>
      </c>
      <c r="T233" s="9">
        <v>108.14034562911654</v>
      </c>
      <c r="U233" s="9">
        <v>109.18409416899725</v>
      </c>
      <c r="V233" s="9">
        <v>112.11607954213856</v>
      </c>
      <c r="W233" s="9">
        <v>114.9350413879697</v>
      </c>
      <c r="X233" s="9">
        <v>118.05758368483902</v>
      </c>
      <c r="Y233" s="9">
        <v>122.24378930429619</v>
      </c>
      <c r="Z233" s="9">
        <v>125.70017617236768</v>
      </c>
      <c r="AA233" s="9">
        <v>128.96383933497683</v>
      </c>
      <c r="AB233" s="9">
        <v>131.43780954578571</v>
      </c>
      <c r="AC233" s="9">
        <v>133.56641765513243</v>
      </c>
      <c r="AD233" s="9">
        <v>135.40917921926822</v>
      </c>
      <c r="AE233" s="9">
        <v>136.43146760486647</v>
      </c>
      <c r="AF233" s="9">
        <v>137.9254924573155</v>
      </c>
      <c r="AG233" s="9">
        <v>138.59404918770861</v>
      </c>
      <c r="AH233" s="9">
        <v>138.97057331816401</v>
      </c>
      <c r="AI233" s="9">
        <v>139.32709582112957</v>
      </c>
      <c r="AJ233" s="9">
        <v>140.82750324498636</v>
      </c>
      <c r="AK233" s="9">
        <v>143.12305717591474</v>
      </c>
      <c r="AL233" s="9">
        <v>145.2056231168489</v>
      </c>
      <c r="AM233" s="9">
        <v>146.65620252429412</v>
      </c>
      <c r="AN233" s="9">
        <v>147.75577081553465</v>
      </c>
      <c r="AO233" s="9">
        <v>147.37715003282514</v>
      </c>
      <c r="AP233" s="9">
        <v>145.97874702555825</v>
      </c>
      <c r="AQ233" s="9">
        <v>144.35685944798547</v>
      </c>
      <c r="AR233" s="9">
        <v>145.08702094063869</v>
      </c>
      <c r="AS233" s="9">
        <v>148.8891109093606</v>
      </c>
      <c r="AT233" s="9">
        <v>155.04480656791154</v>
      </c>
      <c r="AU233" s="9">
        <v>159.13467819135792</v>
      </c>
      <c r="AV233" s="9">
        <v>161.64047970866238</v>
      </c>
      <c r="AW233" s="9">
        <v>161.5428146538865</v>
      </c>
      <c r="AX233" s="9">
        <v>162.75646928059578</v>
      </c>
      <c r="AY233" s="9">
        <v>164.34710525083051</v>
      </c>
      <c r="AZ233" s="9">
        <v>167.72585857312791</v>
      </c>
      <c r="BA233" s="9">
        <v>170.51587670343557</v>
      </c>
      <c r="BB233" s="9">
        <v>172.73788744192947</v>
      </c>
      <c r="BC233" s="9">
        <v>172.98602635224617</v>
      </c>
      <c r="BD233" s="9">
        <v>176.03362417579368</v>
      </c>
      <c r="BE233" s="9">
        <v>179.36055269897403</v>
      </c>
      <c r="BF233" s="9">
        <v>183.33380673277421</v>
      </c>
      <c r="BG233" s="9">
        <v>185.78444128125511</v>
      </c>
      <c r="BH233" s="9">
        <v>187.36794726078247</v>
      </c>
      <c r="BI233" s="9">
        <v>189.3355433703845</v>
      </c>
      <c r="BJ233" s="9">
        <v>189.99615462948307</v>
      </c>
      <c r="BK233" s="9">
        <v>191.95924460145773</v>
      </c>
      <c r="BL233" s="9">
        <v>194.41957626362259</v>
      </c>
      <c r="BM233" s="9">
        <v>196.60422895276847</v>
      </c>
      <c r="BN233" s="9">
        <v>198.3340728021326</v>
      </c>
      <c r="BO233" s="9">
        <v>198.60318124642899</v>
      </c>
      <c r="BP233" s="9">
        <v>199.44479744274588</v>
      </c>
      <c r="BQ233" s="21">
        <v>197.69010170907401</v>
      </c>
      <c r="BR233" s="21">
        <v>194.58637520185667</v>
      </c>
      <c r="BS233" s="21">
        <v>192.37425432869122</v>
      </c>
      <c r="BT233" s="21">
        <v>190.25452694329215</v>
      </c>
      <c r="BU233" s="21">
        <v>190.5877276248269</v>
      </c>
      <c r="BV233" s="21">
        <v>191.06949943025015</v>
      </c>
      <c r="BW233" s="21">
        <v>192.73453771715742</v>
      </c>
      <c r="BX233" s="21">
        <v>194.54325194185927</v>
      </c>
      <c r="BY233" s="21">
        <v>191.92532220826058</v>
      </c>
      <c r="BZ233" s="21">
        <v>192.09084919237</v>
      </c>
      <c r="CA233" s="21">
        <v>192.56144111814584</v>
      </c>
      <c r="CB233" s="21">
        <v>197.84035138662455</v>
      </c>
      <c r="CC233" s="21">
        <v>201.79194940572688</v>
      </c>
      <c r="CD233" s="197">
        <v>204.34974536669992</v>
      </c>
      <c r="CE233" s="197">
        <v>204.79792184208989</v>
      </c>
      <c r="CF233" s="197">
        <v>206.69603609459656</v>
      </c>
      <c r="CG233" s="197">
        <v>207.18296772122969</v>
      </c>
      <c r="CH233" s="200">
        <v>206.40249718241174</v>
      </c>
      <c r="CJ233" s="5"/>
      <c r="CK233" s="5"/>
      <c r="CL233" s="5"/>
      <c r="CM233" s="5"/>
      <c r="CN233" s="5"/>
      <c r="CO233" s="21"/>
      <c r="CP233" s="21"/>
      <c r="CQ233" s="21"/>
    </row>
    <row r="234" spans="1:95" x14ac:dyDescent="0.2">
      <c r="A234" s="8" t="str">
        <f t="shared" si="3"/>
        <v>EIG_gg_QU_25</v>
      </c>
      <c r="B234" s="7" t="s">
        <v>3805</v>
      </c>
      <c r="C234" s="7" t="s">
        <v>654</v>
      </c>
      <c r="D234" s="7">
        <v>25</v>
      </c>
      <c r="E234" s="7">
        <v>100</v>
      </c>
      <c r="F234" s="9">
        <v>101.50248993255339</v>
      </c>
      <c r="G234" s="9">
        <v>102.38643905253014</v>
      </c>
      <c r="H234" s="9">
        <v>104.1337663420628</v>
      </c>
      <c r="I234" s="9">
        <v>105.45251845956966</v>
      </c>
      <c r="J234" s="9">
        <v>108.16548694055462</v>
      </c>
      <c r="K234" s="9">
        <v>109.85757367357228</v>
      </c>
      <c r="L234" s="9">
        <v>112.15880584462882</v>
      </c>
      <c r="M234" s="9">
        <v>113.65405384050275</v>
      </c>
      <c r="N234" s="9">
        <v>114.23308350104337</v>
      </c>
      <c r="O234" s="9">
        <v>114.90966243375836</v>
      </c>
      <c r="P234" s="9">
        <v>115.7145446104807</v>
      </c>
      <c r="Q234" s="9">
        <v>118.8550545476361</v>
      </c>
      <c r="R234" s="9">
        <v>121.65687226676943</v>
      </c>
      <c r="S234" s="9">
        <v>123.86407893282895</v>
      </c>
      <c r="T234" s="9">
        <v>125.40701382060509</v>
      </c>
      <c r="U234" s="9">
        <v>126.4669359695791</v>
      </c>
      <c r="V234" s="9">
        <v>129.09898397689301</v>
      </c>
      <c r="W234" s="9">
        <v>131.60575790037174</v>
      </c>
      <c r="X234" s="9">
        <v>136.73663470168293</v>
      </c>
      <c r="Y234" s="9">
        <v>141.40909078382393</v>
      </c>
      <c r="Z234" s="9">
        <v>147.34947714108947</v>
      </c>
      <c r="AA234" s="9">
        <v>151.55307771147204</v>
      </c>
      <c r="AB234" s="9">
        <v>156.56034266065015</v>
      </c>
      <c r="AC234" s="9">
        <v>161.7746973935779</v>
      </c>
      <c r="AD234" s="9">
        <v>166.57701815894447</v>
      </c>
      <c r="AE234" s="9">
        <v>170.86104964270245</v>
      </c>
      <c r="AF234" s="9">
        <v>176.51532867613591</v>
      </c>
      <c r="AG234" s="9">
        <v>183.58091841838439</v>
      </c>
      <c r="AH234" s="9">
        <v>186.78157519728029</v>
      </c>
      <c r="AI234" s="9">
        <v>189.24326147810476</v>
      </c>
      <c r="AJ234" s="9">
        <v>191.12350996862725</v>
      </c>
      <c r="AK234" s="9">
        <v>199.27762827266994</v>
      </c>
      <c r="AL234" s="9">
        <v>204.90259980960124</v>
      </c>
      <c r="AM234" s="9">
        <v>212.06378387156724</v>
      </c>
      <c r="AN234" s="9">
        <v>212.02391269885621</v>
      </c>
      <c r="AO234" s="9">
        <v>214.26751853537039</v>
      </c>
      <c r="AP234" s="9">
        <v>211.16939482935092</v>
      </c>
      <c r="AQ234" s="9">
        <v>213.33188134367137</v>
      </c>
      <c r="AR234" s="9">
        <v>217.21516872496636</v>
      </c>
      <c r="AS234" s="9">
        <v>229.28169783497165</v>
      </c>
      <c r="AT234" s="9">
        <v>239.37365545200132</v>
      </c>
      <c r="AU234" s="9">
        <v>247.60806379744159</v>
      </c>
      <c r="AV234" s="9">
        <v>250.67632058183037</v>
      </c>
      <c r="AW234" s="9">
        <v>256.97974881324529</v>
      </c>
      <c r="AX234" s="9">
        <v>263.44837054043217</v>
      </c>
      <c r="AY234" s="9">
        <v>267.32412689952429</v>
      </c>
      <c r="AZ234" s="9">
        <v>269.07357253833374</v>
      </c>
      <c r="BA234" s="9">
        <v>271.44852727905158</v>
      </c>
      <c r="BB234" s="9">
        <v>277.1639141380503</v>
      </c>
      <c r="BC234" s="9">
        <v>278.78895264492024</v>
      </c>
      <c r="BD234" s="9">
        <v>284.2597976426801</v>
      </c>
      <c r="BE234" s="9">
        <v>287.42792396082143</v>
      </c>
      <c r="BF234" s="9">
        <v>295.28411516955072</v>
      </c>
      <c r="BG234" s="9">
        <v>291.48691003895084</v>
      </c>
      <c r="BH234" s="9">
        <v>291.19175514855414</v>
      </c>
      <c r="BI234" s="9">
        <v>285.97707742427161</v>
      </c>
      <c r="BJ234" s="9">
        <v>281.33866747788221</v>
      </c>
      <c r="BK234" s="9">
        <v>278.49264102656053</v>
      </c>
      <c r="BL234" s="9">
        <v>277.32410288122134</v>
      </c>
      <c r="BM234" s="9">
        <v>276.70369805034039</v>
      </c>
      <c r="BN234" s="9">
        <v>272.69640363017982</v>
      </c>
      <c r="BO234" s="9">
        <v>266.14829928830977</v>
      </c>
      <c r="BP234" s="9">
        <v>264.47684594045</v>
      </c>
      <c r="BQ234" s="21">
        <v>260.23605589157086</v>
      </c>
      <c r="BR234" s="21">
        <v>261.298998982206</v>
      </c>
      <c r="BS234" s="21">
        <v>258.3387679435578</v>
      </c>
      <c r="BT234" s="21">
        <v>252.84949884290685</v>
      </c>
      <c r="BU234" s="21">
        <v>247.78894786588589</v>
      </c>
      <c r="BV234" s="21">
        <v>246.73876179416075</v>
      </c>
      <c r="BW234" s="21">
        <v>248.94770822428211</v>
      </c>
      <c r="BX234" s="21">
        <v>249.93238095542188</v>
      </c>
      <c r="BY234" s="21">
        <v>247.70045296910942</v>
      </c>
      <c r="BZ234" s="21">
        <v>248.66274058766658</v>
      </c>
      <c r="CA234" s="21">
        <v>251.79306397445825</v>
      </c>
      <c r="CB234" s="21">
        <v>258.91738625646263</v>
      </c>
      <c r="CC234" s="21">
        <v>264.18996656798549</v>
      </c>
      <c r="CD234" s="197">
        <v>266.16932971172588</v>
      </c>
      <c r="CE234" s="197">
        <v>270.02703272242928</v>
      </c>
      <c r="CF234" s="197">
        <v>275.92594817056926</v>
      </c>
      <c r="CG234" s="197">
        <v>281.98216369905384</v>
      </c>
      <c r="CH234" s="200">
        <v>283.07545984506623</v>
      </c>
      <c r="CJ234" s="5"/>
      <c r="CK234" s="5"/>
      <c r="CL234" s="5"/>
      <c r="CM234" s="5"/>
      <c r="CN234" s="5"/>
      <c r="CO234" s="21"/>
      <c r="CP234" s="21"/>
      <c r="CQ234" s="21"/>
    </row>
    <row r="235" spans="1:95" x14ac:dyDescent="0.2">
      <c r="A235" s="8" t="str">
        <f t="shared" si="3"/>
        <v>EIG_gg_QU_26</v>
      </c>
      <c r="B235" s="7" t="s">
        <v>3805</v>
      </c>
      <c r="C235" s="7" t="s">
        <v>654</v>
      </c>
      <c r="D235" s="7">
        <v>26</v>
      </c>
      <c r="E235" s="7">
        <v>100</v>
      </c>
      <c r="F235" s="9">
        <v>101.97754876418247</v>
      </c>
      <c r="G235" s="9">
        <v>104.14726165400697</v>
      </c>
      <c r="H235" s="9">
        <v>105.82789302670774</v>
      </c>
      <c r="I235" s="9">
        <v>106.20532904008739</v>
      </c>
      <c r="J235" s="9">
        <v>106.13154702256797</v>
      </c>
      <c r="K235" s="9">
        <v>105.98086059591124</v>
      </c>
      <c r="L235" s="9">
        <v>104.42374015826029</v>
      </c>
      <c r="M235" s="9">
        <v>101.79018137770269</v>
      </c>
      <c r="N235" s="9">
        <v>99.586957061143877</v>
      </c>
      <c r="O235" s="9">
        <v>98.966452391844527</v>
      </c>
      <c r="P235" s="9">
        <v>99.492887481436355</v>
      </c>
      <c r="Q235" s="9">
        <v>99.906709813391103</v>
      </c>
      <c r="R235" s="9">
        <v>100.70449001309608</v>
      </c>
      <c r="S235" s="9">
        <v>100.63801099561543</v>
      </c>
      <c r="T235" s="9">
        <v>100.56379610136766</v>
      </c>
      <c r="U235" s="9">
        <v>100.55604945791917</v>
      </c>
      <c r="V235" s="9">
        <v>102.04806233131541</v>
      </c>
      <c r="W235" s="9">
        <v>104.0310930899434</v>
      </c>
      <c r="X235" s="9">
        <v>106.03731399800694</v>
      </c>
      <c r="Y235" s="9">
        <v>108.55412328649997</v>
      </c>
      <c r="Z235" s="9">
        <v>111.88466464262602</v>
      </c>
      <c r="AA235" s="9">
        <v>115.51120115453176</v>
      </c>
      <c r="AB235" s="9">
        <v>118.85595833620953</v>
      </c>
      <c r="AC235" s="9">
        <v>121.01795252387022</v>
      </c>
      <c r="AD235" s="9">
        <v>123.05620625354193</v>
      </c>
      <c r="AE235" s="9">
        <v>126.962896066261</v>
      </c>
      <c r="AF235" s="9">
        <v>129.32475362097054</v>
      </c>
      <c r="AG235" s="9">
        <v>129.90154547742188</v>
      </c>
      <c r="AH235" s="9">
        <v>126.73534347300701</v>
      </c>
      <c r="AI235" s="9">
        <v>124.2643637296531</v>
      </c>
      <c r="AJ235" s="9">
        <v>123.7506714225343</v>
      </c>
      <c r="AK235" s="9">
        <v>124.85190773810371</v>
      </c>
      <c r="AL235" s="9">
        <v>126.30009230627148</v>
      </c>
      <c r="AM235" s="9">
        <v>126.74675375518954</v>
      </c>
      <c r="AN235" s="9">
        <v>126.4845826144462</v>
      </c>
      <c r="AO235" s="9">
        <v>125.72384143203102</v>
      </c>
      <c r="AP235" s="9">
        <v>124.25050685110789</v>
      </c>
      <c r="AQ235" s="9">
        <v>121.46919943632849</v>
      </c>
      <c r="AR235" s="9">
        <v>121.79606801509152</v>
      </c>
      <c r="AS235" s="9">
        <v>124.02138528135748</v>
      </c>
      <c r="AT235" s="9">
        <v>128.55963165823852</v>
      </c>
      <c r="AU235" s="9">
        <v>127.64710768234546</v>
      </c>
      <c r="AV235" s="9">
        <v>130.34482362424683</v>
      </c>
      <c r="AW235" s="9">
        <v>131.26976539453258</v>
      </c>
      <c r="AX235" s="9">
        <v>135.78190005478055</v>
      </c>
      <c r="AY235" s="9">
        <v>135.87930549148041</v>
      </c>
      <c r="AZ235" s="9">
        <v>137.51996283506767</v>
      </c>
      <c r="BA235" s="9">
        <v>139.70861562737147</v>
      </c>
      <c r="BB235" s="9">
        <v>142.05906690787398</v>
      </c>
      <c r="BC235" s="9">
        <v>142.76230553717195</v>
      </c>
      <c r="BD235" s="9">
        <v>143.91206881556286</v>
      </c>
      <c r="BE235" s="9">
        <v>144.74238842924217</v>
      </c>
      <c r="BF235" s="9">
        <v>147.38046176686376</v>
      </c>
      <c r="BG235" s="9">
        <v>149.53686139914205</v>
      </c>
      <c r="BH235" s="9">
        <v>151.51414813222539</v>
      </c>
      <c r="BI235" s="9">
        <v>154.87699250812648</v>
      </c>
      <c r="BJ235" s="9">
        <v>154.96189543380635</v>
      </c>
      <c r="BK235" s="9">
        <v>156.1894848638066</v>
      </c>
      <c r="BL235" s="9">
        <v>155.06815243017726</v>
      </c>
      <c r="BM235" s="9">
        <v>155.14930879289281</v>
      </c>
      <c r="BN235" s="9">
        <v>153.38571477931978</v>
      </c>
      <c r="BO235" s="9">
        <v>153.19878409759167</v>
      </c>
      <c r="BP235" s="9">
        <v>154.04405520949152</v>
      </c>
      <c r="BQ235" s="21">
        <v>155.02799580845556</v>
      </c>
      <c r="BR235" s="21">
        <v>153.04422498829913</v>
      </c>
      <c r="BS235" s="21">
        <v>150.81305399297517</v>
      </c>
      <c r="BT235" s="21">
        <v>147.97213691094848</v>
      </c>
      <c r="BU235" s="21">
        <v>147.99754826858134</v>
      </c>
      <c r="BV235" s="21">
        <v>147.60618782817849</v>
      </c>
      <c r="BW235" s="21">
        <v>146.29990955649382</v>
      </c>
      <c r="BX235" s="21">
        <v>142.00712157077865</v>
      </c>
      <c r="BY235" s="21">
        <v>137.10241914868331</v>
      </c>
      <c r="BZ235" s="21">
        <v>135.73645413557455</v>
      </c>
      <c r="CA235" s="21">
        <v>137.13837869996095</v>
      </c>
      <c r="CB235" s="21">
        <v>141.13867909839792</v>
      </c>
      <c r="CC235" s="21">
        <v>143.53345939416644</v>
      </c>
      <c r="CD235" s="197">
        <v>143.7178623189163</v>
      </c>
      <c r="CE235" s="197">
        <v>142.55613503515647</v>
      </c>
      <c r="CF235" s="197">
        <v>143.3192568025045</v>
      </c>
      <c r="CG235" s="197">
        <v>145.7227603329649</v>
      </c>
      <c r="CH235" s="200">
        <v>148.93772609605523</v>
      </c>
      <c r="CJ235" s="5"/>
      <c r="CK235" s="5"/>
      <c r="CL235" s="5"/>
      <c r="CM235" s="5"/>
      <c r="CN235" s="5"/>
      <c r="CO235" s="21"/>
      <c r="CP235" s="21"/>
      <c r="CQ235" s="21"/>
    </row>
    <row r="236" spans="1:95" x14ac:dyDescent="0.2">
      <c r="A236" s="8" t="str">
        <f t="shared" si="3"/>
        <v>EFHgL_gg_QU_1</v>
      </c>
      <c r="B236" s="7" t="s">
        <v>3806</v>
      </c>
      <c r="C236" s="7" t="s">
        <v>654</v>
      </c>
      <c r="D236" s="7">
        <v>1</v>
      </c>
      <c r="E236" s="7">
        <v>100</v>
      </c>
      <c r="F236" s="9">
        <v>102.81668576830153</v>
      </c>
      <c r="G236" s="9">
        <v>106.51040045096643</v>
      </c>
      <c r="H236" s="9">
        <v>114.6266959704938</v>
      </c>
      <c r="I236" s="9">
        <v>120.49328214481017</v>
      </c>
      <c r="J236" s="9">
        <v>126.6953727718524</v>
      </c>
      <c r="K236" s="9">
        <v>127.34475001290066</v>
      </c>
      <c r="L236" s="9">
        <v>127.61573811262328</v>
      </c>
      <c r="M236" s="9">
        <v>123.03600131891834</v>
      </c>
      <c r="N236" s="9">
        <v>119.82722015036734</v>
      </c>
      <c r="O236" s="9">
        <v>115.45411125210562</v>
      </c>
      <c r="P236" s="9">
        <v>117.05221935867002</v>
      </c>
      <c r="Q236" s="9">
        <v>118.18945657555152</v>
      </c>
      <c r="R236" s="9">
        <v>121.00234305241786</v>
      </c>
      <c r="S236" s="9">
        <v>119.30511677903239</v>
      </c>
      <c r="T236" s="9">
        <v>119.0854833699612</v>
      </c>
      <c r="U236" s="9">
        <v>118.29426705251386</v>
      </c>
      <c r="V236" s="9">
        <v>123.63921279875474</v>
      </c>
      <c r="W236" s="9">
        <v>129.43807966365813</v>
      </c>
      <c r="X236" s="9">
        <v>140.59033674066788</v>
      </c>
      <c r="Y236" s="9">
        <v>155.45914612265423</v>
      </c>
      <c r="Z236" s="9">
        <v>171.85885638645527</v>
      </c>
      <c r="AA236" s="9">
        <v>185.70181528524165</v>
      </c>
      <c r="AB236" s="9">
        <v>197.39477908987058</v>
      </c>
      <c r="AC236" s="9">
        <v>206.11211642984301</v>
      </c>
      <c r="AD236" s="9">
        <v>212.27443371520266</v>
      </c>
      <c r="AE236" s="9">
        <v>213.248214954829</v>
      </c>
      <c r="AF236" s="9">
        <v>219.30589964335238</v>
      </c>
      <c r="AG236" s="9">
        <v>227.83990743808076</v>
      </c>
      <c r="AH236" s="9">
        <v>232.2837084514745</v>
      </c>
      <c r="AI236" s="9">
        <v>231.75745281881282</v>
      </c>
      <c r="AJ236" s="9">
        <v>230.91141758492401</v>
      </c>
      <c r="AK236" s="9">
        <v>235.61987287377499</v>
      </c>
      <c r="AL236" s="9">
        <v>242.02252366937225</v>
      </c>
      <c r="AM236" s="9">
        <v>244.37546199489429</v>
      </c>
      <c r="AN236" s="9">
        <v>243.02576468755956</v>
      </c>
      <c r="AO236" s="9">
        <v>237.26506589511632</v>
      </c>
      <c r="AP236" s="9">
        <v>232.44510748819718</v>
      </c>
      <c r="AQ236" s="9">
        <v>229.6831968260436</v>
      </c>
      <c r="AR236" s="9">
        <v>236.18032897872749</v>
      </c>
      <c r="AS236" s="9">
        <v>251.60097174804005</v>
      </c>
      <c r="AT236" s="9">
        <v>273.82693767276686</v>
      </c>
      <c r="AU236" s="9">
        <v>280.48030889560965</v>
      </c>
      <c r="AV236" s="9">
        <v>287.23530829197529</v>
      </c>
      <c r="AW236" s="9">
        <v>285.24612026860956</v>
      </c>
      <c r="AX236" s="9">
        <v>294.50947635675197</v>
      </c>
      <c r="AY236" s="9">
        <v>298.40378171329991</v>
      </c>
      <c r="AZ236" s="9">
        <v>306.52493816894156</v>
      </c>
      <c r="BA236" s="9">
        <v>313.20933740684791</v>
      </c>
      <c r="BB236" s="9">
        <v>328.49918645223778</v>
      </c>
      <c r="BC236" s="9">
        <v>337.16006771177803</v>
      </c>
      <c r="BD236" s="9">
        <v>354.28244697613189</v>
      </c>
      <c r="BE236" s="9">
        <v>354.53983659810046</v>
      </c>
      <c r="BF236" s="9">
        <v>362.39286014256641</v>
      </c>
      <c r="BG236" s="9">
        <v>364.53887921014348</v>
      </c>
      <c r="BH236" s="9">
        <v>367.53660165868632</v>
      </c>
      <c r="BI236" s="9">
        <v>367.56031301971399</v>
      </c>
      <c r="BJ236" s="9">
        <v>355.26475930665129</v>
      </c>
      <c r="BK236" s="9">
        <v>354.55979111658326</v>
      </c>
      <c r="BL236" s="9">
        <v>350.65962399135805</v>
      </c>
      <c r="BM236" s="9">
        <v>358.79189493013172</v>
      </c>
      <c r="BN236" s="9">
        <v>356.53374468716703</v>
      </c>
      <c r="BO236" s="9">
        <v>355.67470674785153</v>
      </c>
      <c r="BP236" s="9">
        <v>352.70077730531489</v>
      </c>
      <c r="BQ236" s="21">
        <v>357.41005509973564</v>
      </c>
      <c r="BR236" s="21">
        <v>357.11405021250965</v>
      </c>
      <c r="BS236" s="21">
        <v>361.55630089269999</v>
      </c>
      <c r="BT236" s="21">
        <v>353.91456815787143</v>
      </c>
      <c r="BU236" s="21">
        <v>352.40000819288372</v>
      </c>
      <c r="BV236" s="21">
        <v>351.26101168381592</v>
      </c>
      <c r="BW236" s="21">
        <v>354.01834003565301</v>
      </c>
      <c r="BX236" s="21">
        <v>357.63258995675187</v>
      </c>
      <c r="BY236" s="21">
        <v>342.27202591462168</v>
      </c>
      <c r="BZ236" s="21">
        <v>338.30896158587183</v>
      </c>
      <c r="CA236" s="21">
        <v>339.62939339315898</v>
      </c>
      <c r="CB236" s="21">
        <v>358.03417618148387</v>
      </c>
      <c r="CC236" s="21">
        <v>369.28066275254542</v>
      </c>
      <c r="CD236" s="197">
        <v>369.10297589439892</v>
      </c>
      <c r="CE236" s="197">
        <v>366.48117949695506</v>
      </c>
      <c r="CF236" s="197">
        <v>371.63559615807065</v>
      </c>
      <c r="CG236" s="197">
        <v>381.83963586574191</v>
      </c>
      <c r="CH236" s="200">
        <v>389.27474211283823</v>
      </c>
      <c r="CJ236" s="5"/>
      <c r="CK236" s="5"/>
      <c r="CL236" s="5"/>
      <c r="CM236" s="5"/>
      <c r="CN236" s="5"/>
      <c r="CO236" s="21"/>
      <c r="CP236" s="21"/>
      <c r="CQ236" s="21"/>
    </row>
    <row r="237" spans="1:95" x14ac:dyDescent="0.2">
      <c r="A237" s="8" t="str">
        <f t="shared" si="3"/>
        <v>EFHgL_gg_QU_2</v>
      </c>
      <c r="B237" s="7" t="s">
        <v>3806</v>
      </c>
      <c r="C237" s="7" t="s">
        <v>654</v>
      </c>
      <c r="D237" s="7">
        <v>2</v>
      </c>
      <c r="E237" s="7">
        <v>100</v>
      </c>
      <c r="F237" s="9">
        <v>104.43020934343126</v>
      </c>
      <c r="G237" s="9">
        <v>106.96680241275355</v>
      </c>
      <c r="H237" s="9">
        <v>113.44715794652215</v>
      </c>
      <c r="I237" s="9">
        <v>118.23587199262154</v>
      </c>
      <c r="J237" s="9">
        <v>125.14205632645285</v>
      </c>
      <c r="K237" s="9">
        <v>124.81462189675672</v>
      </c>
      <c r="L237" s="9">
        <v>121.83813959483632</v>
      </c>
      <c r="M237" s="9">
        <v>115.55355216355478</v>
      </c>
      <c r="N237" s="9">
        <v>112.68691324262409</v>
      </c>
      <c r="O237" s="9">
        <v>111.13638766623062</v>
      </c>
      <c r="P237" s="9">
        <v>113.56894713009467</v>
      </c>
      <c r="Q237" s="9">
        <v>113.5743322814031</v>
      </c>
      <c r="R237" s="9">
        <v>113.43435330594498</v>
      </c>
      <c r="S237" s="9">
        <v>111.03333933717722</v>
      </c>
      <c r="T237" s="9">
        <v>109.01103339977931</v>
      </c>
      <c r="U237" s="9">
        <v>110.4053767795513</v>
      </c>
      <c r="V237" s="9">
        <v>113.89728643607914</v>
      </c>
      <c r="W237" s="9">
        <v>119.42786854088403</v>
      </c>
      <c r="X237" s="9">
        <v>127.93186608123369</v>
      </c>
      <c r="Y237" s="9">
        <v>140.9877663478718</v>
      </c>
      <c r="Z237" s="9">
        <v>157.991107949232</v>
      </c>
      <c r="AA237" s="9">
        <v>170.70243210654164</v>
      </c>
      <c r="AB237" s="9">
        <v>183.47481535617729</v>
      </c>
      <c r="AC237" s="9">
        <v>189.92948255908854</v>
      </c>
      <c r="AD237" s="9">
        <v>198.74037225336409</v>
      </c>
      <c r="AE237" s="9">
        <v>197.04920211274819</v>
      </c>
      <c r="AF237" s="9">
        <v>203.25309725705043</v>
      </c>
      <c r="AG237" s="9">
        <v>207.36476701720474</v>
      </c>
      <c r="AH237" s="9">
        <v>208.5585009828545</v>
      </c>
      <c r="AI237" s="9">
        <v>198.86634186584715</v>
      </c>
      <c r="AJ237" s="9">
        <v>189.22904359174854</v>
      </c>
      <c r="AK237" s="9">
        <v>186.7665212492096</v>
      </c>
      <c r="AL237" s="9">
        <v>187.07301199581812</v>
      </c>
      <c r="AM237" s="9">
        <v>186.2763476250615</v>
      </c>
      <c r="AN237" s="9">
        <v>186.4835765409307</v>
      </c>
      <c r="AO237" s="9">
        <v>186.94570557566632</v>
      </c>
      <c r="AP237" s="9">
        <v>186.24691759376392</v>
      </c>
      <c r="AQ237" s="9">
        <v>184.04507524212264</v>
      </c>
      <c r="AR237" s="9">
        <v>191.22668028063984</v>
      </c>
      <c r="AS237" s="9">
        <v>208.61713100731822</v>
      </c>
      <c r="AT237" s="9">
        <v>233.73054246903394</v>
      </c>
      <c r="AU237" s="9">
        <v>239.38387759737165</v>
      </c>
      <c r="AV237" s="9">
        <v>245.93762175610109</v>
      </c>
      <c r="AW237" s="9">
        <v>240.41952350116472</v>
      </c>
      <c r="AX237" s="9">
        <v>245.04351518932029</v>
      </c>
      <c r="AY237" s="9">
        <v>245.01472451890822</v>
      </c>
      <c r="AZ237" s="9">
        <v>249.27121096644041</v>
      </c>
      <c r="BA237" s="9">
        <v>257.50824739483915</v>
      </c>
      <c r="BB237" s="9">
        <v>276.78861847825686</v>
      </c>
      <c r="BC237" s="9">
        <v>287.8332426765279</v>
      </c>
      <c r="BD237" s="9">
        <v>308.64644855433903</v>
      </c>
      <c r="BE237" s="9">
        <v>307.29865784261091</v>
      </c>
      <c r="BF237" s="9">
        <v>324.36764478822903</v>
      </c>
      <c r="BG237" s="9">
        <v>335.27068069470511</v>
      </c>
      <c r="BH237" s="9">
        <v>340.42059725813129</v>
      </c>
      <c r="BI237" s="9">
        <v>336.60358596427403</v>
      </c>
      <c r="BJ237" s="9">
        <v>314.10192355290081</v>
      </c>
      <c r="BK237" s="9">
        <v>317.806299486922</v>
      </c>
      <c r="BL237" s="9">
        <v>317.06648722152335</v>
      </c>
      <c r="BM237" s="9">
        <v>334.05172194827992</v>
      </c>
      <c r="BN237" s="9">
        <v>331.55839335803904</v>
      </c>
      <c r="BO237" s="9">
        <v>334.64446654165005</v>
      </c>
      <c r="BP237" s="9">
        <v>336.11393519615791</v>
      </c>
      <c r="BQ237" s="21">
        <v>349.89016492642918</v>
      </c>
      <c r="BR237" s="21">
        <v>353.74629555653809</v>
      </c>
      <c r="BS237" s="21">
        <v>354.34213029653938</v>
      </c>
      <c r="BT237" s="21">
        <v>335.36970733391826</v>
      </c>
      <c r="BU237" s="21">
        <v>325.57126337039114</v>
      </c>
      <c r="BV237" s="21">
        <v>325.33983165994408</v>
      </c>
      <c r="BW237" s="21">
        <v>333.74507316793279</v>
      </c>
      <c r="BX237" s="21">
        <v>341.14092100993543</v>
      </c>
      <c r="BY237" s="21">
        <v>320.54482305273768</v>
      </c>
      <c r="BZ237" s="21">
        <v>309.47649325344992</v>
      </c>
      <c r="CA237" s="21">
        <v>308.40246053289559</v>
      </c>
      <c r="CB237" s="21">
        <v>336.56609077290904</v>
      </c>
      <c r="CC237" s="21">
        <v>356.68529499339553</v>
      </c>
      <c r="CD237" s="197">
        <v>353.60780929243589</v>
      </c>
      <c r="CE237" s="197">
        <v>340.85270537508882</v>
      </c>
      <c r="CF237" s="197">
        <v>339.24326979216062</v>
      </c>
      <c r="CG237" s="197">
        <v>350.35746919227785</v>
      </c>
      <c r="CH237" s="200">
        <v>359.39869778870809</v>
      </c>
      <c r="CJ237" s="5"/>
      <c r="CK237" s="5"/>
      <c r="CL237" s="5"/>
      <c r="CM237" s="5"/>
      <c r="CN237" s="5"/>
      <c r="CO237" s="21"/>
      <c r="CP237" s="21"/>
      <c r="CQ237" s="21"/>
    </row>
    <row r="238" spans="1:95" x14ac:dyDescent="0.2">
      <c r="A238" s="8" t="str">
        <f t="shared" si="3"/>
        <v>EFHgL_gg_QU_3</v>
      </c>
      <c r="B238" s="7" t="s">
        <v>3806</v>
      </c>
      <c r="C238" s="7" t="s">
        <v>654</v>
      </c>
      <c r="D238" s="7">
        <v>3</v>
      </c>
      <c r="E238" s="7">
        <v>100</v>
      </c>
      <c r="F238" s="9">
        <v>101.95159601974508</v>
      </c>
      <c r="G238" s="9">
        <v>104.77975961869375</v>
      </c>
      <c r="H238" s="9">
        <v>110.91950489722838</v>
      </c>
      <c r="I238" s="9">
        <v>112.91080745611625</v>
      </c>
      <c r="J238" s="9">
        <v>114.57848103982208</v>
      </c>
      <c r="K238" s="9">
        <v>112.77684181035896</v>
      </c>
      <c r="L238" s="9">
        <v>113.39425742892949</v>
      </c>
      <c r="M238" s="9">
        <v>111.87296929467</v>
      </c>
      <c r="N238" s="9">
        <v>110.27875292644619</v>
      </c>
      <c r="O238" s="9">
        <v>106.57197599344425</v>
      </c>
      <c r="P238" s="9">
        <v>105.62957427573382</v>
      </c>
      <c r="Q238" s="9">
        <v>104.35568470963919</v>
      </c>
      <c r="R238" s="9">
        <v>106.83195328641477</v>
      </c>
      <c r="S238" s="9">
        <v>106.35184612274224</v>
      </c>
      <c r="T238" s="9">
        <v>107.27827166551056</v>
      </c>
      <c r="U238" s="9">
        <v>108.72849748296245</v>
      </c>
      <c r="V238" s="9">
        <v>111.22781916874511</v>
      </c>
      <c r="W238" s="9">
        <v>114.753922296315</v>
      </c>
      <c r="X238" s="9">
        <v>120.72492068728972</v>
      </c>
      <c r="Y238" s="9">
        <v>135.09299083046994</v>
      </c>
      <c r="Z238" s="9">
        <v>155.39232278889176</v>
      </c>
      <c r="AA238" s="9">
        <v>172.01799928277106</v>
      </c>
      <c r="AB238" s="9">
        <v>183.95152079554677</v>
      </c>
      <c r="AC238" s="9">
        <v>187.90575637611178</v>
      </c>
      <c r="AD238" s="9">
        <v>191.07359329789094</v>
      </c>
      <c r="AE238" s="9">
        <v>189.10103412512865</v>
      </c>
      <c r="AF238" s="9">
        <v>194.38150418361855</v>
      </c>
      <c r="AG238" s="9">
        <v>198.43888437291469</v>
      </c>
      <c r="AH238" s="9">
        <v>205.48378119013645</v>
      </c>
      <c r="AI238" s="9">
        <v>201.81275518117357</v>
      </c>
      <c r="AJ238" s="9">
        <v>197.81117891541723</v>
      </c>
      <c r="AK238" s="9">
        <v>190.92252570748715</v>
      </c>
      <c r="AL238" s="9">
        <v>185.15004768276194</v>
      </c>
      <c r="AM238" s="9">
        <v>180.74138669409024</v>
      </c>
      <c r="AN238" s="9">
        <v>179.78069604418269</v>
      </c>
      <c r="AO238" s="9">
        <v>179.10254075632827</v>
      </c>
      <c r="AP238" s="9">
        <v>176.26223079277347</v>
      </c>
      <c r="AQ238" s="9">
        <v>172.9632967312067</v>
      </c>
      <c r="AR238" s="9">
        <v>178.93484548142672</v>
      </c>
      <c r="AS238" s="9">
        <v>207.66446166977326</v>
      </c>
      <c r="AT238" s="9">
        <v>237.14644633579107</v>
      </c>
      <c r="AU238" s="9">
        <v>252.01474746081612</v>
      </c>
      <c r="AV238" s="9">
        <v>256.53184500158278</v>
      </c>
      <c r="AW238" s="9">
        <v>255.24280247716578</v>
      </c>
      <c r="AX238" s="9">
        <v>263.90510772226088</v>
      </c>
      <c r="AY238" s="9">
        <v>266.3640417389575</v>
      </c>
      <c r="AZ238" s="9">
        <v>275.58077817648245</v>
      </c>
      <c r="BA238" s="9">
        <v>294.01403710978747</v>
      </c>
      <c r="BB238" s="9">
        <v>326.31922863546652</v>
      </c>
      <c r="BC238" s="9">
        <v>347.45118476696535</v>
      </c>
      <c r="BD238" s="9">
        <v>375.41613860420762</v>
      </c>
      <c r="BE238" s="9">
        <v>381.6965818015974</v>
      </c>
      <c r="BF238" s="9">
        <v>403.74647895541904</v>
      </c>
      <c r="BG238" s="9">
        <v>417.39308362463379</v>
      </c>
      <c r="BH238" s="9">
        <v>430.34084607023186</v>
      </c>
      <c r="BI238" s="9">
        <v>440.12663098556351</v>
      </c>
      <c r="BJ238" s="9">
        <v>418.58151342835509</v>
      </c>
      <c r="BK238" s="9">
        <v>413.70356836406864</v>
      </c>
      <c r="BL238" s="9">
        <v>403.41021178181518</v>
      </c>
      <c r="BM238" s="9">
        <v>419.69818419825901</v>
      </c>
      <c r="BN238" s="9">
        <v>420.49551238358555</v>
      </c>
      <c r="BO238" s="9">
        <v>425.51449528421114</v>
      </c>
      <c r="BP238" s="9">
        <v>425.13910084803791</v>
      </c>
      <c r="BQ238" s="21">
        <v>436.61860942752969</v>
      </c>
      <c r="BR238" s="21">
        <v>427.5008143365194</v>
      </c>
      <c r="BS238" s="21">
        <v>411.76661130259373</v>
      </c>
      <c r="BT238" s="21">
        <v>385.16747246958244</v>
      </c>
      <c r="BU238" s="21">
        <v>384.67949136906947</v>
      </c>
      <c r="BV238" s="21">
        <v>407.41398189825759</v>
      </c>
      <c r="BW238" s="21">
        <v>419.28413505821908</v>
      </c>
      <c r="BX238" s="21">
        <v>425.645030890616</v>
      </c>
      <c r="BY238" s="21">
        <v>396.03372579109367</v>
      </c>
      <c r="BZ238" s="21">
        <v>387.8875435432156</v>
      </c>
      <c r="CA238" s="21">
        <v>381.42406979625906</v>
      </c>
      <c r="CB238" s="21">
        <v>395.56834966607016</v>
      </c>
      <c r="CC238" s="21">
        <v>401.9796122961211</v>
      </c>
      <c r="CD238" s="197">
        <v>394.26177098261519</v>
      </c>
      <c r="CE238" s="197">
        <v>397.00187621336795</v>
      </c>
      <c r="CF238" s="197">
        <v>418.07673678207397</v>
      </c>
      <c r="CG238" s="197">
        <v>442.29339390361542</v>
      </c>
      <c r="CH238" s="200">
        <v>448.51125410172523</v>
      </c>
      <c r="CJ238" s="5"/>
      <c r="CK238" s="5"/>
      <c r="CL238" s="5"/>
      <c r="CM238" s="5"/>
      <c r="CN238" s="5"/>
      <c r="CO238" s="21"/>
      <c r="CP238" s="21"/>
      <c r="CQ238" s="21"/>
    </row>
    <row r="239" spans="1:95" x14ac:dyDescent="0.2">
      <c r="A239" s="8" t="str">
        <f t="shared" si="3"/>
        <v>EFHgL_gg_QU_4</v>
      </c>
      <c r="B239" s="7" t="s">
        <v>3806</v>
      </c>
      <c r="C239" s="7" t="s">
        <v>654</v>
      </c>
      <c r="D239" s="7">
        <v>4</v>
      </c>
      <c r="E239" s="7">
        <v>100</v>
      </c>
      <c r="F239" s="9">
        <v>99.120783311073424</v>
      </c>
      <c r="G239" s="9">
        <v>97.533784942196533</v>
      </c>
      <c r="H239" s="9">
        <v>98.583946825841011</v>
      </c>
      <c r="I239" s="9">
        <v>97.82473464319942</v>
      </c>
      <c r="J239" s="9">
        <v>98.875386341123431</v>
      </c>
      <c r="K239" s="9">
        <v>97.823265200242986</v>
      </c>
      <c r="L239" s="9">
        <v>98.362060942769986</v>
      </c>
      <c r="M239" s="9">
        <v>97.199731581848312</v>
      </c>
      <c r="N239" s="9">
        <v>96.140263226319846</v>
      </c>
      <c r="O239" s="9">
        <v>94.017408000769763</v>
      </c>
      <c r="P239" s="9">
        <v>93.777888802511598</v>
      </c>
      <c r="Q239" s="9">
        <v>94.135943064146446</v>
      </c>
      <c r="R239" s="9">
        <v>95.505953693101176</v>
      </c>
      <c r="S239" s="9">
        <v>95.566690667708528</v>
      </c>
      <c r="T239" s="9">
        <v>96.254879775209005</v>
      </c>
      <c r="U239" s="9">
        <v>97.569541387000541</v>
      </c>
      <c r="V239" s="9">
        <v>100.72443536671771</v>
      </c>
      <c r="W239" s="9">
        <v>104.00961995328595</v>
      </c>
      <c r="X239" s="9">
        <v>110.45018833388832</v>
      </c>
      <c r="Y239" s="9">
        <v>123.47826938845454</v>
      </c>
      <c r="Z239" s="9">
        <v>142.86952816235538</v>
      </c>
      <c r="AA239" s="9">
        <v>161.7900753829521</v>
      </c>
      <c r="AB239" s="9">
        <v>166.78422210190175</v>
      </c>
      <c r="AC239" s="9">
        <v>165.2075098334677</v>
      </c>
      <c r="AD239" s="9">
        <v>161.2708722127355</v>
      </c>
      <c r="AE239" s="9">
        <v>153.87516592494896</v>
      </c>
      <c r="AF239" s="9">
        <v>156.99920160290353</v>
      </c>
      <c r="AG239" s="9">
        <v>162.12951670026723</v>
      </c>
      <c r="AH239" s="9">
        <v>173.15082852074283</v>
      </c>
      <c r="AI239" s="9">
        <v>171.45313211730965</v>
      </c>
      <c r="AJ239" s="9">
        <v>167.28040399845796</v>
      </c>
      <c r="AK239" s="9">
        <v>162.80692989237014</v>
      </c>
      <c r="AL239" s="9">
        <v>158.04054682808092</v>
      </c>
      <c r="AM239" s="9">
        <v>157.27300780230735</v>
      </c>
      <c r="AN239" s="9">
        <v>160.60080623417136</v>
      </c>
      <c r="AO239" s="9">
        <v>162.53949127892633</v>
      </c>
      <c r="AP239" s="9">
        <v>157.38076695128856</v>
      </c>
      <c r="AQ239" s="9">
        <v>152.22351206660724</v>
      </c>
      <c r="AR239" s="9">
        <v>153.66895409949194</v>
      </c>
      <c r="AS239" s="9">
        <v>173.20274883775105</v>
      </c>
      <c r="AT239" s="9">
        <v>197.33345088844638</v>
      </c>
      <c r="AU239" s="9">
        <v>213.27249839543629</v>
      </c>
      <c r="AV239" s="9">
        <v>226.1232666692384</v>
      </c>
      <c r="AW239" s="9">
        <v>225.95966868933988</v>
      </c>
      <c r="AX239" s="9">
        <v>214.80414774742363</v>
      </c>
      <c r="AY239" s="9">
        <v>184.47778447182273</v>
      </c>
      <c r="AZ239" s="9">
        <v>166.6167056068401</v>
      </c>
      <c r="BA239" s="9">
        <v>176.78329145410035</v>
      </c>
      <c r="BB239" s="9">
        <v>204.9495736164763</v>
      </c>
      <c r="BC239" s="9">
        <v>221.40880392225236</v>
      </c>
      <c r="BD239" s="9">
        <v>235.69129942816983</v>
      </c>
      <c r="BE239" s="9">
        <v>235.33158556028388</v>
      </c>
      <c r="BF239" s="9">
        <v>264.46637467908499</v>
      </c>
      <c r="BG239" s="9">
        <v>291.38175176527119</v>
      </c>
      <c r="BH239" s="9">
        <v>315.10125758278667</v>
      </c>
      <c r="BI239" s="9">
        <v>326.61926992768173</v>
      </c>
      <c r="BJ239" s="9">
        <v>313.41772545648911</v>
      </c>
      <c r="BK239" s="9">
        <v>318.16966187944695</v>
      </c>
      <c r="BL239" s="9">
        <v>306.08192057746538</v>
      </c>
      <c r="BM239" s="9">
        <v>320.47084408948075</v>
      </c>
      <c r="BN239" s="9">
        <v>320.57201091366596</v>
      </c>
      <c r="BO239" s="9">
        <v>333.21689582598407</v>
      </c>
      <c r="BP239" s="9">
        <v>347.00269080745397</v>
      </c>
      <c r="BQ239" s="21">
        <v>364.59410096277298</v>
      </c>
      <c r="BR239" s="21">
        <v>359.61320804290199</v>
      </c>
      <c r="BS239" s="21">
        <v>346.69822223180489</v>
      </c>
      <c r="BT239" s="21">
        <v>321.02653554461045</v>
      </c>
      <c r="BU239" s="21">
        <v>311.19011911818399</v>
      </c>
      <c r="BV239" s="21">
        <v>309.8386465201782</v>
      </c>
      <c r="BW239" s="21">
        <v>312.56192189107668</v>
      </c>
      <c r="BX239" s="21">
        <v>314.79049633256017</v>
      </c>
      <c r="BY239" s="21">
        <v>291.04775602910871</v>
      </c>
      <c r="BZ239" s="21">
        <v>277.90913829114152</v>
      </c>
      <c r="CA239" s="21">
        <v>271.66390209555664</v>
      </c>
      <c r="CB239" s="21">
        <v>289.01086609686757</v>
      </c>
      <c r="CC239" s="21">
        <v>303.25021760579142</v>
      </c>
      <c r="CD239" s="197">
        <v>317.02536344804872</v>
      </c>
      <c r="CE239" s="197">
        <v>325.09305463350262</v>
      </c>
      <c r="CF239" s="197">
        <v>346.17012172932778</v>
      </c>
      <c r="CG239" s="197">
        <v>347.40348569098455</v>
      </c>
      <c r="CH239" s="200">
        <v>329.71623328188923</v>
      </c>
      <c r="CJ239" s="5"/>
      <c r="CK239" s="5"/>
      <c r="CL239" s="5"/>
      <c r="CM239" s="5"/>
      <c r="CN239" s="5"/>
      <c r="CO239" s="21"/>
      <c r="CP239" s="21"/>
      <c r="CQ239" s="21"/>
    </row>
    <row r="240" spans="1:95" x14ac:dyDescent="0.2">
      <c r="A240" s="8" t="str">
        <f t="shared" si="3"/>
        <v>EFHgL_gg_QU_5</v>
      </c>
      <c r="B240" s="7" t="s">
        <v>3806</v>
      </c>
      <c r="C240" s="7" t="s">
        <v>654</v>
      </c>
      <c r="D240" s="7">
        <v>5</v>
      </c>
      <c r="E240" s="7">
        <v>100</v>
      </c>
      <c r="F240" s="9">
        <v>102.03883417221907</v>
      </c>
      <c r="G240" s="9">
        <v>104.2567555720691</v>
      </c>
      <c r="H240" s="9">
        <v>111.71145212874144</v>
      </c>
      <c r="I240" s="9">
        <v>115.88597774531199</v>
      </c>
      <c r="J240" s="9">
        <v>122.34899526673803</v>
      </c>
      <c r="K240" s="9">
        <v>124.15084172499559</v>
      </c>
      <c r="L240" s="9">
        <v>126.4028165151323</v>
      </c>
      <c r="M240" s="9">
        <v>123.47204305392891</v>
      </c>
      <c r="N240" s="9">
        <v>119.77389398870041</v>
      </c>
      <c r="O240" s="9">
        <v>114.47484911711331</v>
      </c>
      <c r="P240" s="9">
        <v>113.41876910624153</v>
      </c>
      <c r="Q240" s="9">
        <v>113.55459364817089</v>
      </c>
      <c r="R240" s="9">
        <v>115.66843813838092</v>
      </c>
      <c r="S240" s="9">
        <v>114.58386447927671</v>
      </c>
      <c r="T240" s="9">
        <v>114.37946307131388</v>
      </c>
      <c r="U240" s="9">
        <v>116.28264522363088</v>
      </c>
      <c r="V240" s="9">
        <v>122.47380709496151</v>
      </c>
      <c r="W240" s="9">
        <v>129.26988236766408</v>
      </c>
      <c r="X240" s="9">
        <v>140.52858210967909</v>
      </c>
      <c r="Y240" s="9">
        <v>156.31255229117357</v>
      </c>
      <c r="Z240" s="9">
        <v>175.02744964006729</v>
      </c>
      <c r="AA240" s="9">
        <v>189.05950144608025</v>
      </c>
      <c r="AB240" s="9">
        <v>201.04455382747406</v>
      </c>
      <c r="AC240" s="9">
        <v>208.73032544270828</v>
      </c>
      <c r="AD240" s="9">
        <v>216.07475106951597</v>
      </c>
      <c r="AE240" s="9">
        <v>221.19441396892785</v>
      </c>
      <c r="AF240" s="9">
        <v>228.97937659670833</v>
      </c>
      <c r="AG240" s="9">
        <v>233.84962456146579</v>
      </c>
      <c r="AH240" s="9">
        <v>230.32644162390889</v>
      </c>
      <c r="AI240" s="9">
        <v>224.40033466802473</v>
      </c>
      <c r="AJ240" s="9">
        <v>221.68276217618077</v>
      </c>
      <c r="AK240" s="9">
        <v>223.11599773743922</v>
      </c>
      <c r="AL240" s="9">
        <v>224.54647159299654</v>
      </c>
      <c r="AM240" s="9">
        <v>223.79896566087723</v>
      </c>
      <c r="AN240" s="9">
        <v>229.37105614746801</v>
      </c>
      <c r="AO240" s="9">
        <v>229.49966916570955</v>
      </c>
      <c r="AP240" s="9">
        <v>227.92520691793652</v>
      </c>
      <c r="AQ240" s="9">
        <v>222.07939038767753</v>
      </c>
      <c r="AR240" s="9">
        <v>229.0209161518317</v>
      </c>
      <c r="AS240" s="9">
        <v>259.40850800463505</v>
      </c>
      <c r="AT240" s="9">
        <v>293.67680776080778</v>
      </c>
      <c r="AU240" s="9">
        <v>312.38985321598085</v>
      </c>
      <c r="AV240" s="9">
        <v>318.95080751336963</v>
      </c>
      <c r="AW240" s="9">
        <v>317.40191986941232</v>
      </c>
      <c r="AX240" s="9">
        <v>324.89541949369254</v>
      </c>
      <c r="AY240" s="9">
        <v>329.2774884025817</v>
      </c>
      <c r="AZ240" s="9">
        <v>343.65618113214964</v>
      </c>
      <c r="BA240" s="9">
        <v>359.7796481917814</v>
      </c>
      <c r="BB240" s="9">
        <v>385.36471781546453</v>
      </c>
      <c r="BC240" s="9">
        <v>397.88278227729455</v>
      </c>
      <c r="BD240" s="9">
        <v>426.67446969955034</v>
      </c>
      <c r="BE240" s="9">
        <v>440.41077199286877</v>
      </c>
      <c r="BF240" s="9">
        <v>462.43069209831214</v>
      </c>
      <c r="BG240" s="9">
        <v>469.02714297947756</v>
      </c>
      <c r="BH240" s="9">
        <v>467.57681885966826</v>
      </c>
      <c r="BI240" s="9">
        <v>465.78127036326015</v>
      </c>
      <c r="BJ240" s="9">
        <v>442.41953328945266</v>
      </c>
      <c r="BK240" s="9">
        <v>430.88192030122985</v>
      </c>
      <c r="BL240" s="9">
        <v>415.74101857508896</v>
      </c>
      <c r="BM240" s="9">
        <v>423.28458403848816</v>
      </c>
      <c r="BN240" s="9">
        <v>425.67108540947123</v>
      </c>
      <c r="BO240" s="9">
        <v>426.43644752501541</v>
      </c>
      <c r="BP240" s="9">
        <v>425.64545540414548</v>
      </c>
      <c r="BQ240" s="21">
        <v>424.0470160600151</v>
      </c>
      <c r="BR240" s="21">
        <v>414.94024175433287</v>
      </c>
      <c r="BS240" s="21">
        <v>399.6335437893872</v>
      </c>
      <c r="BT240" s="21">
        <v>376.62065316227881</v>
      </c>
      <c r="BU240" s="21">
        <v>369.92858024312835</v>
      </c>
      <c r="BV240" s="21">
        <v>371.92388071026511</v>
      </c>
      <c r="BW240" s="21">
        <v>375.87553549791556</v>
      </c>
      <c r="BX240" s="21">
        <v>377.74527925541156</v>
      </c>
      <c r="BY240" s="21">
        <v>365.7744359605735</v>
      </c>
      <c r="BZ240" s="21">
        <v>367.64864089917461</v>
      </c>
      <c r="CA240" s="21">
        <v>371.52144715495734</v>
      </c>
      <c r="CB240" s="21">
        <v>389.16676645285838</v>
      </c>
      <c r="CC240" s="21">
        <v>404.50284957515265</v>
      </c>
      <c r="CD240" s="197">
        <v>405.19976570982277</v>
      </c>
      <c r="CE240" s="197">
        <v>404.52652401190153</v>
      </c>
      <c r="CF240" s="197">
        <v>413.45617429710256</v>
      </c>
      <c r="CG240" s="197">
        <v>434.28168195500075</v>
      </c>
      <c r="CH240" s="200">
        <v>451.77044076048156</v>
      </c>
      <c r="CJ240" s="5"/>
      <c r="CK240" s="5"/>
      <c r="CL240" s="5"/>
      <c r="CM240" s="5"/>
      <c r="CN240" s="5"/>
      <c r="CO240" s="21"/>
      <c r="CP240" s="21"/>
      <c r="CQ240" s="21"/>
    </row>
    <row r="241" spans="1:95" x14ac:dyDescent="0.2">
      <c r="A241" s="8" t="str">
        <f t="shared" si="3"/>
        <v>EFHgL_gg_QU_6</v>
      </c>
      <c r="B241" s="7" t="s">
        <v>3806</v>
      </c>
      <c r="C241" s="7" t="s">
        <v>654</v>
      </c>
      <c r="D241" s="7">
        <v>6</v>
      </c>
      <c r="E241" s="7">
        <v>100</v>
      </c>
      <c r="F241" s="9">
        <v>98.739381789535003</v>
      </c>
      <c r="G241" s="9">
        <v>95.652290069271075</v>
      </c>
      <c r="H241" s="9">
        <v>96.873799964848288</v>
      </c>
      <c r="I241" s="9">
        <v>94.290490996828353</v>
      </c>
      <c r="J241" s="9">
        <v>95.740002435216283</v>
      </c>
      <c r="K241" s="9">
        <v>94.311975598775135</v>
      </c>
      <c r="L241" s="9">
        <v>97.747865810126356</v>
      </c>
      <c r="M241" s="9">
        <v>97.6461176011573</v>
      </c>
      <c r="N241" s="9">
        <v>97.360042907434988</v>
      </c>
      <c r="O241" s="9">
        <v>93.391047697224437</v>
      </c>
      <c r="P241" s="9">
        <v>92.808739337384637</v>
      </c>
      <c r="Q241" s="9">
        <v>93.391583080988582</v>
      </c>
      <c r="R241" s="9">
        <v>95.698006777211233</v>
      </c>
      <c r="S241" s="9">
        <v>94.879235947348334</v>
      </c>
      <c r="T241" s="9">
        <v>94.238525481982819</v>
      </c>
      <c r="U241" s="9">
        <v>94.398517312196944</v>
      </c>
      <c r="V241" s="9">
        <v>98.655849944827082</v>
      </c>
      <c r="W241" s="9">
        <v>103.05948483267798</v>
      </c>
      <c r="X241" s="9">
        <v>112.27536957683265</v>
      </c>
      <c r="Y241" s="9">
        <v>128.64140230934331</v>
      </c>
      <c r="Z241" s="9">
        <v>151.22366874428133</v>
      </c>
      <c r="AA241" s="9">
        <v>171.53575110015916</v>
      </c>
      <c r="AB241" s="9">
        <v>190.07623278104151</v>
      </c>
      <c r="AC241" s="9">
        <v>200.51693028542761</v>
      </c>
      <c r="AD241" s="9">
        <v>206.40376316778091</v>
      </c>
      <c r="AE241" s="9">
        <v>200.50472699984189</v>
      </c>
      <c r="AF241" s="9">
        <v>203.07459943521886</v>
      </c>
      <c r="AG241" s="9">
        <v>202.81157021345896</v>
      </c>
      <c r="AH241" s="9">
        <v>199.05013740695611</v>
      </c>
      <c r="AI241" s="9">
        <v>185.42909153150029</v>
      </c>
      <c r="AJ241" s="9">
        <v>175.59919492190559</v>
      </c>
      <c r="AK241" s="9">
        <v>173.78222380697017</v>
      </c>
      <c r="AL241" s="9">
        <v>173.54093356095333</v>
      </c>
      <c r="AM241" s="9">
        <v>177.48262287013813</v>
      </c>
      <c r="AN241" s="9">
        <v>182.37829403183255</v>
      </c>
      <c r="AO241" s="9">
        <v>183.19994421388401</v>
      </c>
      <c r="AP241" s="9">
        <v>175.36433593929291</v>
      </c>
      <c r="AQ241" s="9">
        <v>169.84771156926638</v>
      </c>
      <c r="AR241" s="9">
        <v>175.06134338678785</v>
      </c>
      <c r="AS241" s="9">
        <v>211.79765681507536</v>
      </c>
      <c r="AT241" s="9">
        <v>248.24537178816058</v>
      </c>
      <c r="AU241" s="9">
        <v>268.44274085936968</v>
      </c>
      <c r="AV241" s="9">
        <v>271.64525305026496</v>
      </c>
      <c r="AW241" s="9">
        <v>271.35126879476428</v>
      </c>
      <c r="AX241" s="9">
        <v>281.80827685703156</v>
      </c>
      <c r="AY241" s="9">
        <v>287.04197091384998</v>
      </c>
      <c r="AZ241" s="9">
        <v>290.44818728348923</v>
      </c>
      <c r="BA241" s="9">
        <v>305.61153378555491</v>
      </c>
      <c r="BB241" s="9">
        <v>329.7838205830156</v>
      </c>
      <c r="BC241" s="9">
        <v>353.81927156155888</v>
      </c>
      <c r="BD241" s="9">
        <v>371.93328016419383</v>
      </c>
      <c r="BE241" s="9">
        <v>370.50828450517764</v>
      </c>
      <c r="BF241" s="9">
        <v>374.95494719624116</v>
      </c>
      <c r="BG241" s="9">
        <v>375.80771489170547</v>
      </c>
      <c r="BH241" s="9">
        <v>373.8043689834538</v>
      </c>
      <c r="BI241" s="9">
        <v>369.12542034825151</v>
      </c>
      <c r="BJ241" s="9">
        <v>356.52156889367012</v>
      </c>
      <c r="BK241" s="9">
        <v>354.16651850588249</v>
      </c>
      <c r="BL241" s="9">
        <v>354.44690241707332</v>
      </c>
      <c r="BM241" s="9">
        <v>369.25337971844442</v>
      </c>
      <c r="BN241" s="9">
        <v>383.05143783121395</v>
      </c>
      <c r="BO241" s="9">
        <v>395.28700522482956</v>
      </c>
      <c r="BP241" s="9">
        <v>404.99731282876024</v>
      </c>
      <c r="BQ241" s="21">
        <v>415.56352718148446</v>
      </c>
      <c r="BR241" s="21">
        <v>410.22672914311823</v>
      </c>
      <c r="BS241" s="21">
        <v>405.32008661092226</v>
      </c>
      <c r="BT241" s="21">
        <v>389.27968703562073</v>
      </c>
      <c r="BU241" s="21">
        <v>394.5614284508747</v>
      </c>
      <c r="BV241" s="21">
        <v>395.90721262518679</v>
      </c>
      <c r="BW241" s="21">
        <v>402.08384125117817</v>
      </c>
      <c r="BX241" s="21">
        <v>407.60638946882631</v>
      </c>
      <c r="BY241" s="21">
        <v>398.33135148377164</v>
      </c>
      <c r="BZ241" s="21">
        <v>400.50724676723235</v>
      </c>
      <c r="CA241" s="21">
        <v>403.40121279824348</v>
      </c>
      <c r="CB241" s="21">
        <v>424.52647375437533</v>
      </c>
      <c r="CC241" s="21">
        <v>439.93039665688212</v>
      </c>
      <c r="CD241" s="197">
        <v>445.85585707369677</v>
      </c>
      <c r="CE241" s="197">
        <v>453.07300127428806</v>
      </c>
      <c r="CF241" s="197">
        <v>476.38053017810654</v>
      </c>
      <c r="CG241" s="197">
        <v>481.22243256750147</v>
      </c>
      <c r="CH241" s="200">
        <v>456.79878977787104</v>
      </c>
      <c r="CJ241" s="5"/>
      <c r="CK241" s="5"/>
      <c r="CL241" s="5"/>
      <c r="CM241" s="5"/>
      <c r="CN241" s="5"/>
      <c r="CO241" s="21"/>
      <c r="CP241" s="21"/>
      <c r="CQ241" s="21"/>
    </row>
    <row r="242" spans="1:95" x14ac:dyDescent="0.2">
      <c r="A242" s="8" t="str">
        <f t="shared" si="3"/>
        <v>EFHgL_gg_QU_7</v>
      </c>
      <c r="B242" s="7" t="s">
        <v>3806</v>
      </c>
      <c r="C242" s="7" t="s">
        <v>654</v>
      </c>
      <c r="D242" s="7">
        <v>7</v>
      </c>
      <c r="E242" s="7">
        <v>100</v>
      </c>
      <c r="F242" s="9">
        <v>101.47246280127781</v>
      </c>
      <c r="G242" s="9">
        <v>103.1228283358201</v>
      </c>
      <c r="H242" s="9">
        <v>109.4776886941013</v>
      </c>
      <c r="I242" s="9">
        <v>112.23875499859128</v>
      </c>
      <c r="J242" s="9">
        <v>117.78669938807299</v>
      </c>
      <c r="K242" s="9">
        <v>119.80319510129357</v>
      </c>
      <c r="L242" s="9">
        <v>125.9634743450179</v>
      </c>
      <c r="M242" s="9">
        <v>126.74616695051269</v>
      </c>
      <c r="N242" s="9">
        <v>126.02701103543622</v>
      </c>
      <c r="O242" s="9">
        <v>119.02169380865458</v>
      </c>
      <c r="P242" s="9">
        <v>113.11000186637914</v>
      </c>
      <c r="Q242" s="9">
        <v>108.2907438955839</v>
      </c>
      <c r="R242" s="9">
        <v>106.19681284091494</v>
      </c>
      <c r="S242" s="9">
        <v>104.16919820683199</v>
      </c>
      <c r="T242" s="9">
        <v>103.35235463014482</v>
      </c>
      <c r="U242" s="9">
        <v>104.64969442828499</v>
      </c>
      <c r="V242" s="9">
        <v>110.09002354829259</v>
      </c>
      <c r="W242" s="9">
        <v>116.33250338531423</v>
      </c>
      <c r="X242" s="9">
        <v>124.68321003245573</v>
      </c>
      <c r="Y242" s="9">
        <v>137.59783657573894</v>
      </c>
      <c r="Z242" s="9">
        <v>154.04470600393304</v>
      </c>
      <c r="AA242" s="9">
        <v>168.43616349596923</v>
      </c>
      <c r="AB242" s="9">
        <v>186.39600036565358</v>
      </c>
      <c r="AC242" s="9">
        <v>199.09380795283485</v>
      </c>
      <c r="AD242" s="9">
        <v>211.67089582812795</v>
      </c>
      <c r="AE242" s="9">
        <v>219.15790058942096</v>
      </c>
      <c r="AF242" s="9">
        <v>238.73196650082795</v>
      </c>
      <c r="AG242" s="9">
        <v>249.87153675462363</v>
      </c>
      <c r="AH242" s="9">
        <v>251.75261989626415</v>
      </c>
      <c r="AI242" s="9">
        <v>238.72045047560292</v>
      </c>
      <c r="AJ242" s="9">
        <v>232.96839446787996</v>
      </c>
      <c r="AK242" s="9">
        <v>228.86074743011616</v>
      </c>
      <c r="AL242" s="9">
        <v>222.90457980444933</v>
      </c>
      <c r="AM242" s="9">
        <v>218.00431255320996</v>
      </c>
      <c r="AN242" s="9">
        <v>216.08590160571291</v>
      </c>
      <c r="AO242" s="9">
        <v>219.8619665400482</v>
      </c>
      <c r="AP242" s="9">
        <v>220.64783597998408</v>
      </c>
      <c r="AQ242" s="9">
        <v>220.84400551167974</v>
      </c>
      <c r="AR242" s="9">
        <v>227.32752766813101</v>
      </c>
      <c r="AS242" s="9">
        <v>242.69943571479925</v>
      </c>
      <c r="AT242" s="9">
        <v>269.54567295306214</v>
      </c>
      <c r="AU242" s="9">
        <v>278.24027193747332</v>
      </c>
      <c r="AV242" s="9">
        <v>291.77596963010433</v>
      </c>
      <c r="AW242" s="9">
        <v>285.94290434225906</v>
      </c>
      <c r="AX242" s="9">
        <v>291.28395738344551</v>
      </c>
      <c r="AY242" s="9">
        <v>293.94296787878687</v>
      </c>
      <c r="AZ242" s="9">
        <v>312.01161133070838</v>
      </c>
      <c r="BA242" s="9">
        <v>334.31576941013799</v>
      </c>
      <c r="BB242" s="9">
        <v>358.55183998381654</v>
      </c>
      <c r="BC242" s="9">
        <v>368.28446964866197</v>
      </c>
      <c r="BD242" s="9">
        <v>389.74716368403625</v>
      </c>
      <c r="BE242" s="9">
        <v>394.36985501891701</v>
      </c>
      <c r="BF242" s="9">
        <v>407.09903384684043</v>
      </c>
      <c r="BG242" s="9">
        <v>410.50142362033438</v>
      </c>
      <c r="BH242" s="9">
        <v>409.1703299548887</v>
      </c>
      <c r="BI242" s="9">
        <v>401.88505418553501</v>
      </c>
      <c r="BJ242" s="9">
        <v>374.60160509621716</v>
      </c>
      <c r="BK242" s="9">
        <v>365.29268573625723</v>
      </c>
      <c r="BL242" s="9">
        <v>364.4984771055644</v>
      </c>
      <c r="BM242" s="9">
        <v>381.97146408450982</v>
      </c>
      <c r="BN242" s="9">
        <v>385.08237929085999</v>
      </c>
      <c r="BO242" s="9">
        <v>379.1877628340896</v>
      </c>
      <c r="BP242" s="9">
        <v>373.14740909343732</v>
      </c>
      <c r="BQ242" s="21">
        <v>371.49624935015498</v>
      </c>
      <c r="BR242" s="21">
        <v>369.88440293408979</v>
      </c>
      <c r="BS242" s="21">
        <v>363.1971662637734</v>
      </c>
      <c r="BT242" s="21">
        <v>351.07317441232516</v>
      </c>
      <c r="BU242" s="21">
        <v>352.59487814875115</v>
      </c>
      <c r="BV242" s="21">
        <v>365.83433602198971</v>
      </c>
      <c r="BW242" s="21">
        <v>384.2230455519412</v>
      </c>
      <c r="BX242" s="21">
        <v>397.0836659079992</v>
      </c>
      <c r="BY242" s="21">
        <v>385.18761193334905</v>
      </c>
      <c r="BZ242" s="21">
        <v>379.32476382172791</v>
      </c>
      <c r="CA242" s="21">
        <v>379.61226734590855</v>
      </c>
      <c r="CB242" s="21">
        <v>405.90097012508295</v>
      </c>
      <c r="CC242" s="21">
        <v>428.29725640536964</v>
      </c>
      <c r="CD242" s="197">
        <v>426.29187961294502</v>
      </c>
      <c r="CE242" s="197">
        <v>420.96035707558121</v>
      </c>
      <c r="CF242" s="197">
        <v>426.27321571071371</v>
      </c>
      <c r="CG242" s="197">
        <v>445.84767872674189</v>
      </c>
      <c r="CH242" s="200">
        <v>454.27383519399444</v>
      </c>
      <c r="CJ242" s="5"/>
      <c r="CK242" s="5"/>
      <c r="CL242" s="5"/>
      <c r="CM242" s="5"/>
      <c r="CN242" s="5"/>
      <c r="CO242" s="21"/>
      <c r="CP242" s="21"/>
      <c r="CQ242" s="21"/>
    </row>
    <row r="243" spans="1:95" x14ac:dyDescent="0.2">
      <c r="A243" s="8" t="str">
        <f t="shared" si="3"/>
        <v>EFHgL_gg_QU_8</v>
      </c>
      <c r="B243" s="7" t="s">
        <v>3806</v>
      </c>
      <c r="C243" s="7" t="s">
        <v>654</v>
      </c>
      <c r="D243" s="7">
        <v>8</v>
      </c>
      <c r="E243" s="7">
        <v>100</v>
      </c>
      <c r="F243" s="9">
        <v>101.30256843588911</v>
      </c>
      <c r="G243" s="9">
        <v>102.40457714903125</v>
      </c>
      <c r="H243" s="9">
        <v>106.79297107261318</v>
      </c>
      <c r="I243" s="9">
        <v>107.86491245705332</v>
      </c>
      <c r="J243" s="9">
        <v>109.53437377701441</v>
      </c>
      <c r="K243" s="9">
        <v>107.12362761464182</v>
      </c>
      <c r="L243" s="9">
        <v>106.62739317541264</v>
      </c>
      <c r="M243" s="9">
        <v>104.29409051385319</v>
      </c>
      <c r="N243" s="9">
        <v>102.47825809323915</v>
      </c>
      <c r="O243" s="9">
        <v>100.80779082246772</v>
      </c>
      <c r="P243" s="9">
        <v>100.43816737154361</v>
      </c>
      <c r="Q243" s="9">
        <v>100.29677665479699</v>
      </c>
      <c r="R243" s="9">
        <v>100.28441290511903</v>
      </c>
      <c r="S243" s="9">
        <v>99.980416022679933</v>
      </c>
      <c r="T243" s="9">
        <v>99.572515085076546</v>
      </c>
      <c r="U243" s="9">
        <v>99.783735602951978</v>
      </c>
      <c r="V243" s="9">
        <v>100.4956832444263</v>
      </c>
      <c r="W243" s="9">
        <v>101.66241506119756</v>
      </c>
      <c r="X243" s="9">
        <v>104.59434374840498</v>
      </c>
      <c r="Y243" s="9">
        <v>111.82321468533708</v>
      </c>
      <c r="Z243" s="9">
        <v>124.76401364658064</v>
      </c>
      <c r="AA243" s="9">
        <v>137.32629584950143</v>
      </c>
      <c r="AB243" s="9">
        <v>153.41782436584427</v>
      </c>
      <c r="AC243" s="9">
        <v>163.98261141746761</v>
      </c>
      <c r="AD243" s="9">
        <v>173.38611803835087</v>
      </c>
      <c r="AE243" s="9">
        <v>179.32431382840477</v>
      </c>
      <c r="AF243" s="9">
        <v>181.3264161089983</v>
      </c>
      <c r="AG243" s="9">
        <v>176.95247392275442</v>
      </c>
      <c r="AH243" s="9">
        <v>160.53608620267482</v>
      </c>
      <c r="AI243" s="9">
        <v>146.08028565012322</v>
      </c>
      <c r="AJ243" s="9">
        <v>137.50433844816391</v>
      </c>
      <c r="AK243" s="9">
        <v>133.36567683422047</v>
      </c>
      <c r="AL243" s="9">
        <v>130.08258841299579</v>
      </c>
      <c r="AM243" s="9">
        <v>128.03442264684142</v>
      </c>
      <c r="AN243" s="9">
        <v>128.89118857565344</v>
      </c>
      <c r="AO243" s="9">
        <v>128.83481345128294</v>
      </c>
      <c r="AP243" s="9">
        <v>125.24048309957986</v>
      </c>
      <c r="AQ243" s="9">
        <v>121.66448333692558</v>
      </c>
      <c r="AR243" s="9">
        <v>125.16668617607074</v>
      </c>
      <c r="AS243" s="9">
        <v>135.19364989099532</v>
      </c>
      <c r="AT243" s="9">
        <v>151.28093261899315</v>
      </c>
      <c r="AU243" s="9">
        <v>159.37532018726765</v>
      </c>
      <c r="AV243" s="9">
        <v>169.07754595748372</v>
      </c>
      <c r="AW243" s="9">
        <v>169.05987604394269</v>
      </c>
      <c r="AX243" s="9">
        <v>171.34257397786686</v>
      </c>
      <c r="AY243" s="9">
        <v>170.90889261175684</v>
      </c>
      <c r="AZ243" s="9">
        <v>174.61329648326463</v>
      </c>
      <c r="BA243" s="9">
        <v>190.04520801069921</v>
      </c>
      <c r="BB243" s="9">
        <v>212.47584683601511</v>
      </c>
      <c r="BC243" s="9">
        <v>225.24096696448984</v>
      </c>
      <c r="BD243" s="9">
        <v>240.03040919379205</v>
      </c>
      <c r="BE243" s="9">
        <v>234.79572637481837</v>
      </c>
      <c r="BF243" s="9">
        <v>240.16934002217158</v>
      </c>
      <c r="BG243" s="9">
        <v>235.02178943961769</v>
      </c>
      <c r="BH243" s="9">
        <v>230.45973481251522</v>
      </c>
      <c r="BI243" s="9">
        <v>228.17442111780255</v>
      </c>
      <c r="BJ243" s="9">
        <v>210.34050727109172</v>
      </c>
      <c r="BK243" s="9">
        <v>210.27066244224477</v>
      </c>
      <c r="BL243" s="9">
        <v>210.64851965314219</v>
      </c>
      <c r="BM243" s="9">
        <v>229.95194121286667</v>
      </c>
      <c r="BN243" s="9">
        <v>236.39384754636873</v>
      </c>
      <c r="BO243" s="9">
        <v>238.33781524769128</v>
      </c>
      <c r="BP243" s="9">
        <v>242.54478629652681</v>
      </c>
      <c r="BQ243" s="21">
        <v>250.4095305612033</v>
      </c>
      <c r="BR243" s="21">
        <v>247.17615075878427</v>
      </c>
      <c r="BS243" s="21">
        <v>233.76358843962782</v>
      </c>
      <c r="BT243" s="21">
        <v>215.17653445926149</v>
      </c>
      <c r="BU243" s="21">
        <v>214.34724974735661</v>
      </c>
      <c r="BV243" s="21">
        <v>225.63275784239718</v>
      </c>
      <c r="BW243" s="21">
        <v>232.84127211838128</v>
      </c>
      <c r="BX243" s="21">
        <v>231.23297333877815</v>
      </c>
      <c r="BY243" s="21">
        <v>211.13280669449105</v>
      </c>
      <c r="BZ243" s="21">
        <v>205.43456914122453</v>
      </c>
      <c r="CA243" s="21">
        <v>211.49719866853863</v>
      </c>
      <c r="CB243" s="21">
        <v>230.83452552250751</v>
      </c>
      <c r="CC243" s="21">
        <v>248.92633955177106</v>
      </c>
      <c r="CD243" s="197">
        <v>247.54269137204975</v>
      </c>
      <c r="CE243" s="197">
        <v>246.97141388674717</v>
      </c>
      <c r="CF243" s="197">
        <v>251.77591683008302</v>
      </c>
      <c r="CG243" s="197">
        <v>257.06421744567905</v>
      </c>
      <c r="CH243" s="200">
        <v>246.11916131104059</v>
      </c>
      <c r="CJ243" s="5"/>
      <c r="CK243" s="5"/>
      <c r="CL243" s="5"/>
      <c r="CM243" s="5"/>
      <c r="CN243" s="5"/>
      <c r="CO243" s="21"/>
      <c r="CP243" s="21"/>
      <c r="CQ243" s="21"/>
    </row>
    <row r="244" spans="1:95" x14ac:dyDescent="0.2">
      <c r="A244" s="8" t="str">
        <f t="shared" si="3"/>
        <v>EFHgL_gg_QU_9</v>
      </c>
      <c r="B244" s="7" t="s">
        <v>3806</v>
      </c>
      <c r="C244" s="7" t="s">
        <v>654</v>
      </c>
      <c r="D244" s="7">
        <v>9</v>
      </c>
      <c r="E244" s="7">
        <v>100</v>
      </c>
      <c r="F244" s="9">
        <v>105.28625227429713</v>
      </c>
      <c r="G244" s="9">
        <v>112.27365689204555</v>
      </c>
      <c r="H244" s="9">
        <v>124.73885386229291</v>
      </c>
      <c r="I244" s="9">
        <v>133.57395731924436</v>
      </c>
      <c r="J244" s="9">
        <v>141.12526269728042</v>
      </c>
      <c r="K244" s="9">
        <v>141.63655340659372</v>
      </c>
      <c r="L244" s="9">
        <v>142.66731547651366</v>
      </c>
      <c r="M244" s="9">
        <v>140.2739107739857</v>
      </c>
      <c r="N244" s="9">
        <v>138.57163006473073</v>
      </c>
      <c r="O244" s="9">
        <v>135.20261216602429</v>
      </c>
      <c r="P244" s="9">
        <v>136.12970563698144</v>
      </c>
      <c r="Q244" s="9">
        <v>137.57048759438135</v>
      </c>
      <c r="R244" s="9">
        <v>140.37306590998119</v>
      </c>
      <c r="S244" s="9">
        <v>139.29392516045914</v>
      </c>
      <c r="T244" s="9">
        <v>137.81830491197178</v>
      </c>
      <c r="U244" s="9">
        <v>138.50717217388228</v>
      </c>
      <c r="V244" s="9">
        <v>142.50384349509434</v>
      </c>
      <c r="W244" s="9">
        <v>147.58416902859233</v>
      </c>
      <c r="X244" s="9">
        <v>155.54817416267497</v>
      </c>
      <c r="Y244" s="9">
        <v>166.44748162824669</v>
      </c>
      <c r="Z244" s="9">
        <v>179.48997870157339</v>
      </c>
      <c r="AA244" s="9">
        <v>189.84499076097117</v>
      </c>
      <c r="AB244" s="9">
        <v>201.29183768395089</v>
      </c>
      <c r="AC244" s="9">
        <v>211.77223938199981</v>
      </c>
      <c r="AD244" s="9">
        <v>222.6107561451189</v>
      </c>
      <c r="AE244" s="9">
        <v>232.29142865103913</v>
      </c>
      <c r="AF244" s="9">
        <v>243.42092272002324</v>
      </c>
      <c r="AG244" s="9">
        <v>251.02921056601019</v>
      </c>
      <c r="AH244" s="9">
        <v>253.72826132815933</v>
      </c>
      <c r="AI244" s="9">
        <v>253.42487199956477</v>
      </c>
      <c r="AJ244" s="9">
        <v>256.9228056798184</v>
      </c>
      <c r="AK244" s="9">
        <v>262.64954371548305</v>
      </c>
      <c r="AL244" s="9">
        <v>268.78898150705254</v>
      </c>
      <c r="AM244" s="9">
        <v>276.83042073730201</v>
      </c>
      <c r="AN244" s="9">
        <v>284.51134712550845</v>
      </c>
      <c r="AO244" s="9">
        <v>285.95946346005616</v>
      </c>
      <c r="AP244" s="9">
        <v>280.21664621321702</v>
      </c>
      <c r="AQ244" s="9">
        <v>273.54151680403794</v>
      </c>
      <c r="AR244" s="9">
        <v>279.99802535867912</v>
      </c>
      <c r="AS244" s="9">
        <v>303.44955499962202</v>
      </c>
      <c r="AT244" s="9">
        <v>332.85095699412597</v>
      </c>
      <c r="AU244" s="9">
        <v>341.54839983550102</v>
      </c>
      <c r="AV244" s="9">
        <v>345.57074147645443</v>
      </c>
      <c r="AW244" s="9">
        <v>341.62371824621295</v>
      </c>
      <c r="AX244" s="9">
        <v>353.60202541540133</v>
      </c>
      <c r="AY244" s="9">
        <v>359.62862663653931</v>
      </c>
      <c r="AZ244" s="9">
        <v>369.96953412447698</v>
      </c>
      <c r="BA244" s="9">
        <v>385.47017588229551</v>
      </c>
      <c r="BB244" s="9">
        <v>401.59917629129797</v>
      </c>
      <c r="BC244" s="9">
        <v>412.88889829004785</v>
      </c>
      <c r="BD244" s="9">
        <v>430.677583602835</v>
      </c>
      <c r="BE244" s="9">
        <v>438.89132660402811</v>
      </c>
      <c r="BF244" s="9">
        <v>452.96572712199719</v>
      </c>
      <c r="BG244" s="9">
        <v>451.23277513252265</v>
      </c>
      <c r="BH244" s="9">
        <v>448.78846799089735</v>
      </c>
      <c r="BI244" s="9">
        <v>438.57188682136751</v>
      </c>
      <c r="BJ244" s="9">
        <v>415.41309824262407</v>
      </c>
      <c r="BK244" s="9">
        <v>396.32398515053052</v>
      </c>
      <c r="BL244" s="9">
        <v>383.80097655511616</v>
      </c>
      <c r="BM244" s="9">
        <v>390.85035501585349</v>
      </c>
      <c r="BN244" s="9">
        <v>405.78167191570355</v>
      </c>
      <c r="BO244" s="9">
        <v>421.62352310912024</v>
      </c>
      <c r="BP244" s="9">
        <v>433.90663211822084</v>
      </c>
      <c r="BQ244" s="21">
        <v>441.4209376457041</v>
      </c>
      <c r="BR244" s="21">
        <v>434.49220393658493</v>
      </c>
      <c r="BS244" s="21">
        <v>435.51546045756487</v>
      </c>
      <c r="BT244" s="21">
        <v>426.40302894851317</v>
      </c>
      <c r="BU244" s="21">
        <v>433.04182607756775</v>
      </c>
      <c r="BV244" s="21">
        <v>431.8294019219847</v>
      </c>
      <c r="BW244" s="21">
        <v>432.19717382539494</v>
      </c>
      <c r="BX244" s="21">
        <v>428.09956101724492</v>
      </c>
      <c r="BY244" s="21">
        <v>407.86765858585062</v>
      </c>
      <c r="BZ244" s="21">
        <v>404.33574178958042</v>
      </c>
      <c r="CA244" s="21">
        <v>413.46554725425221</v>
      </c>
      <c r="CB244" s="21">
        <v>432.1946719750656</v>
      </c>
      <c r="CC244" s="21">
        <v>441.14003552160375</v>
      </c>
      <c r="CD244" s="197">
        <v>437.26828414346755</v>
      </c>
      <c r="CE244" s="197">
        <v>447.00200832399395</v>
      </c>
      <c r="CF244" s="197">
        <v>468.72682005873094</v>
      </c>
      <c r="CG244" s="197">
        <v>488.89965103912573</v>
      </c>
      <c r="CH244" s="200">
        <v>498.26004364997169</v>
      </c>
      <c r="CJ244" s="5"/>
      <c r="CK244" s="5"/>
      <c r="CL244" s="5"/>
      <c r="CM244" s="5"/>
      <c r="CN244" s="5"/>
      <c r="CO244" s="21"/>
      <c r="CP244" s="21"/>
      <c r="CQ244" s="21"/>
    </row>
    <row r="245" spans="1:95" x14ac:dyDescent="0.2">
      <c r="A245" s="8" t="str">
        <f t="shared" si="3"/>
        <v>EFHgL_gg_QU_10</v>
      </c>
      <c r="B245" s="7" t="s">
        <v>3806</v>
      </c>
      <c r="C245" s="7" t="s">
        <v>654</v>
      </c>
      <c r="D245" s="7">
        <v>10</v>
      </c>
      <c r="E245" s="7">
        <v>100</v>
      </c>
      <c r="F245" s="9">
        <v>100.09177572532973</v>
      </c>
      <c r="G245" s="9">
        <v>100.31275562494631</v>
      </c>
      <c r="H245" s="9">
        <v>101.53262965161457</v>
      </c>
      <c r="I245" s="9">
        <v>102.32121248102051</v>
      </c>
      <c r="J245" s="9">
        <v>103.29538986782437</v>
      </c>
      <c r="K245" s="9">
        <v>103.15511479256439</v>
      </c>
      <c r="L245" s="9">
        <v>103.09642972242061</v>
      </c>
      <c r="M245" s="9">
        <v>102.25646629924141</v>
      </c>
      <c r="N245" s="9">
        <v>101.51299151255488</v>
      </c>
      <c r="O245" s="9">
        <v>100.82507514795098</v>
      </c>
      <c r="P245" s="9">
        <v>100.85773998435241</v>
      </c>
      <c r="Q245" s="9">
        <v>101.10024964419428</v>
      </c>
      <c r="R245" s="9">
        <v>101.40253921087718</v>
      </c>
      <c r="S245" s="9">
        <v>101.24873434574035</v>
      </c>
      <c r="T245" s="9">
        <v>101.24483675655658</v>
      </c>
      <c r="U245" s="9">
        <v>101.52458916064268</v>
      </c>
      <c r="V245" s="9">
        <v>102.5719412448524</v>
      </c>
      <c r="W245" s="9">
        <v>103.86016419803521</v>
      </c>
      <c r="X245" s="9">
        <v>106.91841380118484</v>
      </c>
      <c r="Y245" s="9">
        <v>111.60530239166711</v>
      </c>
      <c r="Z245" s="9">
        <v>118.14899480127131</v>
      </c>
      <c r="AA245" s="9">
        <v>122.72281254240004</v>
      </c>
      <c r="AB245" s="9">
        <v>128.41163692386087</v>
      </c>
      <c r="AC245" s="9">
        <v>131.97150267118073</v>
      </c>
      <c r="AD245" s="9">
        <v>135.8137692781232</v>
      </c>
      <c r="AE245" s="9">
        <v>136.09669949127962</v>
      </c>
      <c r="AF245" s="9">
        <v>138.53140953949693</v>
      </c>
      <c r="AG245" s="9">
        <v>139.87888904960474</v>
      </c>
      <c r="AH245" s="9">
        <v>137.79071660595653</v>
      </c>
      <c r="AI245" s="9">
        <v>132.59243007651216</v>
      </c>
      <c r="AJ245" s="9">
        <v>127.97812414993312</v>
      </c>
      <c r="AK245" s="9">
        <v>127.99612863474674</v>
      </c>
      <c r="AL245" s="9">
        <v>129.49029782734374</v>
      </c>
      <c r="AM245" s="9">
        <v>130.27271644725045</v>
      </c>
      <c r="AN245" s="9">
        <v>131.63275357512654</v>
      </c>
      <c r="AO245" s="9">
        <v>131.09934767962247</v>
      </c>
      <c r="AP245" s="9">
        <v>130.94421506123498</v>
      </c>
      <c r="AQ245" s="9">
        <v>131.51548470861397</v>
      </c>
      <c r="AR245" s="9">
        <v>132.49441623558781</v>
      </c>
      <c r="AS245" s="9">
        <v>138.30109561863284</v>
      </c>
      <c r="AT245" s="9">
        <v>149.21214605267335</v>
      </c>
      <c r="AU245" s="9">
        <v>152.4255039632101</v>
      </c>
      <c r="AV245" s="9">
        <v>158.77858979927569</v>
      </c>
      <c r="AW245" s="9">
        <v>157.05564598794459</v>
      </c>
      <c r="AX245" s="9">
        <v>168.5335400440654</v>
      </c>
      <c r="AY245" s="9">
        <v>172.63633283308093</v>
      </c>
      <c r="AZ245" s="9">
        <v>183.83531230503732</v>
      </c>
      <c r="BA245" s="9">
        <v>198.27367071706601</v>
      </c>
      <c r="BB245" s="9">
        <v>229.32770684387455</v>
      </c>
      <c r="BC245" s="9">
        <v>250.11235103226463</v>
      </c>
      <c r="BD245" s="9">
        <v>280.01475647697981</v>
      </c>
      <c r="BE245" s="9">
        <v>288.79529593163915</v>
      </c>
      <c r="BF245" s="9">
        <v>313.64815781890769</v>
      </c>
      <c r="BG245" s="9">
        <v>333.00485429235403</v>
      </c>
      <c r="BH245" s="9">
        <v>337.71581517298404</v>
      </c>
      <c r="BI245" s="9">
        <v>336.05426711770269</v>
      </c>
      <c r="BJ245" s="9">
        <v>304.35440754199016</v>
      </c>
      <c r="BK245" s="9">
        <v>307.17034497285869</v>
      </c>
      <c r="BL245" s="9">
        <v>292.74969031496903</v>
      </c>
      <c r="BM245" s="9">
        <v>305.09133341788174</v>
      </c>
      <c r="BN245" s="9">
        <v>296.86061283925255</v>
      </c>
      <c r="BO245" s="9">
        <v>306.51382576890654</v>
      </c>
      <c r="BP245" s="9">
        <v>308.24370905714426</v>
      </c>
      <c r="BQ245" s="21">
        <v>317.29538446744243</v>
      </c>
      <c r="BR245" s="21">
        <v>307.97508334874368</v>
      </c>
      <c r="BS245" s="21">
        <v>299.88518634514691</v>
      </c>
      <c r="BT245" s="21">
        <v>277.96327722990196</v>
      </c>
      <c r="BU245" s="21">
        <v>274.55011751292892</v>
      </c>
      <c r="BV245" s="21">
        <v>283.46052289989996</v>
      </c>
      <c r="BW245" s="21">
        <v>286.45385875090324</v>
      </c>
      <c r="BX245" s="21">
        <v>287.11165474667604</v>
      </c>
      <c r="BY245" s="21">
        <v>248.18200602318129</v>
      </c>
      <c r="BZ245" s="21">
        <v>233.76460589541679</v>
      </c>
      <c r="CA245" s="21">
        <v>223.65469350393587</v>
      </c>
      <c r="CB245" s="21">
        <v>254.58535231836095</v>
      </c>
      <c r="CC245" s="21">
        <v>274.57277169249534</v>
      </c>
      <c r="CD245" s="197">
        <v>278.29326784468549</v>
      </c>
      <c r="CE245" s="197">
        <v>267.44653338434915</v>
      </c>
      <c r="CF245" s="197">
        <v>271.17720938460207</v>
      </c>
      <c r="CG245" s="197">
        <v>277.71335466587954</v>
      </c>
      <c r="CH245" s="200">
        <v>278.40356352739161</v>
      </c>
      <c r="CJ245" s="5"/>
      <c r="CK245" s="5"/>
      <c r="CL245" s="5"/>
      <c r="CM245" s="5"/>
      <c r="CN245" s="5"/>
      <c r="CO245" s="21"/>
      <c r="CP245" s="21"/>
      <c r="CQ245" s="21"/>
    </row>
    <row r="246" spans="1:95" x14ac:dyDescent="0.2">
      <c r="A246" s="8" t="str">
        <f t="shared" si="3"/>
        <v>EFHgL_gg_QU_11</v>
      </c>
      <c r="B246" s="7" t="s">
        <v>3806</v>
      </c>
      <c r="C246" s="7" t="s">
        <v>654</v>
      </c>
      <c r="D246" s="7">
        <v>11</v>
      </c>
      <c r="E246" s="7">
        <v>100</v>
      </c>
      <c r="F246" s="9">
        <v>101.6020761274463</v>
      </c>
      <c r="G246" s="9">
        <v>103.29299858162013</v>
      </c>
      <c r="H246" s="9">
        <v>107.75206142292383</v>
      </c>
      <c r="I246" s="9">
        <v>109.38836439266493</v>
      </c>
      <c r="J246" s="9">
        <v>111.76660736672049</v>
      </c>
      <c r="K246" s="9">
        <v>110.59497354839372</v>
      </c>
      <c r="L246" s="9">
        <v>110.20925711094469</v>
      </c>
      <c r="M246" s="9">
        <v>106.72544352300197</v>
      </c>
      <c r="N246" s="9">
        <v>103.48444182756195</v>
      </c>
      <c r="O246" s="9">
        <v>100.1338248499339</v>
      </c>
      <c r="P246" s="9">
        <v>99.318126271788913</v>
      </c>
      <c r="Q246" s="9">
        <v>99.274352640679311</v>
      </c>
      <c r="R246" s="9">
        <v>100.09797697239166</v>
      </c>
      <c r="S246" s="9">
        <v>99.875397934311323</v>
      </c>
      <c r="T246" s="9">
        <v>98.931254166103528</v>
      </c>
      <c r="U246" s="9">
        <v>98.604141586653398</v>
      </c>
      <c r="V246" s="9">
        <v>99.817620873889851</v>
      </c>
      <c r="W246" s="9">
        <v>101.00698019500304</v>
      </c>
      <c r="X246" s="9">
        <v>106.2816395918053</v>
      </c>
      <c r="Y246" s="9">
        <v>118.60215723169215</v>
      </c>
      <c r="Z246" s="9">
        <v>134.2909570281831</v>
      </c>
      <c r="AA246" s="9">
        <v>147.33774511605949</v>
      </c>
      <c r="AB246" s="9">
        <v>157.06811245530264</v>
      </c>
      <c r="AC246" s="9">
        <v>163.50254951297723</v>
      </c>
      <c r="AD246" s="9">
        <v>167.62031705152026</v>
      </c>
      <c r="AE246" s="9">
        <v>169.01172245130746</v>
      </c>
      <c r="AF246" s="9">
        <v>171.03542555995134</v>
      </c>
      <c r="AG246" s="9">
        <v>170.37722637866034</v>
      </c>
      <c r="AH246" s="9">
        <v>159.76992108090181</v>
      </c>
      <c r="AI246" s="9">
        <v>145.27563259471549</v>
      </c>
      <c r="AJ246" s="9">
        <v>133.23860389168416</v>
      </c>
      <c r="AK246" s="9">
        <v>129.21981979148632</v>
      </c>
      <c r="AL246" s="9">
        <v>128.53128232650909</v>
      </c>
      <c r="AM246" s="9">
        <v>131.03365433694668</v>
      </c>
      <c r="AN246" s="9">
        <v>133.09551749447954</v>
      </c>
      <c r="AO246" s="9">
        <v>134.45352155844503</v>
      </c>
      <c r="AP246" s="9">
        <v>131.70532094327828</v>
      </c>
      <c r="AQ246" s="9">
        <v>126.32596556322672</v>
      </c>
      <c r="AR246" s="9">
        <v>129.80438747168421</v>
      </c>
      <c r="AS246" s="9">
        <v>140.33423725712021</v>
      </c>
      <c r="AT246" s="9">
        <v>155.85131387290346</v>
      </c>
      <c r="AU246" s="9">
        <v>156.92760813763897</v>
      </c>
      <c r="AV246" s="9">
        <v>160.93157752894192</v>
      </c>
      <c r="AW246" s="9">
        <v>163.42907622586122</v>
      </c>
      <c r="AX246" s="9">
        <v>172.02408226779724</v>
      </c>
      <c r="AY246" s="9">
        <v>175.40344316179315</v>
      </c>
      <c r="AZ246" s="9">
        <v>181.0999895621658</v>
      </c>
      <c r="BA246" s="9">
        <v>188.73935836255131</v>
      </c>
      <c r="BB246" s="9">
        <v>212.81806783058983</v>
      </c>
      <c r="BC246" s="9">
        <v>225.73832722992918</v>
      </c>
      <c r="BD246" s="9">
        <v>256.73091567781438</v>
      </c>
      <c r="BE246" s="9">
        <v>257.92955797436707</v>
      </c>
      <c r="BF246" s="9">
        <v>279.96491012764801</v>
      </c>
      <c r="BG246" s="9">
        <v>292.53232629697226</v>
      </c>
      <c r="BH246" s="9">
        <v>291.98348332784559</v>
      </c>
      <c r="BI246" s="9">
        <v>284.22926264068406</v>
      </c>
      <c r="BJ246" s="9">
        <v>254.54840828876215</v>
      </c>
      <c r="BK246" s="9">
        <v>254.4631396763458</v>
      </c>
      <c r="BL246" s="9">
        <v>239.03643941543422</v>
      </c>
      <c r="BM246" s="9">
        <v>241.7144883796698</v>
      </c>
      <c r="BN246" s="9">
        <v>236.53708951644435</v>
      </c>
      <c r="BO246" s="9">
        <v>244.98797397436621</v>
      </c>
      <c r="BP246" s="9">
        <v>248.83987707319056</v>
      </c>
      <c r="BQ246" s="21">
        <v>263.22624146066181</v>
      </c>
      <c r="BR246" s="21">
        <v>266.14334786593957</v>
      </c>
      <c r="BS246" s="21">
        <v>267.83238873447266</v>
      </c>
      <c r="BT246" s="21">
        <v>247.74633844966283</v>
      </c>
      <c r="BU246" s="21">
        <v>241.06639176469062</v>
      </c>
      <c r="BV246" s="21">
        <v>239.81324588838561</v>
      </c>
      <c r="BW246" s="21">
        <v>243.15189710723612</v>
      </c>
      <c r="BX246" s="21">
        <v>238.68508624878496</v>
      </c>
      <c r="BY246" s="21">
        <v>212.19868806655685</v>
      </c>
      <c r="BZ246" s="21">
        <v>200.102874578891</v>
      </c>
      <c r="CA246" s="21">
        <v>199.82325586504876</v>
      </c>
      <c r="CB246" s="21">
        <v>228.11004511711963</v>
      </c>
      <c r="CC246" s="21">
        <v>239.77697113493403</v>
      </c>
      <c r="CD246" s="197">
        <v>236.91041153927793</v>
      </c>
      <c r="CE246" s="197">
        <v>221.13821356249616</v>
      </c>
      <c r="CF246" s="197">
        <v>229.29711908007513</v>
      </c>
      <c r="CG246" s="197">
        <v>236.87510737535436</v>
      </c>
      <c r="CH246" s="200">
        <v>239.19435367875869</v>
      </c>
      <c r="CJ246" s="5"/>
      <c r="CK246" s="5"/>
      <c r="CL246" s="5"/>
      <c r="CM246" s="5"/>
      <c r="CN246" s="5"/>
      <c r="CO246" s="21"/>
      <c r="CP246" s="21"/>
      <c r="CQ246" s="21"/>
    </row>
    <row r="247" spans="1:95" x14ac:dyDescent="0.2">
      <c r="A247" s="8" t="str">
        <f t="shared" si="3"/>
        <v>EFHgL_gg_QU_12</v>
      </c>
      <c r="B247" s="7" t="s">
        <v>3806</v>
      </c>
      <c r="C247" s="7" t="s">
        <v>654</v>
      </c>
      <c r="D247" s="7">
        <v>12</v>
      </c>
      <c r="E247" s="7">
        <v>100</v>
      </c>
      <c r="F247" s="9">
        <v>101.69084631830606</v>
      </c>
      <c r="G247" s="9">
        <v>104.16903173562763</v>
      </c>
      <c r="H247" s="9">
        <v>111.20320469382591</v>
      </c>
      <c r="I247" s="9">
        <v>114.99545296397646</v>
      </c>
      <c r="J247" s="9">
        <v>119.28451830901263</v>
      </c>
      <c r="K247" s="9">
        <v>118.59564745908051</v>
      </c>
      <c r="L247" s="9">
        <v>119.30404920145587</v>
      </c>
      <c r="M247" s="9">
        <v>116.72515762033412</v>
      </c>
      <c r="N247" s="9">
        <v>115.1576000601702</v>
      </c>
      <c r="O247" s="9">
        <v>112.85315820622998</v>
      </c>
      <c r="P247" s="9">
        <v>115.16350001724686</v>
      </c>
      <c r="Q247" s="9">
        <v>117.22685741842379</v>
      </c>
      <c r="R247" s="9">
        <v>119.90971031225263</v>
      </c>
      <c r="S247" s="9">
        <v>118.25609475753936</v>
      </c>
      <c r="T247" s="9">
        <v>119.67920509294204</v>
      </c>
      <c r="U247" s="9">
        <v>123.4507017900944</v>
      </c>
      <c r="V247" s="9">
        <v>130.62321856947801</v>
      </c>
      <c r="W247" s="9">
        <v>135.83511857946223</v>
      </c>
      <c r="X247" s="9">
        <v>143.95427329881593</v>
      </c>
      <c r="Y247" s="9">
        <v>155.51167886400899</v>
      </c>
      <c r="Z247" s="9">
        <v>169.78876119292985</v>
      </c>
      <c r="AA247" s="9">
        <v>180.88271495761884</v>
      </c>
      <c r="AB247" s="9">
        <v>195.3917266331047</v>
      </c>
      <c r="AC247" s="9">
        <v>206.66735838594684</v>
      </c>
      <c r="AD247" s="9">
        <v>216.88282888685384</v>
      </c>
      <c r="AE247" s="9">
        <v>215.62796905147459</v>
      </c>
      <c r="AF247" s="9">
        <v>216.00129392129054</v>
      </c>
      <c r="AG247" s="9">
        <v>216.73105757695672</v>
      </c>
      <c r="AH247" s="9">
        <v>217.65531636924723</v>
      </c>
      <c r="AI247" s="9">
        <v>214.15114876152793</v>
      </c>
      <c r="AJ247" s="9">
        <v>210.9224481151704</v>
      </c>
      <c r="AK247" s="9">
        <v>213.51802233362037</v>
      </c>
      <c r="AL247" s="9">
        <v>218.72748098212378</v>
      </c>
      <c r="AM247" s="9">
        <v>225.1289344062437</v>
      </c>
      <c r="AN247" s="9">
        <v>226.87857684873936</v>
      </c>
      <c r="AO247" s="9">
        <v>224.1566621704699</v>
      </c>
      <c r="AP247" s="9">
        <v>219.45826187270436</v>
      </c>
      <c r="AQ247" s="9">
        <v>216.53208661145717</v>
      </c>
      <c r="AR247" s="9">
        <v>229.03857147802924</v>
      </c>
      <c r="AS247" s="9">
        <v>242.04187341966372</v>
      </c>
      <c r="AT247" s="9">
        <v>261.52597303550766</v>
      </c>
      <c r="AU247" s="9">
        <v>261.06842119240065</v>
      </c>
      <c r="AV247" s="9">
        <v>264.83055933688752</v>
      </c>
      <c r="AW247" s="9">
        <v>258.33979276974623</v>
      </c>
      <c r="AX247" s="9">
        <v>261.53411090762279</v>
      </c>
      <c r="AY247" s="9">
        <v>266.61051535168195</v>
      </c>
      <c r="AZ247" s="9">
        <v>273.12956102331469</v>
      </c>
      <c r="BA247" s="9">
        <v>284.25159044571302</v>
      </c>
      <c r="BB247" s="9">
        <v>294.41599580128315</v>
      </c>
      <c r="BC247" s="9">
        <v>304.61742847369686</v>
      </c>
      <c r="BD247" s="9">
        <v>305.06460453045185</v>
      </c>
      <c r="BE247" s="9">
        <v>291.69509835689786</v>
      </c>
      <c r="BF247" s="9">
        <v>287.91180174556803</v>
      </c>
      <c r="BG247" s="9">
        <v>295.52376360317646</v>
      </c>
      <c r="BH247" s="9">
        <v>310.17742595033525</v>
      </c>
      <c r="BI247" s="9">
        <v>319.4893892323355</v>
      </c>
      <c r="BJ247" s="9">
        <v>313.1353389119443</v>
      </c>
      <c r="BK247" s="9">
        <v>320.46410283036221</v>
      </c>
      <c r="BL247" s="9">
        <v>326.82812204388057</v>
      </c>
      <c r="BM247" s="9">
        <v>345.46527264970103</v>
      </c>
      <c r="BN247" s="9">
        <v>351.9234877297593</v>
      </c>
      <c r="BO247" s="9">
        <v>352.92566664486185</v>
      </c>
      <c r="BP247" s="9">
        <v>340.76483788376669</v>
      </c>
      <c r="BQ247" s="21">
        <v>329.93577184667606</v>
      </c>
      <c r="BR247" s="21">
        <v>312.87533390703254</v>
      </c>
      <c r="BS247" s="21">
        <v>305.76446150658552</v>
      </c>
      <c r="BT247" s="21">
        <v>290.00689684597052</v>
      </c>
      <c r="BU247" s="21">
        <v>289.22260944855361</v>
      </c>
      <c r="BV247" s="21">
        <v>290.74988454306072</v>
      </c>
      <c r="BW247" s="21">
        <v>296.49176345556708</v>
      </c>
      <c r="BX247" s="21">
        <v>299.95381757680343</v>
      </c>
      <c r="BY247" s="21">
        <v>287.27338570027456</v>
      </c>
      <c r="BZ247" s="21">
        <v>284.13745679297637</v>
      </c>
      <c r="CA247" s="21">
        <v>287.07665264935713</v>
      </c>
      <c r="CB247" s="21">
        <v>302.86900671219888</v>
      </c>
      <c r="CC247" s="21">
        <v>316.96603862735981</v>
      </c>
      <c r="CD247" s="197">
        <v>329.22696321198532</v>
      </c>
      <c r="CE247" s="197">
        <v>351.01245297985906</v>
      </c>
      <c r="CF247" s="197">
        <v>360.00378411218099</v>
      </c>
      <c r="CG247" s="197">
        <v>362.04415202562819</v>
      </c>
      <c r="CH247" s="200">
        <v>353.916859434645</v>
      </c>
      <c r="CJ247" s="5"/>
      <c r="CK247" s="5"/>
      <c r="CL247" s="5"/>
      <c r="CM247" s="5"/>
      <c r="CN247" s="5"/>
      <c r="CO247" s="21"/>
      <c r="CP247" s="21"/>
      <c r="CQ247" s="21"/>
    </row>
    <row r="248" spans="1:95" x14ac:dyDescent="0.2">
      <c r="A248" s="8" t="str">
        <f t="shared" si="3"/>
        <v>EFHgL_gg_QU_13</v>
      </c>
      <c r="B248" s="7" t="s">
        <v>3806</v>
      </c>
      <c r="C248" s="7" t="s">
        <v>654</v>
      </c>
      <c r="D248" s="7">
        <v>13</v>
      </c>
      <c r="E248" s="7">
        <v>100</v>
      </c>
      <c r="F248" s="9">
        <v>102.98308251757436</v>
      </c>
      <c r="G248" s="9">
        <v>106.12114622364908</v>
      </c>
      <c r="H248" s="9">
        <v>112.34697623086977</v>
      </c>
      <c r="I248" s="9">
        <v>115.7527658342956</v>
      </c>
      <c r="J248" s="9">
        <v>121.27649621326947</v>
      </c>
      <c r="K248" s="9">
        <v>123.42447460408482</v>
      </c>
      <c r="L248" s="9">
        <v>122.00652838416022</v>
      </c>
      <c r="M248" s="9">
        <v>114.90470033100296</v>
      </c>
      <c r="N248" s="9">
        <v>108.18675229449718</v>
      </c>
      <c r="O248" s="9">
        <v>103.23471670258209</v>
      </c>
      <c r="P248" s="9">
        <v>101.52963844037465</v>
      </c>
      <c r="Q248" s="9">
        <v>102.43052778524047</v>
      </c>
      <c r="R248" s="9">
        <v>105.50089196180005</v>
      </c>
      <c r="S248" s="9">
        <v>107.03555894424079</v>
      </c>
      <c r="T248" s="9">
        <v>109.04340273933992</v>
      </c>
      <c r="U248" s="9">
        <v>108.7689029318217</v>
      </c>
      <c r="V248" s="9">
        <v>113.25099961870444</v>
      </c>
      <c r="W248" s="9">
        <v>115.90641985451101</v>
      </c>
      <c r="X248" s="9">
        <v>125.08326057088573</v>
      </c>
      <c r="Y248" s="9">
        <v>137.21113253427905</v>
      </c>
      <c r="Z248" s="9">
        <v>156.68165062509081</v>
      </c>
      <c r="AA248" s="9">
        <v>173.53507198815635</v>
      </c>
      <c r="AB248" s="9">
        <v>188.46922250535752</v>
      </c>
      <c r="AC248" s="9">
        <v>190.37815019136426</v>
      </c>
      <c r="AD248" s="9">
        <v>192.51051322229327</v>
      </c>
      <c r="AE248" s="9">
        <v>192.35034410857637</v>
      </c>
      <c r="AF248" s="9">
        <v>203.26492365494872</v>
      </c>
      <c r="AG248" s="9">
        <v>212.27288033189555</v>
      </c>
      <c r="AH248" s="9">
        <v>211.85955038984127</v>
      </c>
      <c r="AI248" s="9">
        <v>204.4763388960624</v>
      </c>
      <c r="AJ248" s="9">
        <v>199.04914503351498</v>
      </c>
      <c r="AK248" s="9">
        <v>195.90972778831019</v>
      </c>
      <c r="AL248" s="9">
        <v>194.25694181938351</v>
      </c>
      <c r="AM248" s="9">
        <v>189.21764822016712</v>
      </c>
      <c r="AN248" s="9">
        <v>186.53442435454039</v>
      </c>
      <c r="AO248" s="9">
        <v>185.74278647648711</v>
      </c>
      <c r="AP248" s="9">
        <v>181.58265470533789</v>
      </c>
      <c r="AQ248" s="9">
        <v>181.158601912438</v>
      </c>
      <c r="AR248" s="9">
        <v>182.74968203670485</v>
      </c>
      <c r="AS248" s="9">
        <v>196.44184226131063</v>
      </c>
      <c r="AT248" s="9">
        <v>208.18362814781096</v>
      </c>
      <c r="AU248" s="9">
        <v>208.65284794552062</v>
      </c>
      <c r="AV248" s="9">
        <v>211.46230255045759</v>
      </c>
      <c r="AW248" s="9">
        <v>213.54168373253728</v>
      </c>
      <c r="AX248" s="9">
        <v>224.44852657796363</v>
      </c>
      <c r="AY248" s="9">
        <v>223.0257133425479</v>
      </c>
      <c r="AZ248" s="9">
        <v>225.39822016398833</v>
      </c>
      <c r="BA248" s="9">
        <v>232.64854011630902</v>
      </c>
      <c r="BB248" s="9">
        <v>251.56044829817128</v>
      </c>
      <c r="BC248" s="9">
        <v>262.55663883096213</v>
      </c>
      <c r="BD248" s="9">
        <v>271.62062516914506</v>
      </c>
      <c r="BE248" s="9">
        <v>263.75797175608966</v>
      </c>
      <c r="BF248" s="9">
        <v>275.10757285601773</v>
      </c>
      <c r="BG248" s="9">
        <v>277.32181999972886</v>
      </c>
      <c r="BH248" s="9">
        <v>282.01669935594481</v>
      </c>
      <c r="BI248" s="9">
        <v>273.89414051103114</v>
      </c>
      <c r="BJ248" s="9">
        <v>264.95216655459063</v>
      </c>
      <c r="BK248" s="9">
        <v>270.00461088087758</v>
      </c>
      <c r="BL248" s="9">
        <v>270.4969805212022</v>
      </c>
      <c r="BM248" s="9">
        <v>277.26421886957525</v>
      </c>
      <c r="BN248" s="9">
        <v>272.25458288546582</v>
      </c>
      <c r="BO248" s="9">
        <v>269.60210615949319</v>
      </c>
      <c r="BP248" s="9">
        <v>267.4802418846308</v>
      </c>
      <c r="BQ248" s="21">
        <v>273.54775075442808</v>
      </c>
      <c r="BR248" s="21">
        <v>273.51166760564917</v>
      </c>
      <c r="BS248" s="21">
        <v>276.4967552989408</v>
      </c>
      <c r="BT248" s="21">
        <v>266.10669162148071</v>
      </c>
      <c r="BU248" s="21">
        <v>265.75008258305979</v>
      </c>
      <c r="BV248" s="21">
        <v>264.98498329664397</v>
      </c>
      <c r="BW248" s="21">
        <v>266.41895702423807</v>
      </c>
      <c r="BX248" s="21">
        <v>267.74698462831543</v>
      </c>
      <c r="BY248" s="21">
        <v>255.92860291616566</v>
      </c>
      <c r="BZ248" s="21">
        <v>253.08368860452723</v>
      </c>
      <c r="CA248" s="21">
        <v>252.4060464397237</v>
      </c>
      <c r="CB248" s="21">
        <v>265.50813111157169</v>
      </c>
      <c r="CC248" s="21">
        <v>275.73578996271709</v>
      </c>
      <c r="CD248" s="197">
        <v>276.1609436621095</v>
      </c>
      <c r="CE248" s="197">
        <v>272.44923490226125</v>
      </c>
      <c r="CF248" s="197">
        <v>272.89859139024708</v>
      </c>
      <c r="CG248" s="197">
        <v>275.3530624282177</v>
      </c>
      <c r="CH248" s="200">
        <v>272.5227956251419</v>
      </c>
      <c r="CJ248" s="5"/>
      <c r="CK248" s="5"/>
      <c r="CL248" s="5"/>
      <c r="CM248" s="5"/>
      <c r="CN248" s="5"/>
      <c r="CO248" s="21"/>
      <c r="CP248" s="21"/>
      <c r="CQ248" s="21"/>
    </row>
    <row r="249" spans="1:95" x14ac:dyDescent="0.2">
      <c r="A249" s="8" t="str">
        <f t="shared" si="3"/>
        <v>EFHgL_gg_QU_14</v>
      </c>
      <c r="B249" s="7" t="s">
        <v>3806</v>
      </c>
      <c r="C249" s="7" t="s">
        <v>654</v>
      </c>
      <c r="D249" s="7">
        <v>14</v>
      </c>
      <c r="E249" s="7">
        <v>100</v>
      </c>
      <c r="F249" s="9">
        <v>101.31060244127967</v>
      </c>
      <c r="G249" s="9">
        <v>102.46167514604905</v>
      </c>
      <c r="H249" s="9">
        <v>105.40640968689119</v>
      </c>
      <c r="I249" s="9">
        <v>106.21495444601813</v>
      </c>
      <c r="J249" s="9">
        <v>107.24980233399533</v>
      </c>
      <c r="K249" s="9">
        <v>107.03020448303687</v>
      </c>
      <c r="L249" s="9">
        <v>106.24903960863514</v>
      </c>
      <c r="M249" s="9">
        <v>103.83709527361702</v>
      </c>
      <c r="N249" s="9">
        <v>100.3877885714124</v>
      </c>
      <c r="O249" s="9">
        <v>97.786978909106935</v>
      </c>
      <c r="P249" s="9">
        <v>97.66628390705354</v>
      </c>
      <c r="Q249" s="9">
        <v>98.503884870378428</v>
      </c>
      <c r="R249" s="9">
        <v>100.13382617125824</v>
      </c>
      <c r="S249" s="9">
        <v>100.09499143680112</v>
      </c>
      <c r="T249" s="9">
        <v>100.7272432646879</v>
      </c>
      <c r="U249" s="9">
        <v>102.51811123497242</v>
      </c>
      <c r="V249" s="9">
        <v>107.90747834055544</v>
      </c>
      <c r="W249" s="9">
        <v>111.35594688302371</v>
      </c>
      <c r="X249" s="9">
        <v>117.32196788730671</v>
      </c>
      <c r="Y249" s="9">
        <v>121.79690272038721</v>
      </c>
      <c r="Z249" s="9">
        <v>130.22404009756184</v>
      </c>
      <c r="AA249" s="9">
        <v>135.50277011792895</v>
      </c>
      <c r="AB249" s="9">
        <v>143.52982591422247</v>
      </c>
      <c r="AC249" s="9">
        <v>149.21450463362612</v>
      </c>
      <c r="AD249" s="9">
        <v>155.71331584373317</v>
      </c>
      <c r="AE249" s="9">
        <v>156.52493385522709</v>
      </c>
      <c r="AF249" s="9">
        <v>162.27610658039174</v>
      </c>
      <c r="AG249" s="9">
        <v>169.66001447222447</v>
      </c>
      <c r="AH249" s="9">
        <v>170.39116914901612</v>
      </c>
      <c r="AI249" s="9">
        <v>162.79297175122269</v>
      </c>
      <c r="AJ249" s="9">
        <v>150.1750356916352</v>
      </c>
      <c r="AK249" s="9">
        <v>146.28681267409254</v>
      </c>
      <c r="AL249" s="9">
        <v>142.82828621478666</v>
      </c>
      <c r="AM249" s="9">
        <v>141.78002777102566</v>
      </c>
      <c r="AN249" s="9">
        <v>140.0240831230947</v>
      </c>
      <c r="AO249" s="9">
        <v>137.54257152994862</v>
      </c>
      <c r="AP249" s="9">
        <v>138.14548776705851</v>
      </c>
      <c r="AQ249" s="9">
        <v>134.96103954158232</v>
      </c>
      <c r="AR249" s="9">
        <v>139.12697281847952</v>
      </c>
      <c r="AS249" s="9">
        <v>158.92849659288046</v>
      </c>
      <c r="AT249" s="9">
        <v>174.42383502781271</v>
      </c>
      <c r="AU249" s="9">
        <v>178.37939021085276</v>
      </c>
      <c r="AV249" s="9">
        <v>162.66389515180435</v>
      </c>
      <c r="AW249" s="9">
        <v>154.62342879972707</v>
      </c>
      <c r="AX249" s="9">
        <v>154.97769098168035</v>
      </c>
      <c r="AY249" s="9">
        <v>158.72147113796919</v>
      </c>
      <c r="AZ249" s="9">
        <v>165.5035803390073</v>
      </c>
      <c r="BA249" s="9">
        <v>186.77048671935873</v>
      </c>
      <c r="BB249" s="9">
        <v>218.49790599759135</v>
      </c>
      <c r="BC249" s="9">
        <v>240.50686313130845</v>
      </c>
      <c r="BD249" s="9">
        <v>267.10418604911001</v>
      </c>
      <c r="BE249" s="9">
        <v>266.07129971821246</v>
      </c>
      <c r="BF249" s="9">
        <v>287.77149591926587</v>
      </c>
      <c r="BG249" s="9">
        <v>282.66685555247187</v>
      </c>
      <c r="BH249" s="9">
        <v>290.43702928572475</v>
      </c>
      <c r="BI249" s="9">
        <v>301.07135245060084</v>
      </c>
      <c r="BJ249" s="9">
        <v>282.56138565620796</v>
      </c>
      <c r="BK249" s="9">
        <v>279.06916020212162</v>
      </c>
      <c r="BL249" s="9">
        <v>263.02685415524661</v>
      </c>
      <c r="BM249" s="9">
        <v>279.99104522132097</v>
      </c>
      <c r="BN249" s="9">
        <v>279.65175581958169</v>
      </c>
      <c r="BO249" s="9">
        <v>281.71874256965128</v>
      </c>
      <c r="BP249" s="9">
        <v>297.12543903004411</v>
      </c>
      <c r="BQ249" s="21">
        <v>326.42765481282009</v>
      </c>
      <c r="BR249" s="21">
        <v>326.04734934031148</v>
      </c>
      <c r="BS249" s="21">
        <v>319.31345919098931</v>
      </c>
      <c r="BT249" s="21">
        <v>288.57623897306115</v>
      </c>
      <c r="BU249" s="21">
        <v>288.07400137180224</v>
      </c>
      <c r="BV249" s="21">
        <v>296.08636523721765</v>
      </c>
      <c r="BW249" s="21">
        <v>307.35043854989402</v>
      </c>
      <c r="BX249" s="21">
        <v>312.80641302490227</v>
      </c>
      <c r="BY249" s="21">
        <v>278.3925345448701</v>
      </c>
      <c r="BZ249" s="21">
        <v>253.40677192402404</v>
      </c>
      <c r="CA249" s="21">
        <v>235.20093789928214</v>
      </c>
      <c r="CB249" s="21">
        <v>255.58704115526635</v>
      </c>
      <c r="CC249" s="21">
        <v>284.4269193239947</v>
      </c>
      <c r="CD249" s="197">
        <v>301.3593020086559</v>
      </c>
      <c r="CE249" s="197">
        <v>306.02313617812314</v>
      </c>
      <c r="CF249" s="197">
        <v>304.51028491477564</v>
      </c>
      <c r="CG249" s="197">
        <v>299.74544518327752</v>
      </c>
      <c r="CH249" s="200">
        <v>290.08071960972057</v>
      </c>
      <c r="CJ249" s="5"/>
      <c r="CK249" s="5"/>
      <c r="CL249" s="5"/>
      <c r="CM249" s="5"/>
      <c r="CN249" s="5"/>
      <c r="CO249" s="21"/>
      <c r="CP249" s="21"/>
      <c r="CQ249" s="21"/>
    </row>
    <row r="250" spans="1:95" x14ac:dyDescent="0.2">
      <c r="A250" s="8" t="str">
        <f t="shared" si="3"/>
        <v>EFHgL_gg_QU_15</v>
      </c>
      <c r="B250" s="7" t="s">
        <v>3806</v>
      </c>
      <c r="C250" s="7" t="s">
        <v>654</v>
      </c>
      <c r="D250" s="7">
        <v>15</v>
      </c>
      <c r="E250" s="7">
        <v>100</v>
      </c>
      <c r="F250" s="9">
        <v>103.62311472638346</v>
      </c>
      <c r="G250" s="9">
        <v>106.86211376613382</v>
      </c>
      <c r="H250" s="9">
        <v>112.19266037758132</v>
      </c>
      <c r="I250" s="9">
        <v>113.61577133777587</v>
      </c>
      <c r="J250" s="9">
        <v>115.73104370184114</v>
      </c>
      <c r="K250" s="9">
        <v>114.35575891016254</v>
      </c>
      <c r="L250" s="9">
        <v>109.69741475040273</v>
      </c>
      <c r="M250" s="9">
        <v>102.43122634592176</v>
      </c>
      <c r="N250" s="9">
        <v>95.546894124006897</v>
      </c>
      <c r="O250" s="9">
        <v>92.786156772721782</v>
      </c>
      <c r="P250" s="9">
        <v>91.618369768889366</v>
      </c>
      <c r="Q250" s="9">
        <v>90.944284397543356</v>
      </c>
      <c r="R250" s="9">
        <v>90.834321867773838</v>
      </c>
      <c r="S250" s="9">
        <v>90.521003974347835</v>
      </c>
      <c r="T250" s="9">
        <v>90.097346967015639</v>
      </c>
      <c r="U250" s="9">
        <v>90.194505640673967</v>
      </c>
      <c r="V250" s="9">
        <v>90.836581371706174</v>
      </c>
      <c r="W250" s="9">
        <v>91.581464536473391</v>
      </c>
      <c r="X250" s="9">
        <v>94.268391422438796</v>
      </c>
      <c r="Y250" s="9">
        <v>100.29712478194732</v>
      </c>
      <c r="Z250" s="9">
        <v>112.00286203926214</v>
      </c>
      <c r="AA250" s="9">
        <v>129.32911559355068</v>
      </c>
      <c r="AB250" s="9">
        <v>137.25658551424678</v>
      </c>
      <c r="AC250" s="9">
        <v>138.0703835523428</v>
      </c>
      <c r="AD250" s="9">
        <v>140.99681786702925</v>
      </c>
      <c r="AE250" s="9">
        <v>144.43841910239973</v>
      </c>
      <c r="AF250" s="9">
        <v>161.34930049754362</v>
      </c>
      <c r="AG250" s="9">
        <v>160.76032311125107</v>
      </c>
      <c r="AH250" s="9">
        <v>164.09836374453582</v>
      </c>
      <c r="AI250" s="9">
        <v>148.50439662002452</v>
      </c>
      <c r="AJ250" s="9">
        <v>135.04867348416599</v>
      </c>
      <c r="AK250" s="9">
        <v>122.8718296344839</v>
      </c>
      <c r="AL250" s="9">
        <v>118.21197913849993</v>
      </c>
      <c r="AM250" s="9">
        <v>117.91598410961065</v>
      </c>
      <c r="AN250" s="9">
        <v>121.03974844363391</v>
      </c>
      <c r="AO250" s="9">
        <v>125.19610612308777</v>
      </c>
      <c r="AP250" s="9">
        <v>131.54418272036466</v>
      </c>
      <c r="AQ250" s="9">
        <v>137.50776704683091</v>
      </c>
      <c r="AR250" s="9">
        <v>151.59351522514143</v>
      </c>
      <c r="AS250" s="9">
        <v>170.01261556583378</v>
      </c>
      <c r="AT250" s="9">
        <v>177.81694251575996</v>
      </c>
      <c r="AU250" s="9">
        <v>173.16650662027021</v>
      </c>
      <c r="AV250" s="9">
        <v>176.36558775619395</v>
      </c>
      <c r="AW250" s="9">
        <v>202.52461918304959</v>
      </c>
      <c r="AX250" s="9">
        <v>213.39546969756961</v>
      </c>
      <c r="AY250" s="9">
        <v>212.09399536996648</v>
      </c>
      <c r="AZ250" s="9">
        <v>215.47835583603919</v>
      </c>
      <c r="BA250" s="9">
        <v>228.45318119479444</v>
      </c>
      <c r="BB250" s="9">
        <v>256.89355853226897</v>
      </c>
      <c r="BC250" s="9">
        <v>267.14907078069876</v>
      </c>
      <c r="BD250" s="9">
        <v>281.63663409386641</v>
      </c>
      <c r="BE250" s="9">
        <v>283.37588531771843</v>
      </c>
      <c r="BF250" s="9">
        <v>284.39087302581521</v>
      </c>
      <c r="BG250" s="9">
        <v>308.17700708343807</v>
      </c>
      <c r="BH250" s="9">
        <v>328.05143977169877</v>
      </c>
      <c r="BI250" s="9">
        <v>341.99001865302461</v>
      </c>
      <c r="BJ250" s="9">
        <v>321.14189384268866</v>
      </c>
      <c r="BK250" s="9">
        <v>325.01523456903863</v>
      </c>
      <c r="BL250" s="9">
        <v>339.01882310686852</v>
      </c>
      <c r="BM250" s="9">
        <v>367.49305280106631</v>
      </c>
      <c r="BN250" s="9">
        <v>362.2672206656066</v>
      </c>
      <c r="BO250" s="9">
        <v>356.18355160574009</v>
      </c>
      <c r="BP250" s="9">
        <v>359.18380174608501</v>
      </c>
      <c r="BQ250" s="21">
        <v>377.27210319123287</v>
      </c>
      <c r="BR250" s="21">
        <v>375.17363505047587</v>
      </c>
      <c r="BS250" s="21">
        <v>371.12015583282346</v>
      </c>
      <c r="BT250" s="21">
        <v>345.00951746183341</v>
      </c>
      <c r="BU250" s="21">
        <v>346.03042330284796</v>
      </c>
      <c r="BV250" s="21">
        <v>349.40983591177132</v>
      </c>
      <c r="BW250" s="21">
        <v>363.56015015528283</v>
      </c>
      <c r="BX250" s="21">
        <v>359.60436701313</v>
      </c>
      <c r="BY250" s="21">
        <v>321.98665619926476</v>
      </c>
      <c r="BZ250" s="21">
        <v>287.23808666422048</v>
      </c>
      <c r="CA250" s="21">
        <v>270.87853363485607</v>
      </c>
      <c r="CB250" s="21">
        <v>298.60388113391735</v>
      </c>
      <c r="CC250" s="21">
        <v>330.83232771332752</v>
      </c>
      <c r="CD250" s="197">
        <v>339.48405980968346</v>
      </c>
      <c r="CE250" s="197">
        <v>338.26231408211498</v>
      </c>
      <c r="CF250" s="197">
        <v>341.01124197407654</v>
      </c>
      <c r="CG250" s="197">
        <v>352.16675381432668</v>
      </c>
      <c r="CH250" s="200">
        <v>351.35939925037707</v>
      </c>
      <c r="CJ250" s="5"/>
      <c r="CK250" s="5"/>
      <c r="CL250" s="5"/>
      <c r="CM250" s="5"/>
      <c r="CN250" s="5"/>
      <c r="CO250" s="21"/>
      <c r="CP250" s="21"/>
      <c r="CQ250" s="21"/>
    </row>
    <row r="251" spans="1:95" x14ac:dyDescent="0.2">
      <c r="A251" s="8" t="str">
        <f t="shared" si="3"/>
        <v>EFHgL_gg_QU_16</v>
      </c>
      <c r="B251" s="7" t="s">
        <v>3806</v>
      </c>
      <c r="C251" s="7" t="s">
        <v>654</v>
      </c>
      <c r="D251" s="7">
        <v>16</v>
      </c>
      <c r="E251" s="7">
        <v>100</v>
      </c>
      <c r="F251" s="9">
        <v>100.12428059424144</v>
      </c>
      <c r="G251" s="9">
        <v>100.31196965493405</v>
      </c>
      <c r="H251" s="9">
        <v>101.90732667084285</v>
      </c>
      <c r="I251" s="9">
        <v>102.09882023952714</v>
      </c>
      <c r="J251" s="9">
        <v>102.48307554622643</v>
      </c>
      <c r="K251" s="9">
        <v>101.20983353988761</v>
      </c>
      <c r="L251" s="9">
        <v>100.90927740890334</v>
      </c>
      <c r="M251" s="9">
        <v>100.33733304151144</v>
      </c>
      <c r="N251" s="9">
        <v>100.01521803194142</v>
      </c>
      <c r="O251" s="9">
        <v>100</v>
      </c>
      <c r="P251" s="9">
        <v>100</v>
      </c>
      <c r="Q251" s="9">
        <v>100.00507267731382</v>
      </c>
      <c r="R251" s="9">
        <v>100.00507267731382</v>
      </c>
      <c r="S251" s="9">
        <v>100.00507267731382</v>
      </c>
      <c r="T251" s="9">
        <v>100</v>
      </c>
      <c r="U251" s="9">
        <v>100</v>
      </c>
      <c r="V251" s="9">
        <v>100.09764903831713</v>
      </c>
      <c r="W251" s="9">
        <v>101.15657042792238</v>
      </c>
      <c r="X251" s="9">
        <v>105.42776472783095</v>
      </c>
      <c r="Y251" s="9">
        <v>120.1105716080519</v>
      </c>
      <c r="Z251" s="9">
        <v>146.70061733665193</v>
      </c>
      <c r="AA251" s="9">
        <v>176.95674414466239</v>
      </c>
      <c r="AB251" s="9">
        <v>195.50035168076383</v>
      </c>
      <c r="AC251" s="9">
        <v>200.70622028441358</v>
      </c>
      <c r="AD251" s="9">
        <v>205.10516741768856</v>
      </c>
      <c r="AE251" s="9">
        <v>214.14165824289668</v>
      </c>
      <c r="AF251" s="9">
        <v>225.32705591919333</v>
      </c>
      <c r="AG251" s="9">
        <v>225.9688841141714</v>
      </c>
      <c r="AH251" s="9">
        <v>217.28139597360072</v>
      </c>
      <c r="AI251" s="9">
        <v>202.06721495232333</v>
      </c>
      <c r="AJ251" s="9">
        <v>188.8494020319869</v>
      </c>
      <c r="AK251" s="9">
        <v>175.08152167847547</v>
      </c>
      <c r="AL251" s="9">
        <v>166.11747972042096</v>
      </c>
      <c r="AM251" s="9">
        <v>156.03019967760738</v>
      </c>
      <c r="AN251" s="9">
        <v>151.28724638751808</v>
      </c>
      <c r="AO251" s="9">
        <v>143.11395267271595</v>
      </c>
      <c r="AP251" s="9">
        <v>133.72696330114286</v>
      </c>
      <c r="AQ251" s="9">
        <v>128.04556470863926</v>
      </c>
      <c r="AR251" s="9">
        <v>140.76461670553522</v>
      </c>
      <c r="AS251" s="9">
        <v>170.40427026161046</v>
      </c>
      <c r="AT251" s="9">
        <v>208.97690857053831</v>
      </c>
      <c r="AU251" s="9">
        <v>220.60290318221595</v>
      </c>
      <c r="AV251" s="9">
        <v>231.64412781148428</v>
      </c>
      <c r="AW251" s="9">
        <v>236.03926844509283</v>
      </c>
      <c r="AX251" s="9">
        <v>245.59931421343211</v>
      </c>
      <c r="AY251" s="9">
        <v>246.91571689188331</v>
      </c>
      <c r="AZ251" s="9">
        <v>251.23851776619526</v>
      </c>
      <c r="BA251" s="9">
        <v>266.22589622335931</v>
      </c>
      <c r="BB251" s="9">
        <v>302.08114978390455</v>
      </c>
      <c r="BC251" s="9">
        <v>333.96703409995695</v>
      </c>
      <c r="BD251" s="9">
        <v>370.93287247897615</v>
      </c>
      <c r="BE251" s="9">
        <v>371.98264901976239</v>
      </c>
      <c r="BF251" s="9">
        <v>377.29594825723115</v>
      </c>
      <c r="BG251" s="9">
        <v>401.57512363919642</v>
      </c>
      <c r="BH251" s="9">
        <v>437.20277238962097</v>
      </c>
      <c r="BI251" s="9">
        <v>470.46379366250648</v>
      </c>
      <c r="BJ251" s="9">
        <v>451.74278752341291</v>
      </c>
      <c r="BK251" s="9">
        <v>458.77006665540603</v>
      </c>
      <c r="BL251" s="9">
        <v>471.09518565881052</v>
      </c>
      <c r="BM251" s="9">
        <v>516.38972649381049</v>
      </c>
      <c r="BN251" s="9">
        <v>528.92288663559771</v>
      </c>
      <c r="BO251" s="9">
        <v>535.48579788839368</v>
      </c>
      <c r="BP251" s="9">
        <v>542.14106454280432</v>
      </c>
      <c r="BQ251" s="21">
        <v>559.6379501167512</v>
      </c>
      <c r="BR251" s="21">
        <v>555.07662801190384</v>
      </c>
      <c r="BS251" s="21">
        <v>549.28843977099405</v>
      </c>
      <c r="BT251" s="21">
        <v>526.17568006986426</v>
      </c>
      <c r="BU251" s="21">
        <v>533.64159750709916</v>
      </c>
      <c r="BV251" s="21">
        <v>544.86463722458927</v>
      </c>
      <c r="BW251" s="21">
        <v>538.68229394942966</v>
      </c>
      <c r="BX251" s="21">
        <v>508.00000279420692</v>
      </c>
      <c r="BY251" s="21">
        <v>429.20780430253262</v>
      </c>
      <c r="BZ251" s="21">
        <v>385.49562700171026</v>
      </c>
      <c r="CA251" s="21">
        <v>365.9025184049683</v>
      </c>
      <c r="CB251" s="21">
        <v>390.38790942851591</v>
      </c>
      <c r="CC251" s="21">
        <v>419.57905870680355</v>
      </c>
      <c r="CD251" s="197">
        <v>431.2941113140771</v>
      </c>
      <c r="CE251" s="197">
        <v>446.1365129488243</v>
      </c>
      <c r="CF251" s="197">
        <v>471.01577016483617</v>
      </c>
      <c r="CG251" s="197">
        <v>495.34966917975595</v>
      </c>
      <c r="CH251" s="200">
        <v>504.39338801573285</v>
      </c>
      <c r="CJ251" s="5"/>
      <c r="CK251" s="5"/>
      <c r="CL251" s="5"/>
      <c r="CM251" s="5"/>
      <c r="CN251" s="5"/>
      <c r="CO251" s="21"/>
      <c r="CP251" s="21"/>
      <c r="CQ251" s="21"/>
    </row>
    <row r="252" spans="1:95" x14ac:dyDescent="0.2">
      <c r="A252" s="8" t="str">
        <f t="shared" si="3"/>
        <v>EFHgL_gg_QU_17</v>
      </c>
      <c r="B252" s="7" t="s">
        <v>3806</v>
      </c>
      <c r="C252" s="7" t="s">
        <v>654</v>
      </c>
      <c r="D252" s="7">
        <v>17</v>
      </c>
      <c r="E252" s="7">
        <v>100</v>
      </c>
      <c r="F252" s="9">
        <v>103.13994958369273</v>
      </c>
      <c r="G252" s="9">
        <v>106.22612341151337</v>
      </c>
      <c r="H252" s="9">
        <v>114.15605986145857</v>
      </c>
      <c r="I252" s="9">
        <v>117.83071447192934</v>
      </c>
      <c r="J252" s="9">
        <v>122.5844013263319</v>
      </c>
      <c r="K252" s="9">
        <v>121.27602136427096</v>
      </c>
      <c r="L252" s="9">
        <v>120.65034388502123</v>
      </c>
      <c r="M252" s="9">
        <v>115.5291869811653</v>
      </c>
      <c r="N252" s="9">
        <v>110.71235596281815</v>
      </c>
      <c r="O252" s="9">
        <v>105.61133881682649</v>
      </c>
      <c r="P252" s="9">
        <v>103.9945231397686</v>
      </c>
      <c r="Q252" s="9">
        <v>103.2952264929822</v>
      </c>
      <c r="R252" s="9">
        <v>103.755945416953</v>
      </c>
      <c r="S252" s="9">
        <v>102.75789533477378</v>
      </c>
      <c r="T252" s="9">
        <v>102.70048386883172</v>
      </c>
      <c r="U252" s="9">
        <v>104.42234438552839</v>
      </c>
      <c r="V252" s="9">
        <v>108.39141036988512</v>
      </c>
      <c r="W252" s="9">
        <v>113.99375051632786</v>
      </c>
      <c r="X252" s="9">
        <v>119.43102218329045</v>
      </c>
      <c r="Y252" s="9">
        <v>131.64092851212058</v>
      </c>
      <c r="Z252" s="9">
        <v>146.15226367472548</v>
      </c>
      <c r="AA252" s="9">
        <v>165.09101728374478</v>
      </c>
      <c r="AB252" s="9">
        <v>175.37791605342522</v>
      </c>
      <c r="AC252" s="9">
        <v>180.92240295374768</v>
      </c>
      <c r="AD252" s="9">
        <v>186.67045294005143</v>
      </c>
      <c r="AE252" s="9">
        <v>195.45868726018895</v>
      </c>
      <c r="AF252" s="9">
        <v>209.32793115994312</v>
      </c>
      <c r="AG252" s="9">
        <v>211.90165666547023</v>
      </c>
      <c r="AH252" s="9">
        <v>208.30247862018064</v>
      </c>
      <c r="AI252" s="9">
        <v>195.94448180551839</v>
      </c>
      <c r="AJ252" s="9">
        <v>185.21775387716056</v>
      </c>
      <c r="AK252" s="9">
        <v>180.25251262046166</v>
      </c>
      <c r="AL252" s="9">
        <v>174.68833656274083</v>
      </c>
      <c r="AM252" s="9">
        <v>172.6386917635181</v>
      </c>
      <c r="AN252" s="9">
        <v>165.32343667240463</v>
      </c>
      <c r="AO252" s="9">
        <v>164.92417359749584</v>
      </c>
      <c r="AP252" s="9">
        <v>169.64496770273641</v>
      </c>
      <c r="AQ252" s="9">
        <v>171.70315277521431</v>
      </c>
      <c r="AR252" s="9">
        <v>174.66704698631574</v>
      </c>
      <c r="AS252" s="9">
        <v>182.48030560151335</v>
      </c>
      <c r="AT252" s="9">
        <v>202.97366170525171</v>
      </c>
      <c r="AU252" s="9">
        <v>215.01095969957615</v>
      </c>
      <c r="AV252" s="9">
        <v>223.55308577269713</v>
      </c>
      <c r="AW252" s="9">
        <v>228.11319551741781</v>
      </c>
      <c r="AX252" s="9">
        <v>236.59627879214591</v>
      </c>
      <c r="AY252" s="9">
        <v>242.39227083447076</v>
      </c>
      <c r="AZ252" s="9">
        <v>254.83520414924047</v>
      </c>
      <c r="BA252" s="9">
        <v>272.16091173061562</v>
      </c>
      <c r="BB252" s="9">
        <v>304.78687045451619</v>
      </c>
      <c r="BC252" s="9">
        <v>319.56507237880868</v>
      </c>
      <c r="BD252" s="9">
        <v>342.09833872116127</v>
      </c>
      <c r="BE252" s="9">
        <v>340.67942936628594</v>
      </c>
      <c r="BF252" s="9">
        <v>362.0369802060456</v>
      </c>
      <c r="BG252" s="9">
        <v>377.56772016912805</v>
      </c>
      <c r="BH252" s="9">
        <v>385.70467159829713</v>
      </c>
      <c r="BI252" s="9">
        <v>388.80143165332146</v>
      </c>
      <c r="BJ252" s="9">
        <v>373.17559550475772</v>
      </c>
      <c r="BK252" s="9">
        <v>390.49490279473594</v>
      </c>
      <c r="BL252" s="9">
        <v>394.12814573218384</v>
      </c>
      <c r="BM252" s="9">
        <v>415.84382585906513</v>
      </c>
      <c r="BN252" s="9">
        <v>408.76874903934032</v>
      </c>
      <c r="BO252" s="9">
        <v>407.8400298195711</v>
      </c>
      <c r="BP252" s="9">
        <v>408.90561401515652</v>
      </c>
      <c r="BQ252" s="21">
        <v>423.97345884080102</v>
      </c>
      <c r="BR252" s="21">
        <v>426.4565303942108</v>
      </c>
      <c r="BS252" s="21">
        <v>425.22592083025273</v>
      </c>
      <c r="BT252" s="21">
        <v>410.09697346168883</v>
      </c>
      <c r="BU252" s="21">
        <v>415.19549268605039</v>
      </c>
      <c r="BV252" s="21">
        <v>434.72571577992449</v>
      </c>
      <c r="BW252" s="21">
        <v>446.54514700627197</v>
      </c>
      <c r="BX252" s="21">
        <v>449.60239107125773</v>
      </c>
      <c r="BY252" s="21">
        <v>408.1882274873721</v>
      </c>
      <c r="BZ252" s="21">
        <v>386.1087019713907</v>
      </c>
      <c r="CA252" s="21">
        <v>374.8431422250751</v>
      </c>
      <c r="CB252" s="21">
        <v>397.47715035792663</v>
      </c>
      <c r="CC252" s="21">
        <v>414.78958264072503</v>
      </c>
      <c r="CD252" s="197">
        <v>417.33595223114821</v>
      </c>
      <c r="CE252" s="197">
        <v>418.08257795812693</v>
      </c>
      <c r="CF252" s="197">
        <v>434.3802091990861</v>
      </c>
      <c r="CG252" s="197">
        <v>448.84778959623219</v>
      </c>
      <c r="CH252" s="200">
        <v>452.07134465651598</v>
      </c>
      <c r="CJ252" s="5"/>
      <c r="CK252" s="5"/>
      <c r="CL252" s="5"/>
      <c r="CM252" s="5"/>
      <c r="CN252" s="5"/>
      <c r="CO252" s="21"/>
      <c r="CP252" s="21"/>
      <c r="CQ252" s="21"/>
    </row>
    <row r="253" spans="1:95" x14ac:dyDescent="0.2">
      <c r="A253" s="8" t="str">
        <f t="shared" si="3"/>
        <v>EFHgL_gg_QU_18</v>
      </c>
      <c r="B253" s="7" t="s">
        <v>3806</v>
      </c>
      <c r="C253" s="7" t="s">
        <v>654</v>
      </c>
      <c r="D253" s="7">
        <v>18</v>
      </c>
      <c r="E253" s="7">
        <v>100</v>
      </c>
      <c r="F253" s="9">
        <v>97.31446192941975</v>
      </c>
      <c r="G253" s="9">
        <v>92.145679537273551</v>
      </c>
      <c r="H253" s="9">
        <v>90.626000537797722</v>
      </c>
      <c r="I253" s="9">
        <v>87.907312627342819</v>
      </c>
      <c r="J253" s="9">
        <v>89.864839655253022</v>
      </c>
      <c r="K253" s="9">
        <v>90.050003275977872</v>
      </c>
      <c r="L253" s="9">
        <v>93.880362348642947</v>
      </c>
      <c r="M253" s="9">
        <v>94.799423482823428</v>
      </c>
      <c r="N253" s="9">
        <v>93.849394470618506</v>
      </c>
      <c r="O253" s="9">
        <v>89.118683823573477</v>
      </c>
      <c r="P253" s="9">
        <v>92.420833375110533</v>
      </c>
      <c r="Q253" s="9">
        <v>97.967405463860132</v>
      </c>
      <c r="R253" s="9">
        <v>105.38317572562232</v>
      </c>
      <c r="S253" s="9">
        <v>106.05967980696994</v>
      </c>
      <c r="T253" s="9">
        <v>105.38354858721704</v>
      </c>
      <c r="U253" s="9">
        <v>106.33175041550317</v>
      </c>
      <c r="V253" s="9">
        <v>108.99661707260417</v>
      </c>
      <c r="W253" s="9">
        <v>112.97214801198389</v>
      </c>
      <c r="X253" s="9">
        <v>122.00129164611813</v>
      </c>
      <c r="Y253" s="9">
        <v>137.07622581519863</v>
      </c>
      <c r="Z253" s="9">
        <v>158.65017893556282</v>
      </c>
      <c r="AA253" s="9">
        <v>177.8670079365811</v>
      </c>
      <c r="AB253" s="9">
        <v>199.75282461855591</v>
      </c>
      <c r="AC253" s="9">
        <v>216.20093228701535</v>
      </c>
      <c r="AD253" s="9">
        <v>228.2102196662743</v>
      </c>
      <c r="AE253" s="9">
        <v>238.31723442288725</v>
      </c>
      <c r="AF253" s="9">
        <v>248.8391918112336</v>
      </c>
      <c r="AG253" s="9">
        <v>258.18907801303408</v>
      </c>
      <c r="AH253" s="9">
        <v>253.17753045514124</v>
      </c>
      <c r="AI253" s="9">
        <v>244.49281953173337</v>
      </c>
      <c r="AJ253" s="9">
        <v>239.44427469179436</v>
      </c>
      <c r="AK253" s="9">
        <v>236.99859081523758</v>
      </c>
      <c r="AL253" s="9">
        <v>231.81403176162959</v>
      </c>
      <c r="AM253" s="9">
        <v>213.18695935167398</v>
      </c>
      <c r="AN253" s="9">
        <v>199.63562190907166</v>
      </c>
      <c r="AO253" s="9">
        <v>188.96499551600164</v>
      </c>
      <c r="AP253" s="9">
        <v>188.01055566004698</v>
      </c>
      <c r="AQ253" s="9">
        <v>185.40598587314722</v>
      </c>
      <c r="AR253" s="9">
        <v>191.20404972384802</v>
      </c>
      <c r="AS253" s="9">
        <v>209.1851977703885</v>
      </c>
      <c r="AT253" s="9">
        <v>233.8865791151886</v>
      </c>
      <c r="AU253" s="9">
        <v>243.9053932941282</v>
      </c>
      <c r="AV253" s="9">
        <v>246.29061221824921</v>
      </c>
      <c r="AW253" s="9">
        <v>241.14246417454959</v>
      </c>
      <c r="AX253" s="9">
        <v>243.40769883915166</v>
      </c>
      <c r="AY253" s="9">
        <v>243.71479793954606</v>
      </c>
      <c r="AZ253" s="9">
        <v>248.27038233544465</v>
      </c>
      <c r="BA253" s="9">
        <v>256.00395413805074</v>
      </c>
      <c r="BB253" s="9">
        <v>270.78822256213653</v>
      </c>
      <c r="BC253" s="9">
        <v>273.93543906342302</v>
      </c>
      <c r="BD253" s="9">
        <v>280.50371144672238</v>
      </c>
      <c r="BE253" s="9">
        <v>276.6102216954348</v>
      </c>
      <c r="BF253" s="9">
        <v>292.828221352051</v>
      </c>
      <c r="BG253" s="9">
        <v>314.85204158826969</v>
      </c>
      <c r="BH253" s="9">
        <v>332.54993472448024</v>
      </c>
      <c r="BI253" s="9">
        <v>347.87279397127645</v>
      </c>
      <c r="BJ253" s="9">
        <v>336.79381113878611</v>
      </c>
      <c r="BK253" s="9">
        <v>345.94598614880783</v>
      </c>
      <c r="BL253" s="9">
        <v>336.36405517663314</v>
      </c>
      <c r="BM253" s="9">
        <v>345.00704623050223</v>
      </c>
      <c r="BN253" s="9">
        <v>336.4246217340206</v>
      </c>
      <c r="BO253" s="9">
        <v>341.62735326269575</v>
      </c>
      <c r="BP253" s="9">
        <v>356.71267322154728</v>
      </c>
      <c r="BQ253" s="21">
        <v>366.71760643755061</v>
      </c>
      <c r="BR253" s="21">
        <v>359.49096501478454</v>
      </c>
      <c r="BS253" s="21">
        <v>333.29790399878624</v>
      </c>
      <c r="BT253" s="21">
        <v>308.7401571255923</v>
      </c>
      <c r="BU253" s="21">
        <v>293.81851763963181</v>
      </c>
      <c r="BV253" s="21">
        <v>286.02906217020569</v>
      </c>
      <c r="BW253" s="21">
        <v>282.3674895654014</v>
      </c>
      <c r="BX253" s="21">
        <v>284.79821524843896</v>
      </c>
      <c r="BY253" s="21">
        <v>271.86413801825296</v>
      </c>
      <c r="BZ253" s="21">
        <v>257.18528215238922</v>
      </c>
      <c r="CA253" s="21">
        <v>247.37359956171886</v>
      </c>
      <c r="CB253" s="21">
        <v>254.87265466818323</v>
      </c>
      <c r="CC253" s="21">
        <v>265.86802210999099</v>
      </c>
      <c r="CD253" s="197">
        <v>268.14761261702091</v>
      </c>
      <c r="CE253" s="197">
        <v>267.11875451997383</v>
      </c>
      <c r="CF253" s="197">
        <v>276.12354564769134</v>
      </c>
      <c r="CG253" s="197">
        <v>275.50423359897746</v>
      </c>
      <c r="CH253" s="200">
        <v>263.06406191140479</v>
      </c>
      <c r="CJ253" s="5"/>
      <c r="CK253" s="5"/>
      <c r="CL253" s="5"/>
      <c r="CM253" s="5"/>
      <c r="CN253" s="5"/>
      <c r="CO253" s="21"/>
      <c r="CP253" s="21"/>
      <c r="CQ253" s="21"/>
    </row>
    <row r="254" spans="1:95" x14ac:dyDescent="0.2">
      <c r="A254" s="8" t="str">
        <f t="shared" si="3"/>
        <v>EFHgL_gg_QU_19</v>
      </c>
      <c r="B254" s="7" t="s">
        <v>3806</v>
      </c>
      <c r="C254" s="7" t="s">
        <v>654</v>
      </c>
      <c r="D254" s="7">
        <v>19</v>
      </c>
      <c r="E254" s="7">
        <v>100</v>
      </c>
      <c r="F254" s="9">
        <v>103.49857687578417</v>
      </c>
      <c r="G254" s="9">
        <v>107.5807608485937</v>
      </c>
      <c r="H254" s="9">
        <v>117.41823868841716</v>
      </c>
      <c r="I254" s="9">
        <v>121.43764359645358</v>
      </c>
      <c r="J254" s="9">
        <v>125.97837728988429</v>
      </c>
      <c r="K254" s="9">
        <v>123.36896220464321</v>
      </c>
      <c r="L254" s="9">
        <v>121.90927017219985</v>
      </c>
      <c r="M254" s="9">
        <v>115.47832887337098</v>
      </c>
      <c r="N254" s="9">
        <v>110.27661311097536</v>
      </c>
      <c r="O254" s="9">
        <v>105.44895854024487</v>
      </c>
      <c r="P254" s="9">
        <v>103.52872534431835</v>
      </c>
      <c r="Q254" s="9">
        <v>103.04583786077153</v>
      </c>
      <c r="R254" s="9">
        <v>103.00416091640811</v>
      </c>
      <c r="S254" s="9">
        <v>102.59906358333711</v>
      </c>
      <c r="T254" s="9">
        <v>100.8411036116547</v>
      </c>
      <c r="U254" s="9">
        <v>102.08502140311703</v>
      </c>
      <c r="V254" s="9">
        <v>105.17846256127147</v>
      </c>
      <c r="W254" s="9">
        <v>112.04373315552728</v>
      </c>
      <c r="X254" s="9">
        <v>124.52212198561433</v>
      </c>
      <c r="Y254" s="9">
        <v>143.76964294348485</v>
      </c>
      <c r="Z254" s="9">
        <v>167.75466749708383</v>
      </c>
      <c r="AA254" s="9">
        <v>184.97661843937328</v>
      </c>
      <c r="AB254" s="9">
        <v>199.68624196453129</v>
      </c>
      <c r="AC254" s="9">
        <v>206.20786616912187</v>
      </c>
      <c r="AD254" s="9">
        <v>210.49988710815043</v>
      </c>
      <c r="AE254" s="9">
        <v>209.47272947333306</v>
      </c>
      <c r="AF254" s="9">
        <v>215.05949905468614</v>
      </c>
      <c r="AG254" s="9">
        <v>221.76987034531302</v>
      </c>
      <c r="AH254" s="9">
        <v>221.74883129693657</v>
      </c>
      <c r="AI254" s="9">
        <v>214.38697729060175</v>
      </c>
      <c r="AJ254" s="9">
        <v>202.85367035148874</v>
      </c>
      <c r="AK254" s="9">
        <v>196.82722624708802</v>
      </c>
      <c r="AL254" s="9">
        <v>187.07435696469554</v>
      </c>
      <c r="AM254" s="9">
        <v>179.57798518034144</v>
      </c>
      <c r="AN254" s="9">
        <v>176.24720471639543</v>
      </c>
      <c r="AO254" s="9">
        <v>173.35267464598087</v>
      </c>
      <c r="AP254" s="9">
        <v>176.40708544808294</v>
      </c>
      <c r="AQ254" s="9">
        <v>171.93955521359806</v>
      </c>
      <c r="AR254" s="9">
        <v>180.04931431702138</v>
      </c>
      <c r="AS254" s="9">
        <v>194.05157401670283</v>
      </c>
      <c r="AT254" s="9">
        <v>220.3046356539252</v>
      </c>
      <c r="AU254" s="9">
        <v>226.38057621681261</v>
      </c>
      <c r="AV254" s="9">
        <v>230.04834324038134</v>
      </c>
      <c r="AW254" s="9">
        <v>226.8653579259105</v>
      </c>
      <c r="AX254" s="9">
        <v>236.91888375042853</v>
      </c>
      <c r="AY254" s="9">
        <v>241.81385488446281</v>
      </c>
      <c r="AZ254" s="9">
        <v>245.20871880698428</v>
      </c>
      <c r="BA254" s="9">
        <v>253.73401047566415</v>
      </c>
      <c r="BB254" s="9">
        <v>276.59617132770614</v>
      </c>
      <c r="BC254" s="9">
        <v>297.24362197832573</v>
      </c>
      <c r="BD254" s="9">
        <v>325.40096711629491</v>
      </c>
      <c r="BE254" s="9">
        <v>328.62295555768878</v>
      </c>
      <c r="BF254" s="9">
        <v>341.49447340604343</v>
      </c>
      <c r="BG254" s="9">
        <v>346.49437487177528</v>
      </c>
      <c r="BH254" s="9">
        <v>350.35563797493523</v>
      </c>
      <c r="BI254" s="9">
        <v>348.3219168100639</v>
      </c>
      <c r="BJ254" s="9">
        <v>325.39904270630046</v>
      </c>
      <c r="BK254" s="9">
        <v>331.88732257528989</v>
      </c>
      <c r="BL254" s="9">
        <v>331.8759073806238</v>
      </c>
      <c r="BM254" s="9">
        <v>351.95880262819236</v>
      </c>
      <c r="BN254" s="9">
        <v>347.61919756770931</v>
      </c>
      <c r="BO254" s="9">
        <v>355.24624903686026</v>
      </c>
      <c r="BP254" s="9">
        <v>355.93955215482396</v>
      </c>
      <c r="BQ254" s="21">
        <v>366.74062071317911</v>
      </c>
      <c r="BR254" s="21">
        <v>356.83363746263893</v>
      </c>
      <c r="BS254" s="21">
        <v>348.71979744665578</v>
      </c>
      <c r="BT254" s="21">
        <v>322.57707056665214</v>
      </c>
      <c r="BU254" s="21">
        <v>318.38679861075246</v>
      </c>
      <c r="BV254" s="21">
        <v>328.75634275106023</v>
      </c>
      <c r="BW254" s="21">
        <v>338.40588939605982</v>
      </c>
      <c r="BX254" s="21">
        <v>342.78199425863886</v>
      </c>
      <c r="BY254" s="21">
        <v>311.91880530466614</v>
      </c>
      <c r="BZ254" s="21">
        <v>296.37489942400589</v>
      </c>
      <c r="CA254" s="21">
        <v>282.5695801912882</v>
      </c>
      <c r="CB254" s="21">
        <v>295.72045120751659</v>
      </c>
      <c r="CC254" s="21">
        <v>308.70054200593637</v>
      </c>
      <c r="CD254" s="197">
        <v>310.30239512690764</v>
      </c>
      <c r="CE254" s="197">
        <v>314.9513567264575</v>
      </c>
      <c r="CF254" s="197">
        <v>330.15820973364424</v>
      </c>
      <c r="CG254" s="197">
        <v>353.14603135541114</v>
      </c>
      <c r="CH254" s="200">
        <v>366.01992704077611</v>
      </c>
      <c r="CJ254" s="5"/>
      <c r="CK254" s="5"/>
      <c r="CL254" s="5"/>
      <c r="CM254" s="5"/>
      <c r="CN254" s="5"/>
      <c r="CO254" s="21"/>
      <c r="CP254" s="21"/>
      <c r="CQ254" s="21"/>
    </row>
    <row r="255" spans="1:95" x14ac:dyDescent="0.2">
      <c r="A255" s="8" t="str">
        <f t="shared" si="3"/>
        <v>EFHgL_gg_QU_20</v>
      </c>
      <c r="B255" s="7" t="s">
        <v>3806</v>
      </c>
      <c r="C255" s="7" t="s">
        <v>654</v>
      </c>
      <c r="D255" s="7">
        <v>20</v>
      </c>
      <c r="E255" s="7">
        <v>100</v>
      </c>
      <c r="F255" s="9">
        <v>101.03434639272928</v>
      </c>
      <c r="G255" s="9">
        <v>101.98480444494494</v>
      </c>
      <c r="H255" s="9">
        <v>104.68194009576263</v>
      </c>
      <c r="I255" s="9">
        <v>105.55310464503368</v>
      </c>
      <c r="J255" s="9">
        <v>106.93547074230032</v>
      </c>
      <c r="K255" s="9">
        <v>106.21412340980129</v>
      </c>
      <c r="L255" s="9">
        <v>105.25404409565509</v>
      </c>
      <c r="M255" s="9">
        <v>102.76026339867774</v>
      </c>
      <c r="N255" s="9">
        <v>100.40277495508947</v>
      </c>
      <c r="O255" s="9">
        <v>99.117091632238768</v>
      </c>
      <c r="P255" s="9">
        <v>99.002462325940598</v>
      </c>
      <c r="Q255" s="9">
        <v>99.073779831932555</v>
      </c>
      <c r="R255" s="9">
        <v>99.642088944384383</v>
      </c>
      <c r="S255" s="9">
        <v>99.846993321158379</v>
      </c>
      <c r="T255" s="9">
        <v>99.679843066209898</v>
      </c>
      <c r="U255" s="9">
        <v>99.631755386048155</v>
      </c>
      <c r="V255" s="9">
        <v>100.00265561223027</v>
      </c>
      <c r="W255" s="9">
        <v>101.27403502746022</v>
      </c>
      <c r="X255" s="9">
        <v>104.08358014714615</v>
      </c>
      <c r="Y255" s="9">
        <v>113.57012858971171</v>
      </c>
      <c r="Z255" s="9">
        <v>125.80086908857091</v>
      </c>
      <c r="AA255" s="9">
        <v>138.55393987784194</v>
      </c>
      <c r="AB255" s="9">
        <v>156.01295969425038</v>
      </c>
      <c r="AC255" s="9">
        <v>170.9097727128966</v>
      </c>
      <c r="AD255" s="9">
        <v>186.42608377995046</v>
      </c>
      <c r="AE255" s="9">
        <v>186.72406963971639</v>
      </c>
      <c r="AF255" s="9">
        <v>195.60976353458861</v>
      </c>
      <c r="AG255" s="9">
        <v>194.66686408287123</v>
      </c>
      <c r="AH255" s="9">
        <v>192.75547344193512</v>
      </c>
      <c r="AI255" s="9">
        <v>177.8839608439298</v>
      </c>
      <c r="AJ255" s="9">
        <v>167.14067922894171</v>
      </c>
      <c r="AK255" s="9">
        <v>159.87044209888612</v>
      </c>
      <c r="AL255" s="9">
        <v>153.31775936224096</v>
      </c>
      <c r="AM255" s="9">
        <v>146.4641582942829</v>
      </c>
      <c r="AN255" s="9">
        <v>143.08532000666759</v>
      </c>
      <c r="AO255" s="9">
        <v>140.60241431249779</v>
      </c>
      <c r="AP255" s="9">
        <v>136.9727485893674</v>
      </c>
      <c r="AQ255" s="9">
        <v>130.87866521875722</v>
      </c>
      <c r="AR255" s="9">
        <v>132.04644969813594</v>
      </c>
      <c r="AS255" s="9">
        <v>148.08938519886453</v>
      </c>
      <c r="AT255" s="9">
        <v>166.95418025367073</v>
      </c>
      <c r="AU255" s="9">
        <v>173.23641500847171</v>
      </c>
      <c r="AV255" s="9">
        <v>173.15937555031942</v>
      </c>
      <c r="AW255" s="9">
        <v>172.65269547920673</v>
      </c>
      <c r="AX255" s="9">
        <v>181.65001608135526</v>
      </c>
      <c r="AY255" s="9">
        <v>186.67395941744834</v>
      </c>
      <c r="AZ255" s="9">
        <v>194.05763122286785</v>
      </c>
      <c r="BA255" s="9">
        <v>212.15261108882115</v>
      </c>
      <c r="BB255" s="9">
        <v>245.93674855439738</v>
      </c>
      <c r="BC255" s="9">
        <v>267.54295137272021</v>
      </c>
      <c r="BD255" s="9">
        <v>299.22422977915954</v>
      </c>
      <c r="BE255" s="9">
        <v>299.84796042921295</v>
      </c>
      <c r="BF255" s="9">
        <v>329.77224411613832</v>
      </c>
      <c r="BG255" s="9">
        <v>347.70292777337318</v>
      </c>
      <c r="BH255" s="9">
        <v>370.00655549144631</v>
      </c>
      <c r="BI255" s="9">
        <v>379.53198873592129</v>
      </c>
      <c r="BJ255" s="9">
        <v>355.81446430368504</v>
      </c>
      <c r="BK255" s="9">
        <v>358.42598690735059</v>
      </c>
      <c r="BL255" s="9">
        <v>352.84192120130075</v>
      </c>
      <c r="BM255" s="9">
        <v>376.54943182650544</v>
      </c>
      <c r="BN255" s="9">
        <v>370.92498135631627</v>
      </c>
      <c r="BO255" s="9">
        <v>372.82092100048197</v>
      </c>
      <c r="BP255" s="9">
        <v>372.42166357411975</v>
      </c>
      <c r="BQ255" s="21">
        <v>396.04093245549558</v>
      </c>
      <c r="BR255" s="21">
        <v>398.78508306049753</v>
      </c>
      <c r="BS255" s="21">
        <v>396.15088099610529</v>
      </c>
      <c r="BT255" s="21">
        <v>369.13850356864617</v>
      </c>
      <c r="BU255" s="21">
        <v>366.05464425180935</v>
      </c>
      <c r="BV255" s="21">
        <v>382.32887202818733</v>
      </c>
      <c r="BW255" s="21">
        <v>403.39894163854871</v>
      </c>
      <c r="BX255" s="21">
        <v>408.77597979883711</v>
      </c>
      <c r="BY255" s="21">
        <v>365.72596666863802</v>
      </c>
      <c r="BZ255" s="21">
        <v>339.90311675322539</v>
      </c>
      <c r="CA255" s="21">
        <v>336.21261385772249</v>
      </c>
      <c r="CB255" s="21">
        <v>376.57931491857107</v>
      </c>
      <c r="CC255" s="21">
        <v>410.69629589743317</v>
      </c>
      <c r="CD255" s="197">
        <v>407.9920126069191</v>
      </c>
      <c r="CE255" s="197">
        <v>395.96767509907039</v>
      </c>
      <c r="CF255" s="197">
        <v>393.8297603559418</v>
      </c>
      <c r="CG255" s="197">
        <v>400.19694665382423</v>
      </c>
      <c r="CH255" s="200">
        <v>391.02560042787024</v>
      </c>
      <c r="CJ255" s="5"/>
      <c r="CK255" s="5"/>
      <c r="CL255" s="5"/>
      <c r="CM255" s="5"/>
      <c r="CN255" s="5"/>
      <c r="CO255" s="21"/>
      <c r="CP255" s="21"/>
      <c r="CQ255" s="21"/>
    </row>
    <row r="256" spans="1:95" x14ac:dyDescent="0.2">
      <c r="A256" s="8" t="str">
        <f t="shared" si="3"/>
        <v>EFHgL_gg_QU_21</v>
      </c>
      <c r="B256" s="7" t="s">
        <v>3806</v>
      </c>
      <c r="C256" s="7" t="s">
        <v>654</v>
      </c>
      <c r="D256" s="7">
        <v>21</v>
      </c>
      <c r="E256" s="7">
        <v>100</v>
      </c>
      <c r="F256" s="9">
        <v>93.581997047417076</v>
      </c>
      <c r="G256" s="9">
        <v>88.467033965760493</v>
      </c>
      <c r="H256" s="9">
        <v>89.276183585865851</v>
      </c>
      <c r="I256" s="9">
        <v>90.524953280722926</v>
      </c>
      <c r="J256" s="9">
        <v>95.005298866334158</v>
      </c>
      <c r="K256" s="9">
        <v>96.644231375355005</v>
      </c>
      <c r="L256" s="9">
        <v>98.605861912783837</v>
      </c>
      <c r="M256" s="9">
        <v>96.67929709822711</v>
      </c>
      <c r="N256" s="9">
        <v>92.329438278407864</v>
      </c>
      <c r="O256" s="9">
        <v>89.386024245642588</v>
      </c>
      <c r="P256" s="9">
        <v>90.697570151601155</v>
      </c>
      <c r="Q256" s="9">
        <v>93.229387077614888</v>
      </c>
      <c r="R256" s="9">
        <v>100.58738550409117</v>
      </c>
      <c r="S256" s="9">
        <v>96.14973984338144</v>
      </c>
      <c r="T256" s="9">
        <v>97.387781229470022</v>
      </c>
      <c r="U256" s="9">
        <v>92.967565220185634</v>
      </c>
      <c r="V256" s="9">
        <v>101.1342662638156</v>
      </c>
      <c r="W256" s="9">
        <v>107.33837480136947</v>
      </c>
      <c r="X256" s="9">
        <v>115.57969214408315</v>
      </c>
      <c r="Y256" s="9">
        <v>129.08582121704896</v>
      </c>
      <c r="Z256" s="9">
        <v>144.05276064574159</v>
      </c>
      <c r="AA256" s="9">
        <v>159.74447022230351</v>
      </c>
      <c r="AB256" s="9">
        <v>169.7431577408949</v>
      </c>
      <c r="AC256" s="9">
        <v>179.05296124684062</v>
      </c>
      <c r="AD256" s="9">
        <v>185.75501216390089</v>
      </c>
      <c r="AE256" s="9">
        <v>192.47628338029222</v>
      </c>
      <c r="AF256" s="9">
        <v>196.7362340882537</v>
      </c>
      <c r="AG256" s="9">
        <v>202.72753557353261</v>
      </c>
      <c r="AH256" s="9">
        <v>202.82221276761837</v>
      </c>
      <c r="AI256" s="9">
        <v>200.14616046237259</v>
      </c>
      <c r="AJ256" s="9">
        <v>197.00247634478703</v>
      </c>
      <c r="AK256" s="9">
        <v>197.16575312633756</v>
      </c>
      <c r="AL256" s="9">
        <v>198.04261663891614</v>
      </c>
      <c r="AM256" s="9">
        <v>195.6201523065686</v>
      </c>
      <c r="AN256" s="9">
        <v>193.21601353101781</v>
      </c>
      <c r="AO256" s="9">
        <v>188.24937589333533</v>
      </c>
      <c r="AP256" s="9">
        <v>186.78554636576692</v>
      </c>
      <c r="AQ256" s="9">
        <v>187.84062855651652</v>
      </c>
      <c r="AR256" s="9">
        <v>196.1602444455784</v>
      </c>
      <c r="AS256" s="9">
        <v>213.0259731881888</v>
      </c>
      <c r="AT256" s="9">
        <v>234.44522201417644</v>
      </c>
      <c r="AU256" s="9">
        <v>250.89795559428299</v>
      </c>
      <c r="AV256" s="9">
        <v>261.85026930528284</v>
      </c>
      <c r="AW256" s="9">
        <v>263.80853269191414</v>
      </c>
      <c r="AX256" s="9">
        <v>263.59507360942803</v>
      </c>
      <c r="AY256" s="9">
        <v>258.53110680497616</v>
      </c>
      <c r="AZ256" s="9">
        <v>256.5101881496301</v>
      </c>
      <c r="BA256" s="9">
        <v>262.27675130611391</v>
      </c>
      <c r="BB256" s="9">
        <v>285.2330695482928</v>
      </c>
      <c r="BC256" s="9">
        <v>299.84679162137223</v>
      </c>
      <c r="BD256" s="9">
        <v>332.23593321219352</v>
      </c>
      <c r="BE256" s="9">
        <v>341.26473410484715</v>
      </c>
      <c r="BF256" s="9">
        <v>362.25154296542087</v>
      </c>
      <c r="BG256" s="9">
        <v>361.94633097884451</v>
      </c>
      <c r="BH256" s="9">
        <v>353.10289105132341</v>
      </c>
      <c r="BI256" s="9">
        <v>345.17374327869567</v>
      </c>
      <c r="BJ256" s="9">
        <v>325.64602917974645</v>
      </c>
      <c r="BK256" s="9">
        <v>328.25279506352803</v>
      </c>
      <c r="BL256" s="9">
        <v>328.89612865593813</v>
      </c>
      <c r="BM256" s="9">
        <v>345.59969274048791</v>
      </c>
      <c r="BN256" s="9">
        <v>346.49272124508008</v>
      </c>
      <c r="BO256" s="9">
        <v>345.52070545457076</v>
      </c>
      <c r="BP256" s="9">
        <v>341.64043400027714</v>
      </c>
      <c r="BQ256" s="21">
        <v>344.58153255482921</v>
      </c>
      <c r="BR256" s="21">
        <v>333.08415499276344</v>
      </c>
      <c r="BS256" s="21">
        <v>322.57990065154348</v>
      </c>
      <c r="BT256" s="21">
        <v>301.8916046862069</v>
      </c>
      <c r="BU256" s="21">
        <v>299.71476854800767</v>
      </c>
      <c r="BV256" s="21">
        <v>307.48490083807417</v>
      </c>
      <c r="BW256" s="21">
        <v>316.59398831466342</v>
      </c>
      <c r="BX256" s="21">
        <v>323.99165291852813</v>
      </c>
      <c r="BY256" s="21">
        <v>294.37455900845066</v>
      </c>
      <c r="BZ256" s="21">
        <v>282.71111027225635</v>
      </c>
      <c r="CA256" s="21">
        <v>273.31259582515167</v>
      </c>
      <c r="CB256" s="21">
        <v>296.23054211460646</v>
      </c>
      <c r="CC256" s="21">
        <v>304.07406465231833</v>
      </c>
      <c r="CD256" s="197">
        <v>297.28526152747105</v>
      </c>
      <c r="CE256" s="197">
        <v>282.89578772065556</v>
      </c>
      <c r="CF256" s="197">
        <v>278.40833699329909</v>
      </c>
      <c r="CG256" s="197">
        <v>277.06108171354532</v>
      </c>
      <c r="CH256" s="200">
        <v>269.50773024745945</v>
      </c>
      <c r="CJ256" s="5"/>
      <c r="CK256" s="5"/>
      <c r="CL256" s="5"/>
      <c r="CM256" s="5"/>
      <c r="CN256" s="5"/>
      <c r="CO256" s="21"/>
      <c r="CP256" s="21"/>
      <c r="CQ256" s="21"/>
    </row>
    <row r="257" spans="1:95" x14ac:dyDescent="0.2">
      <c r="A257" s="8" t="str">
        <f t="shared" si="3"/>
        <v>EFHgL_gg_QU_22</v>
      </c>
      <c r="B257" s="7" t="s">
        <v>3806</v>
      </c>
      <c r="C257" s="7" t="s">
        <v>654</v>
      </c>
      <c r="D257" s="7">
        <v>22</v>
      </c>
      <c r="E257" s="7">
        <v>100</v>
      </c>
      <c r="F257" s="9">
        <v>112.55669120204904</v>
      </c>
      <c r="G257" s="9">
        <v>124.3509924807306</v>
      </c>
      <c r="H257" s="9">
        <v>133.53367001887088</v>
      </c>
      <c r="I257" s="9">
        <v>141.78484921455836</v>
      </c>
      <c r="J257" s="9">
        <v>147.38245823366796</v>
      </c>
      <c r="K257" s="9">
        <v>155.89851009886502</v>
      </c>
      <c r="L257" s="9">
        <v>152.36977360948273</v>
      </c>
      <c r="M257" s="9">
        <v>150.02993177185795</v>
      </c>
      <c r="N257" s="9">
        <v>145.23560911942789</v>
      </c>
      <c r="O257" s="9">
        <v>145.71242767335264</v>
      </c>
      <c r="P257" s="9">
        <v>152.99026794711054</v>
      </c>
      <c r="Q257" s="9">
        <v>149.72570572759443</v>
      </c>
      <c r="R257" s="9">
        <v>147.565421388423</v>
      </c>
      <c r="S257" s="9">
        <v>138.95630394102875</v>
      </c>
      <c r="T257" s="9">
        <v>141.18995539331843</v>
      </c>
      <c r="U257" s="9">
        <v>147.45422655067085</v>
      </c>
      <c r="V257" s="9">
        <v>161.66159968996627</v>
      </c>
      <c r="W257" s="9">
        <v>177.89707009629319</v>
      </c>
      <c r="X257" s="9">
        <v>204.05462737997004</v>
      </c>
      <c r="Y257" s="9">
        <v>231.58814294956338</v>
      </c>
      <c r="Z257" s="9">
        <v>270.72091229469788</v>
      </c>
      <c r="AA257" s="9">
        <v>298.60124612108308</v>
      </c>
      <c r="AB257" s="9">
        <v>320.62179773327608</v>
      </c>
      <c r="AC257" s="9">
        <v>331.16570971929121</v>
      </c>
      <c r="AD257" s="9">
        <v>351.09399132962852</v>
      </c>
      <c r="AE257" s="9">
        <v>367.9273619932473</v>
      </c>
      <c r="AF257" s="9">
        <v>382.58351731224542</v>
      </c>
      <c r="AG257" s="9">
        <v>388.74242444103839</v>
      </c>
      <c r="AH257" s="9">
        <v>395.10889887819911</v>
      </c>
      <c r="AI257" s="9">
        <v>399.17924902370777</v>
      </c>
      <c r="AJ257" s="9">
        <v>405.22724015021913</v>
      </c>
      <c r="AK257" s="9">
        <v>417.33604021008847</v>
      </c>
      <c r="AL257" s="9">
        <v>439.93355540801639</v>
      </c>
      <c r="AM257" s="9">
        <v>457.44842951468536</v>
      </c>
      <c r="AN257" s="9">
        <v>466.05221732182827</v>
      </c>
      <c r="AO257" s="9">
        <v>459.87518873664703</v>
      </c>
      <c r="AP257" s="9">
        <v>451.18007380674925</v>
      </c>
      <c r="AQ257" s="9">
        <v>443.33934075379665</v>
      </c>
      <c r="AR257" s="9">
        <v>455.80720760534678</v>
      </c>
      <c r="AS257" s="9">
        <v>483.23836639500161</v>
      </c>
      <c r="AT257" s="9">
        <v>524.56928410377759</v>
      </c>
      <c r="AU257" s="9">
        <v>543.09156801820097</v>
      </c>
      <c r="AV257" s="9">
        <v>566.06301492180376</v>
      </c>
      <c r="AW257" s="9">
        <v>576.91505962743918</v>
      </c>
      <c r="AX257" s="9">
        <v>607.05741291183483</v>
      </c>
      <c r="AY257" s="9">
        <v>627.82643982421871</v>
      </c>
      <c r="AZ257" s="9">
        <v>650.16169806322603</v>
      </c>
      <c r="BA257" s="9">
        <v>668.30543030647596</v>
      </c>
      <c r="BB257" s="9">
        <v>708.94951752080362</v>
      </c>
      <c r="BC257" s="9">
        <v>730.62649566434311</v>
      </c>
      <c r="BD257" s="9">
        <v>762.28553722494973</v>
      </c>
      <c r="BE257" s="9">
        <v>761.3364917615321</v>
      </c>
      <c r="BF257" s="9">
        <v>786.91332310252039</v>
      </c>
      <c r="BG257" s="9">
        <v>800.53918439321967</v>
      </c>
      <c r="BH257" s="9">
        <v>803.49071529280275</v>
      </c>
      <c r="BI257" s="9">
        <v>778.75816651732111</v>
      </c>
      <c r="BJ257" s="9">
        <v>732.55980096304086</v>
      </c>
      <c r="BK257" s="9">
        <v>712.02987324234118</v>
      </c>
      <c r="BL257" s="9">
        <v>698.08464693458325</v>
      </c>
      <c r="BM257" s="9">
        <v>709.78349481335397</v>
      </c>
      <c r="BN257" s="9">
        <v>705.53527108136495</v>
      </c>
      <c r="BO257" s="9">
        <v>712.98213707215916</v>
      </c>
      <c r="BP257" s="9">
        <v>707.55357864845234</v>
      </c>
      <c r="BQ257" s="21">
        <v>706.97052552352795</v>
      </c>
      <c r="BR257" s="21">
        <v>675.86648331698814</v>
      </c>
      <c r="BS257" s="21">
        <v>647.74421179370404</v>
      </c>
      <c r="BT257" s="21">
        <v>606.66175743509984</v>
      </c>
      <c r="BU257" s="21">
        <v>600.19979913338273</v>
      </c>
      <c r="BV257" s="21">
        <v>612.22700909710341</v>
      </c>
      <c r="BW257" s="21">
        <v>623.87780413853818</v>
      </c>
      <c r="BX257" s="21">
        <v>628.1701301836755</v>
      </c>
      <c r="BY257" s="21">
        <v>584.04384925464785</v>
      </c>
      <c r="BZ257" s="21">
        <v>557.15698692789772</v>
      </c>
      <c r="CA257" s="21">
        <v>542.77316021457864</v>
      </c>
      <c r="CB257" s="21">
        <v>572.14382889409865</v>
      </c>
      <c r="CC257" s="21">
        <v>596.53314301674607</v>
      </c>
      <c r="CD257" s="197">
        <v>598.46015678897982</v>
      </c>
      <c r="CE257" s="197">
        <v>596.2156045403965</v>
      </c>
      <c r="CF257" s="197">
        <v>608.28113250630804</v>
      </c>
      <c r="CG257" s="197">
        <v>621.38692506570453</v>
      </c>
      <c r="CH257" s="200">
        <v>614.41107316943067</v>
      </c>
      <c r="CJ257" s="5"/>
      <c r="CK257" s="5"/>
      <c r="CL257" s="5"/>
      <c r="CM257" s="5"/>
      <c r="CN257" s="5"/>
      <c r="CO257" s="21"/>
      <c r="CP257" s="21"/>
      <c r="CQ257" s="21"/>
    </row>
    <row r="258" spans="1:95" x14ac:dyDescent="0.2">
      <c r="A258" s="8" t="str">
        <f t="shared" ref="A258:A321" si="4">CONCATENATE(B258,"_",C258,"_",D258)</f>
        <v>EFHgL_gg_QU_23</v>
      </c>
      <c r="B258" s="7" t="s">
        <v>3806</v>
      </c>
      <c r="C258" s="7" t="s">
        <v>654</v>
      </c>
      <c r="D258" s="7">
        <v>23</v>
      </c>
      <c r="E258" s="7">
        <v>100</v>
      </c>
      <c r="F258" s="9">
        <v>99.54096537536428</v>
      </c>
      <c r="G258" s="9">
        <v>99.289529282175394</v>
      </c>
      <c r="H258" s="9">
        <v>99.954967285233025</v>
      </c>
      <c r="I258" s="9">
        <v>100.47247888926832</v>
      </c>
      <c r="J258" s="9">
        <v>101.34912394358356</v>
      </c>
      <c r="K258" s="9">
        <v>101.52763308665517</v>
      </c>
      <c r="L258" s="9">
        <v>102.01918730053073</v>
      </c>
      <c r="M258" s="9">
        <v>101.76692368897845</v>
      </c>
      <c r="N258" s="9">
        <v>101.38590723746346</v>
      </c>
      <c r="O258" s="9">
        <v>100.47739163917349</v>
      </c>
      <c r="P258" s="9">
        <v>100.56430448038107</v>
      </c>
      <c r="Q258" s="9">
        <v>100.96882640244651</v>
      </c>
      <c r="R258" s="9">
        <v>101.64979637364469</v>
      </c>
      <c r="S258" s="9">
        <v>101.64641073054054</v>
      </c>
      <c r="T258" s="9">
        <v>101.76938940214542</v>
      </c>
      <c r="U258" s="9">
        <v>102.28642080337163</v>
      </c>
      <c r="V258" s="9">
        <v>103.2230189261594</v>
      </c>
      <c r="W258" s="9">
        <v>104.19695003877395</v>
      </c>
      <c r="X258" s="9">
        <v>105.85582821079085</v>
      </c>
      <c r="Y258" s="9">
        <v>108.16201530035408</v>
      </c>
      <c r="Z258" s="9">
        <v>111.4113069119892</v>
      </c>
      <c r="AA258" s="9">
        <v>114.31561885861021</v>
      </c>
      <c r="AB258" s="9">
        <v>119.78959577878591</v>
      </c>
      <c r="AC258" s="9">
        <v>125.85147795594708</v>
      </c>
      <c r="AD258" s="9">
        <v>133.55726998671537</v>
      </c>
      <c r="AE258" s="9">
        <v>134.61031606552925</v>
      </c>
      <c r="AF258" s="9">
        <v>138.98521630836979</v>
      </c>
      <c r="AG258" s="9">
        <v>144.45189979325866</v>
      </c>
      <c r="AH258" s="9">
        <v>152.37188651142088</v>
      </c>
      <c r="AI258" s="9">
        <v>156.9664822069501</v>
      </c>
      <c r="AJ258" s="9">
        <v>161.03165111084115</v>
      </c>
      <c r="AK258" s="9">
        <v>165.7464787295109</v>
      </c>
      <c r="AL258" s="9">
        <v>168.98765486683615</v>
      </c>
      <c r="AM258" s="9">
        <v>170.96965152106679</v>
      </c>
      <c r="AN258" s="9">
        <v>172.72935513239941</v>
      </c>
      <c r="AO258" s="9">
        <v>171.43089189113564</v>
      </c>
      <c r="AP258" s="9">
        <v>170.50027106511689</v>
      </c>
      <c r="AQ258" s="9">
        <v>170.27110609276474</v>
      </c>
      <c r="AR258" s="9">
        <v>180.49668995976194</v>
      </c>
      <c r="AS258" s="9">
        <v>197.47790636105935</v>
      </c>
      <c r="AT258" s="9">
        <v>220.28823725928055</v>
      </c>
      <c r="AU258" s="9">
        <v>231.55732590229101</v>
      </c>
      <c r="AV258" s="9">
        <v>247.99619083347238</v>
      </c>
      <c r="AW258" s="9">
        <v>260.56199014876159</v>
      </c>
      <c r="AX258" s="9">
        <v>275.55389824350027</v>
      </c>
      <c r="AY258" s="9">
        <v>282.41432332435221</v>
      </c>
      <c r="AZ258" s="9">
        <v>291.44549044728143</v>
      </c>
      <c r="BA258" s="9">
        <v>301.52074113645222</v>
      </c>
      <c r="BB258" s="9">
        <v>323.09186782292585</v>
      </c>
      <c r="BC258" s="9">
        <v>329.92377387062044</v>
      </c>
      <c r="BD258" s="9">
        <v>359.89860628478226</v>
      </c>
      <c r="BE258" s="9">
        <v>365.9639823168647</v>
      </c>
      <c r="BF258" s="9">
        <v>387.89457793318496</v>
      </c>
      <c r="BG258" s="9">
        <v>391.0263353667446</v>
      </c>
      <c r="BH258" s="9">
        <v>385.36294360099623</v>
      </c>
      <c r="BI258" s="9">
        <v>380.25137853441692</v>
      </c>
      <c r="BJ258" s="9">
        <v>347.6979077734386</v>
      </c>
      <c r="BK258" s="9">
        <v>348.75527607698933</v>
      </c>
      <c r="BL258" s="9">
        <v>339.48417318833316</v>
      </c>
      <c r="BM258" s="9">
        <v>351.90128815310305</v>
      </c>
      <c r="BN258" s="9">
        <v>339.57810686456514</v>
      </c>
      <c r="BO258" s="9">
        <v>332.56018592078817</v>
      </c>
      <c r="BP258" s="9">
        <v>334.20707426211703</v>
      </c>
      <c r="BQ258" s="21">
        <v>349.91582800506535</v>
      </c>
      <c r="BR258" s="21">
        <v>342.28816129441248</v>
      </c>
      <c r="BS258" s="21">
        <v>326.38802472604414</v>
      </c>
      <c r="BT258" s="21">
        <v>297.50008449509721</v>
      </c>
      <c r="BU258" s="21">
        <v>293.83494900038676</v>
      </c>
      <c r="BV258" s="21">
        <v>303.65813024888479</v>
      </c>
      <c r="BW258" s="21">
        <v>305.44864172678575</v>
      </c>
      <c r="BX258" s="21">
        <v>297.3208109312788</v>
      </c>
      <c r="BY258" s="21">
        <v>255.97751712314616</v>
      </c>
      <c r="BZ258" s="21">
        <v>224.55989720553757</v>
      </c>
      <c r="CA258" s="21">
        <v>209.08691512797733</v>
      </c>
      <c r="CB258" s="21">
        <v>223.06291189790156</v>
      </c>
      <c r="CC258" s="21">
        <v>238.88152038710419</v>
      </c>
      <c r="CD258" s="197">
        <v>241.88585304052285</v>
      </c>
      <c r="CE258" s="197">
        <v>240.40100923009982</v>
      </c>
      <c r="CF258" s="197">
        <v>256.58173890029758</v>
      </c>
      <c r="CG258" s="197">
        <v>278.13632382856423</v>
      </c>
      <c r="CH258" s="200">
        <v>297.47843901858192</v>
      </c>
      <c r="CJ258" s="5"/>
      <c r="CK258" s="5"/>
      <c r="CL258" s="5"/>
      <c r="CM258" s="5"/>
      <c r="CN258" s="5"/>
      <c r="CO258" s="21"/>
      <c r="CP258" s="21"/>
      <c r="CQ258" s="21"/>
    </row>
    <row r="259" spans="1:95" x14ac:dyDescent="0.2">
      <c r="A259" s="8" t="str">
        <f t="shared" si="4"/>
        <v>EFHgL_gg_QU_24</v>
      </c>
      <c r="B259" s="7" t="s">
        <v>3806</v>
      </c>
      <c r="C259" s="7" t="s">
        <v>654</v>
      </c>
      <c r="D259" s="7">
        <v>24</v>
      </c>
      <c r="E259" s="7">
        <v>100</v>
      </c>
      <c r="F259" s="9">
        <v>100.09644051982866</v>
      </c>
      <c r="G259" s="9">
        <v>100.22502787960006</v>
      </c>
      <c r="H259" s="9">
        <v>100.91899778689013</v>
      </c>
      <c r="I259" s="9">
        <v>101.24729738981394</v>
      </c>
      <c r="J259" s="9">
        <v>102.35877438088357</v>
      </c>
      <c r="K259" s="9">
        <v>102.30111098673108</v>
      </c>
      <c r="L259" s="9">
        <v>102.98001206278612</v>
      </c>
      <c r="M259" s="9">
        <v>102.46566262366521</v>
      </c>
      <c r="N259" s="9">
        <v>102.50082322984271</v>
      </c>
      <c r="O259" s="9">
        <v>101.85527450022403</v>
      </c>
      <c r="P259" s="9">
        <v>101.4204884899907</v>
      </c>
      <c r="Q259" s="9">
        <v>101.10444486980059</v>
      </c>
      <c r="R259" s="9">
        <v>100.93386570035494</v>
      </c>
      <c r="S259" s="9">
        <v>100.81974441855398</v>
      </c>
      <c r="T259" s="9">
        <v>101.04416954491813</v>
      </c>
      <c r="U259" s="9">
        <v>102.58380226048388</v>
      </c>
      <c r="V259" s="9">
        <v>105.50373991613709</v>
      </c>
      <c r="W259" s="9">
        <v>113.47474979798646</v>
      </c>
      <c r="X259" s="9">
        <v>122.28680137980194</v>
      </c>
      <c r="Y259" s="9">
        <v>136.6753251031769</v>
      </c>
      <c r="Z259" s="9">
        <v>151.92076302880062</v>
      </c>
      <c r="AA259" s="9">
        <v>166.73302228625229</v>
      </c>
      <c r="AB259" s="9">
        <v>177.65692033475844</v>
      </c>
      <c r="AC259" s="9">
        <v>183.15704373146608</v>
      </c>
      <c r="AD259" s="9">
        <v>187.92040174020784</v>
      </c>
      <c r="AE259" s="9">
        <v>183.16387493499056</v>
      </c>
      <c r="AF259" s="9">
        <v>183.42466617404577</v>
      </c>
      <c r="AG259" s="9">
        <v>182.72486965200324</v>
      </c>
      <c r="AH259" s="9">
        <v>183.50141675442228</v>
      </c>
      <c r="AI259" s="9">
        <v>176.86912183850021</v>
      </c>
      <c r="AJ259" s="9">
        <v>173.83626840756452</v>
      </c>
      <c r="AK259" s="9">
        <v>175.1044612433918</v>
      </c>
      <c r="AL259" s="9">
        <v>177.21028017750336</v>
      </c>
      <c r="AM259" s="9">
        <v>176.35477239954119</v>
      </c>
      <c r="AN259" s="9">
        <v>177.63260928733521</v>
      </c>
      <c r="AO259" s="9">
        <v>176.43192481540765</v>
      </c>
      <c r="AP259" s="9">
        <v>171.86948455633629</v>
      </c>
      <c r="AQ259" s="9">
        <v>164.77146229668992</v>
      </c>
      <c r="AR259" s="9">
        <v>164.92194969119709</v>
      </c>
      <c r="AS259" s="9">
        <v>186.9935681609783</v>
      </c>
      <c r="AT259" s="9">
        <v>219.30780175539772</v>
      </c>
      <c r="AU259" s="9">
        <v>241.44070013884837</v>
      </c>
      <c r="AV259" s="9">
        <v>248.87534996075556</v>
      </c>
      <c r="AW259" s="9">
        <v>249.03260597435613</v>
      </c>
      <c r="AX259" s="9">
        <v>256.33362807420559</v>
      </c>
      <c r="AY259" s="9">
        <v>262.38946080118632</v>
      </c>
      <c r="AZ259" s="9">
        <v>276.51597177854052</v>
      </c>
      <c r="BA259" s="9">
        <v>288.77395013557481</v>
      </c>
      <c r="BB259" s="9">
        <v>314.7352507594652</v>
      </c>
      <c r="BC259" s="9">
        <v>321.97646169016838</v>
      </c>
      <c r="BD259" s="9">
        <v>341.3444015079877</v>
      </c>
      <c r="BE259" s="9">
        <v>342.48164755440251</v>
      </c>
      <c r="BF259" s="9">
        <v>357.26085004697444</v>
      </c>
      <c r="BG259" s="9">
        <v>377.56574507490467</v>
      </c>
      <c r="BH259" s="9">
        <v>386.86148485548659</v>
      </c>
      <c r="BI259" s="9">
        <v>386.36020821259791</v>
      </c>
      <c r="BJ259" s="9">
        <v>352.91011435785049</v>
      </c>
      <c r="BK259" s="9">
        <v>347.38998092349499</v>
      </c>
      <c r="BL259" s="9">
        <v>355.18042824926079</v>
      </c>
      <c r="BM259" s="9">
        <v>385.01817554658646</v>
      </c>
      <c r="BN259" s="9">
        <v>399.32845966682436</v>
      </c>
      <c r="BO259" s="9">
        <v>402.05719717443981</v>
      </c>
      <c r="BP259" s="9">
        <v>401.42843098568636</v>
      </c>
      <c r="BQ259" s="21">
        <v>393.30118951449634</v>
      </c>
      <c r="BR259" s="21">
        <v>372.39367389776618</v>
      </c>
      <c r="BS259" s="21">
        <v>356.08182436650804</v>
      </c>
      <c r="BT259" s="21">
        <v>338.36700310116703</v>
      </c>
      <c r="BU259" s="21">
        <v>346.76497492722973</v>
      </c>
      <c r="BV259" s="21">
        <v>362.62295744593644</v>
      </c>
      <c r="BW259" s="21">
        <v>374.1995475843292</v>
      </c>
      <c r="BX259" s="21">
        <v>376.04922496339344</v>
      </c>
      <c r="BY259" s="21">
        <v>328.74879084209266</v>
      </c>
      <c r="BZ259" s="21">
        <v>298.95035031855735</v>
      </c>
      <c r="CA259" s="21">
        <v>281.59584964896919</v>
      </c>
      <c r="CB259" s="21">
        <v>319.5156567666948</v>
      </c>
      <c r="CC259" s="21">
        <v>351.76096538352778</v>
      </c>
      <c r="CD259" s="197">
        <v>361.57443484149121</v>
      </c>
      <c r="CE259" s="197">
        <v>348.91252513136016</v>
      </c>
      <c r="CF259" s="197">
        <v>349.22100368035461</v>
      </c>
      <c r="CG259" s="197">
        <v>345.37639924066997</v>
      </c>
      <c r="CH259" s="200">
        <v>329.40404483387823</v>
      </c>
      <c r="CJ259" s="5"/>
      <c r="CK259" s="5"/>
      <c r="CL259" s="5"/>
      <c r="CM259" s="5"/>
      <c r="CN259" s="5"/>
      <c r="CO259" s="21"/>
      <c r="CP259" s="21"/>
      <c r="CQ259" s="21"/>
    </row>
    <row r="260" spans="1:95" x14ac:dyDescent="0.2">
      <c r="A260" s="8" t="str">
        <f t="shared" si="4"/>
        <v>EFHgL_gg_QU_25</v>
      </c>
      <c r="B260" s="7" t="s">
        <v>3806</v>
      </c>
      <c r="C260" s="7" t="s">
        <v>654</v>
      </c>
      <c r="D260" s="7">
        <v>25</v>
      </c>
      <c r="E260" s="7">
        <v>100</v>
      </c>
      <c r="F260" s="9">
        <v>107.76066977212928</v>
      </c>
      <c r="G260" s="9">
        <v>113.57057225360882</v>
      </c>
      <c r="H260" s="9">
        <v>120.85852341428863</v>
      </c>
      <c r="I260" s="9">
        <v>127.39979067177967</v>
      </c>
      <c r="J260" s="9">
        <v>137.08805137764824</v>
      </c>
      <c r="K260" s="9">
        <v>144.88286797805961</v>
      </c>
      <c r="L260" s="9">
        <v>147.63739527425321</v>
      </c>
      <c r="M260" s="9">
        <v>151.93806724034869</v>
      </c>
      <c r="N260" s="9">
        <v>150.27811628130323</v>
      </c>
      <c r="O260" s="9">
        <v>151.79856435096778</v>
      </c>
      <c r="P260" s="9">
        <v>148.41832483889934</v>
      </c>
      <c r="Q260" s="9">
        <v>156.44243417997055</v>
      </c>
      <c r="R260" s="9">
        <v>164.18931673764652</v>
      </c>
      <c r="S260" s="9">
        <v>173.46914974929177</v>
      </c>
      <c r="T260" s="9">
        <v>178.2947241918323</v>
      </c>
      <c r="U260" s="9">
        <v>180.09037296673409</v>
      </c>
      <c r="V260" s="9">
        <v>186.39127817890926</v>
      </c>
      <c r="W260" s="9">
        <v>196.69521954328522</v>
      </c>
      <c r="X260" s="9">
        <v>214.38708172653938</v>
      </c>
      <c r="Y260" s="9">
        <v>236.25385078432805</v>
      </c>
      <c r="Z260" s="9">
        <v>264.03320989141139</v>
      </c>
      <c r="AA260" s="9">
        <v>289.90800617181338</v>
      </c>
      <c r="AB260" s="9">
        <v>313.33777093933099</v>
      </c>
      <c r="AC260" s="9">
        <v>331.52547867420412</v>
      </c>
      <c r="AD260" s="9">
        <v>352.01243913218485</v>
      </c>
      <c r="AE260" s="9">
        <v>358.34931958471151</v>
      </c>
      <c r="AF260" s="9">
        <v>384.72519956987435</v>
      </c>
      <c r="AG260" s="9">
        <v>402.56689269922646</v>
      </c>
      <c r="AH260" s="9">
        <v>418.51924329578242</v>
      </c>
      <c r="AI260" s="9">
        <v>413.21867708103861</v>
      </c>
      <c r="AJ260" s="9">
        <v>410.56777626694196</v>
      </c>
      <c r="AK260" s="9">
        <v>431.53392890281606</v>
      </c>
      <c r="AL260" s="9">
        <v>452.45387707479154</v>
      </c>
      <c r="AM260" s="9">
        <v>479.57327830455438</v>
      </c>
      <c r="AN260" s="9">
        <v>474.17867241622071</v>
      </c>
      <c r="AO260" s="9">
        <v>462.7255000224381</v>
      </c>
      <c r="AP260" s="9">
        <v>432.97471751117399</v>
      </c>
      <c r="AQ260" s="9">
        <v>424.12480838801366</v>
      </c>
      <c r="AR260" s="9">
        <v>437.417758525811</v>
      </c>
      <c r="AS260" s="9">
        <v>477.5237767685806</v>
      </c>
      <c r="AT260" s="9">
        <v>515.45828404136773</v>
      </c>
      <c r="AU260" s="9">
        <v>536.445290456762</v>
      </c>
      <c r="AV260" s="9">
        <v>543.19420601099898</v>
      </c>
      <c r="AW260" s="9">
        <v>569.44081233038446</v>
      </c>
      <c r="AX260" s="9">
        <v>596.3201974306171</v>
      </c>
      <c r="AY260" s="9">
        <v>610.29722071670869</v>
      </c>
      <c r="AZ260" s="9">
        <v>603.48520024239588</v>
      </c>
      <c r="BA260" s="9">
        <v>599.50810777315348</v>
      </c>
      <c r="BB260" s="9">
        <v>623.27617816620386</v>
      </c>
      <c r="BC260" s="9">
        <v>625.39723485013167</v>
      </c>
      <c r="BD260" s="9">
        <v>645.03067284783128</v>
      </c>
      <c r="BE260" s="9">
        <v>642.91809605720334</v>
      </c>
      <c r="BF260" s="9">
        <v>661.51230762162959</v>
      </c>
      <c r="BG260" s="9">
        <v>641.8720779834988</v>
      </c>
      <c r="BH260" s="9">
        <v>630.82550756917169</v>
      </c>
      <c r="BI260" s="9">
        <v>606.53402965465568</v>
      </c>
      <c r="BJ260" s="9">
        <v>572.06870646048662</v>
      </c>
      <c r="BK260" s="9">
        <v>550.89974850096144</v>
      </c>
      <c r="BL260" s="9">
        <v>548.84080263325166</v>
      </c>
      <c r="BM260" s="9">
        <v>560.97204921244747</v>
      </c>
      <c r="BN260" s="9">
        <v>558.77033383582182</v>
      </c>
      <c r="BO260" s="9">
        <v>539.28254069818274</v>
      </c>
      <c r="BP260" s="9">
        <v>538.36403727453535</v>
      </c>
      <c r="BQ260" s="21">
        <v>527.15907887629703</v>
      </c>
      <c r="BR260" s="21">
        <v>520.22359465493548</v>
      </c>
      <c r="BS260" s="21">
        <v>499.53420711274629</v>
      </c>
      <c r="BT260" s="21">
        <v>477.10441225682189</v>
      </c>
      <c r="BU260" s="21">
        <v>472.57853070059065</v>
      </c>
      <c r="BV260" s="21">
        <v>477.47964734384345</v>
      </c>
      <c r="BW260" s="21">
        <v>487.79063164763073</v>
      </c>
      <c r="BX260" s="21">
        <v>485.04182899752794</v>
      </c>
      <c r="BY260" s="21">
        <v>457.8163299650617</v>
      </c>
      <c r="BZ260" s="21">
        <v>446.85235631379061</v>
      </c>
      <c r="CA260" s="21">
        <v>448.06335117971821</v>
      </c>
      <c r="CB260" s="21">
        <v>469.19137796336645</v>
      </c>
      <c r="CC260" s="21">
        <v>483.61090250171884</v>
      </c>
      <c r="CD260" s="197">
        <v>478.56956230776973</v>
      </c>
      <c r="CE260" s="197">
        <v>485.71224836748564</v>
      </c>
      <c r="CF260" s="197">
        <v>496.75338414043773</v>
      </c>
      <c r="CG260" s="197">
        <v>513.93698707930912</v>
      </c>
      <c r="CH260" s="200">
        <v>513.08790998040331</v>
      </c>
      <c r="CJ260" s="5"/>
      <c r="CK260" s="5"/>
      <c r="CL260" s="5"/>
      <c r="CM260" s="5"/>
      <c r="CN260" s="5"/>
      <c r="CO260" s="21"/>
      <c r="CP260" s="21"/>
      <c r="CQ260" s="21"/>
    </row>
    <row r="261" spans="1:95" x14ac:dyDescent="0.2">
      <c r="A261" s="8" t="str">
        <f t="shared" si="4"/>
        <v>EFHgL_gg_QU_26</v>
      </c>
      <c r="B261" s="7" t="s">
        <v>3806</v>
      </c>
      <c r="C261" s="7" t="s">
        <v>654</v>
      </c>
      <c r="D261" s="7">
        <v>26</v>
      </c>
      <c r="E261" s="7">
        <v>100</v>
      </c>
      <c r="F261" s="9">
        <v>100</v>
      </c>
      <c r="G261" s="9">
        <v>100</v>
      </c>
      <c r="H261" s="9">
        <v>100</v>
      </c>
      <c r="I261" s="9">
        <v>100</v>
      </c>
      <c r="J261" s="9">
        <v>100</v>
      </c>
      <c r="K261" s="9">
        <v>100</v>
      </c>
      <c r="L261" s="9">
        <v>100</v>
      </c>
      <c r="M261" s="9">
        <v>100</v>
      </c>
      <c r="N261" s="9">
        <v>100</v>
      </c>
      <c r="O261" s="9">
        <v>100</v>
      </c>
      <c r="P261" s="9">
        <v>100</v>
      </c>
      <c r="Q261" s="9">
        <v>100</v>
      </c>
      <c r="R261" s="9">
        <v>100</v>
      </c>
      <c r="S261" s="9">
        <v>100</v>
      </c>
      <c r="T261" s="9">
        <v>100</v>
      </c>
      <c r="U261" s="9">
        <v>100</v>
      </c>
      <c r="V261" s="9">
        <v>100</v>
      </c>
      <c r="W261" s="9">
        <v>100</v>
      </c>
      <c r="X261" s="9">
        <v>100</v>
      </c>
      <c r="Y261" s="9">
        <v>100</v>
      </c>
      <c r="Z261" s="9">
        <v>100</v>
      </c>
      <c r="AA261" s="9">
        <v>100</v>
      </c>
      <c r="AB261" s="9">
        <v>100</v>
      </c>
      <c r="AC261" s="9">
        <v>100</v>
      </c>
      <c r="AD261" s="9">
        <v>100</v>
      </c>
      <c r="AE261" s="9">
        <v>100.16230286327023</v>
      </c>
      <c r="AF261" s="9">
        <v>100.22354922676833</v>
      </c>
      <c r="AG261" s="9">
        <v>100.22354922676833</v>
      </c>
      <c r="AH261" s="9">
        <v>100.06124636349809</v>
      </c>
      <c r="AI261" s="9">
        <v>100</v>
      </c>
      <c r="AJ261" s="9">
        <v>100</v>
      </c>
      <c r="AK261" s="9">
        <v>100</v>
      </c>
      <c r="AL261" s="9">
        <v>100</v>
      </c>
      <c r="AM261" s="9">
        <v>100</v>
      </c>
      <c r="AN261" s="9">
        <v>100</v>
      </c>
      <c r="AO261" s="9">
        <v>100</v>
      </c>
      <c r="AP261" s="9">
        <v>100</v>
      </c>
      <c r="AQ261" s="9">
        <v>100</v>
      </c>
      <c r="AR261" s="9">
        <v>100</v>
      </c>
      <c r="AS261" s="9">
        <v>100</v>
      </c>
      <c r="AT261" s="9">
        <v>100</v>
      </c>
      <c r="AU261" s="9">
        <v>100</v>
      </c>
      <c r="AV261" s="9">
        <v>100</v>
      </c>
      <c r="AW261" s="9">
        <v>100</v>
      </c>
      <c r="AX261" s="9">
        <v>100</v>
      </c>
      <c r="AY261" s="9">
        <v>100</v>
      </c>
      <c r="AZ261" s="9">
        <v>100.02143622722429</v>
      </c>
      <c r="BA261" s="9">
        <v>100.18527024958</v>
      </c>
      <c r="BB261" s="9">
        <v>100.42106874903834</v>
      </c>
      <c r="BC261" s="9">
        <v>100.39963252181406</v>
      </c>
      <c r="BD261" s="9">
        <v>100.31649058336571</v>
      </c>
      <c r="BE261" s="9">
        <v>100.08069208390738</v>
      </c>
      <c r="BF261" s="9">
        <v>100.29291073341476</v>
      </c>
      <c r="BG261" s="9">
        <v>100.32475884242785</v>
      </c>
      <c r="BH261" s="9">
        <v>100.37299035367953</v>
      </c>
      <c r="BI261" s="9">
        <v>100.51952227835808</v>
      </c>
      <c r="BJ261" s="9">
        <v>100.40698208543762</v>
      </c>
      <c r="BK261" s="9">
        <v>100.40330730362858</v>
      </c>
      <c r="BL261" s="9">
        <v>100.15342214055833</v>
      </c>
      <c r="BM261" s="9">
        <v>100.26948399938071</v>
      </c>
      <c r="BN261" s="9">
        <v>100.35461644463692</v>
      </c>
      <c r="BO261" s="9">
        <v>100.47404685344571</v>
      </c>
      <c r="BP261" s="9">
        <v>100.69774919611287</v>
      </c>
      <c r="BQ261" s="21">
        <v>101.10105649974429</v>
      </c>
      <c r="BR261" s="21">
        <v>101.03276680445786</v>
      </c>
      <c r="BS261" s="21">
        <v>101.23518603583618</v>
      </c>
      <c r="BT261" s="21">
        <v>101.32919920381596</v>
      </c>
      <c r="BU261" s="21">
        <v>102.31450007657763</v>
      </c>
      <c r="BV261" s="21">
        <v>103.11682743838168</v>
      </c>
      <c r="BW261" s="21">
        <v>102.87306691165121</v>
      </c>
      <c r="BX261" s="21">
        <v>101.9366100137738</v>
      </c>
      <c r="BY261" s="21">
        <v>100.5920992191019</v>
      </c>
      <c r="BZ261" s="21">
        <v>100.20885009952237</v>
      </c>
      <c r="CA261" s="21">
        <v>100</v>
      </c>
      <c r="CB261" s="21">
        <v>100.11254019292046</v>
      </c>
      <c r="CC261" s="21">
        <v>100.15005359056072</v>
      </c>
      <c r="CD261" s="197">
        <v>100.25401929259215</v>
      </c>
      <c r="CE261" s="197">
        <v>100.2454448017031</v>
      </c>
      <c r="CF261" s="197">
        <v>100.35109477872881</v>
      </c>
      <c r="CG261" s="197">
        <v>100.60465472358668</v>
      </c>
      <c r="CH261" s="200">
        <v>101.07257694066787</v>
      </c>
      <c r="CJ261" s="5"/>
      <c r="CK261" s="5"/>
      <c r="CL261" s="5"/>
      <c r="CM261" s="5"/>
      <c r="CN261" s="5"/>
      <c r="CO261" s="21"/>
      <c r="CP261" s="21"/>
      <c r="CQ261" s="21"/>
    </row>
    <row r="262" spans="1:95" x14ac:dyDescent="0.2">
      <c r="A262" s="8" t="str">
        <f t="shared" si="4"/>
        <v>EFHtL_gg_QU_1</v>
      </c>
      <c r="B262" s="7" t="s">
        <v>3807</v>
      </c>
      <c r="C262" s="7" t="s">
        <v>654</v>
      </c>
      <c r="D262" s="7">
        <v>1</v>
      </c>
      <c r="E262" s="7">
        <v>100</v>
      </c>
      <c r="F262" s="9">
        <v>97.269671671855505</v>
      </c>
      <c r="G262" s="9">
        <v>95.656326667241274</v>
      </c>
      <c r="H262" s="9">
        <v>98.239972443541845</v>
      </c>
      <c r="I262" s="9">
        <v>100.38652428256476</v>
      </c>
      <c r="J262" s="9">
        <v>103.92498973626097</v>
      </c>
      <c r="K262" s="9">
        <v>104.38976139363002</v>
      </c>
      <c r="L262" s="9">
        <v>105.48652428171397</v>
      </c>
      <c r="M262" s="9">
        <v>103.54063340854935</v>
      </c>
      <c r="N262" s="9">
        <v>103.07130727556772</v>
      </c>
      <c r="O262" s="9">
        <v>101.56174137332162</v>
      </c>
      <c r="P262" s="9">
        <v>104.85651584906022</v>
      </c>
      <c r="Q262" s="9">
        <v>107.83976165819365</v>
      </c>
      <c r="R262" s="9">
        <v>112.66483323715927</v>
      </c>
      <c r="S262" s="9">
        <v>113.65874093448973</v>
      </c>
      <c r="T262" s="9">
        <v>114.13781627763183</v>
      </c>
      <c r="U262" s="9">
        <v>112.18838760882709</v>
      </c>
      <c r="V262" s="9">
        <v>113.97601751742017</v>
      </c>
      <c r="W262" s="9">
        <v>115.72590672209391</v>
      </c>
      <c r="X262" s="9">
        <v>120.13102387138629</v>
      </c>
      <c r="Y262" s="9">
        <v>125.24057609394947</v>
      </c>
      <c r="Z262" s="9">
        <v>131.11432046539485</v>
      </c>
      <c r="AA262" s="9">
        <v>136.53405844020855</v>
      </c>
      <c r="AB262" s="9">
        <v>141.26824069285001</v>
      </c>
      <c r="AC262" s="9">
        <v>145.01738151700226</v>
      </c>
      <c r="AD262" s="9">
        <v>147.5962804515791</v>
      </c>
      <c r="AE262" s="9">
        <v>147.93606040871725</v>
      </c>
      <c r="AF262" s="9">
        <v>151.96207856492845</v>
      </c>
      <c r="AG262" s="9">
        <v>158.06565575752515</v>
      </c>
      <c r="AH262" s="9">
        <v>162.79318392479024</v>
      </c>
      <c r="AI262" s="9">
        <v>164.85720987570605</v>
      </c>
      <c r="AJ262" s="9">
        <v>166.79535898856406</v>
      </c>
      <c r="AK262" s="9">
        <v>170.21344816706358</v>
      </c>
      <c r="AL262" s="9">
        <v>174.25166861625544</v>
      </c>
      <c r="AM262" s="9">
        <v>175.99164027688252</v>
      </c>
      <c r="AN262" s="9">
        <v>177.43011168465486</v>
      </c>
      <c r="AO262" s="9">
        <v>177.39698146180172</v>
      </c>
      <c r="AP262" s="9">
        <v>177.08096372510772</v>
      </c>
      <c r="AQ262" s="9">
        <v>178.5197532346946</v>
      </c>
      <c r="AR262" s="9">
        <v>183.73504690230183</v>
      </c>
      <c r="AS262" s="9">
        <v>194.70840590215187</v>
      </c>
      <c r="AT262" s="9">
        <v>210.92174259673797</v>
      </c>
      <c r="AU262" s="9">
        <v>218.98167453880751</v>
      </c>
      <c r="AV262" s="9">
        <v>226.96921634551302</v>
      </c>
      <c r="AW262" s="9">
        <v>225.95103778646262</v>
      </c>
      <c r="AX262" s="9">
        <v>228.87938097541721</v>
      </c>
      <c r="AY262" s="9">
        <v>227.59826705265812</v>
      </c>
      <c r="AZ262" s="9">
        <v>230.50643348174219</v>
      </c>
      <c r="BA262" s="9">
        <v>234.92793717070526</v>
      </c>
      <c r="BB262" s="9">
        <v>242.18688080912423</v>
      </c>
      <c r="BC262" s="9">
        <v>246.30320802559012</v>
      </c>
      <c r="BD262" s="9">
        <v>257.60883628317521</v>
      </c>
      <c r="BE262" s="9">
        <v>262.97557809688846</v>
      </c>
      <c r="BF262" s="9">
        <v>268.3946974095968</v>
      </c>
      <c r="BG262" s="9">
        <v>268.95433832326802</v>
      </c>
      <c r="BH262" s="9">
        <v>273.35114870812419</v>
      </c>
      <c r="BI262" s="9">
        <v>280.71341749208722</v>
      </c>
      <c r="BJ262" s="9">
        <v>282.28357538218205</v>
      </c>
      <c r="BK262" s="9">
        <v>283.16355949705934</v>
      </c>
      <c r="BL262" s="9">
        <v>280.66516265035926</v>
      </c>
      <c r="BM262" s="9">
        <v>283.94579067963042</v>
      </c>
      <c r="BN262" s="9">
        <v>286.76576092835359</v>
      </c>
      <c r="BO262" s="9">
        <v>287.60495023489455</v>
      </c>
      <c r="BP262" s="9">
        <v>286.13689250533338</v>
      </c>
      <c r="BQ262" s="21">
        <v>287.458681400285</v>
      </c>
      <c r="BR262" s="21">
        <v>288.48289380020771</v>
      </c>
      <c r="BS262" s="21">
        <v>294.2155217025537</v>
      </c>
      <c r="BT262" s="21">
        <v>289.7630130469995</v>
      </c>
      <c r="BU262" s="21">
        <v>288.77335572121893</v>
      </c>
      <c r="BV262" s="21">
        <v>284.91151636157309</v>
      </c>
      <c r="BW262" s="21">
        <v>287.09371063100537</v>
      </c>
      <c r="BX262" s="21">
        <v>292.95808599009018</v>
      </c>
      <c r="BY262" s="21">
        <v>293.74612669477847</v>
      </c>
      <c r="BZ262" s="21">
        <v>301.32304086979053</v>
      </c>
      <c r="CA262" s="21">
        <v>308.02984595009491</v>
      </c>
      <c r="CB262" s="21">
        <v>318.56212841132509</v>
      </c>
      <c r="CC262" s="21">
        <v>324.65254166302992</v>
      </c>
      <c r="CD262" s="197">
        <v>324.96707625131029</v>
      </c>
      <c r="CE262" s="197">
        <v>324.41028949128514</v>
      </c>
      <c r="CF262" s="197">
        <v>327.41304213547329</v>
      </c>
      <c r="CG262" s="197">
        <v>337.19680485660928</v>
      </c>
      <c r="CH262" s="200">
        <v>349.92339854077466</v>
      </c>
      <c r="CJ262" s="5"/>
      <c r="CK262" s="5"/>
      <c r="CL262" s="5"/>
      <c r="CM262" s="5"/>
      <c r="CN262" s="5"/>
      <c r="CO262" s="21"/>
      <c r="CP262" s="21"/>
      <c r="CQ262" s="21"/>
    </row>
    <row r="263" spans="1:95" x14ac:dyDescent="0.2">
      <c r="A263" s="8" t="str">
        <f t="shared" si="4"/>
        <v>EFHtL_gg_QU_2</v>
      </c>
      <c r="B263" s="7" t="s">
        <v>3807</v>
      </c>
      <c r="C263" s="7" t="s">
        <v>654</v>
      </c>
      <c r="D263" s="7">
        <v>2</v>
      </c>
      <c r="E263" s="7">
        <v>100</v>
      </c>
      <c r="F263" s="9">
        <v>97.546356198307592</v>
      </c>
      <c r="G263" s="9">
        <v>94.711000688092668</v>
      </c>
      <c r="H263" s="9">
        <v>96.679829823629277</v>
      </c>
      <c r="I263" s="9">
        <v>97.646079606068852</v>
      </c>
      <c r="J263" s="9">
        <v>101.48707849902821</v>
      </c>
      <c r="K263" s="9">
        <v>101.03373123359802</v>
      </c>
      <c r="L263" s="9">
        <v>100.30642944958682</v>
      </c>
      <c r="M263" s="9">
        <v>97.1095519743875</v>
      </c>
      <c r="N263" s="9">
        <v>96.674648776588086</v>
      </c>
      <c r="O263" s="9">
        <v>96.495842386817003</v>
      </c>
      <c r="P263" s="9">
        <v>100.55367763656123</v>
      </c>
      <c r="Q263" s="9">
        <v>103.14010439607902</v>
      </c>
      <c r="R263" s="9">
        <v>106.98183088849213</v>
      </c>
      <c r="S263" s="9">
        <v>108.26778762778936</v>
      </c>
      <c r="T263" s="9">
        <v>107.37661469866983</v>
      </c>
      <c r="U263" s="9">
        <v>107.04011090862718</v>
      </c>
      <c r="V263" s="9">
        <v>107.86160368794678</v>
      </c>
      <c r="W263" s="9">
        <v>110.38506013851776</v>
      </c>
      <c r="X263" s="9">
        <v>113.07053770625573</v>
      </c>
      <c r="Y263" s="9">
        <v>115.87564763432881</v>
      </c>
      <c r="Z263" s="9">
        <v>120.35414341965277</v>
      </c>
      <c r="AA263" s="9">
        <v>123.16303620439446</v>
      </c>
      <c r="AB263" s="9">
        <v>126.83375836263714</v>
      </c>
      <c r="AC263" s="9">
        <v>127.68723821115624</v>
      </c>
      <c r="AD263" s="9">
        <v>131.03764300075875</v>
      </c>
      <c r="AE263" s="9">
        <v>129.5803588221805</v>
      </c>
      <c r="AF263" s="9">
        <v>133.47163330858743</v>
      </c>
      <c r="AG263" s="9">
        <v>136.50136884395644</v>
      </c>
      <c r="AH263" s="9">
        <v>139.66569032547923</v>
      </c>
      <c r="AI263" s="9">
        <v>136.78432545235273</v>
      </c>
      <c r="AJ263" s="9">
        <v>133.93490968687183</v>
      </c>
      <c r="AK263" s="9">
        <v>132.52304257612161</v>
      </c>
      <c r="AL263" s="9">
        <v>132.5014968658418</v>
      </c>
      <c r="AM263" s="9">
        <v>132.56984357024407</v>
      </c>
      <c r="AN263" s="9">
        <v>136.18741436980724</v>
      </c>
      <c r="AO263" s="9">
        <v>141.47972973542161</v>
      </c>
      <c r="AP263" s="9">
        <v>144.42644629486756</v>
      </c>
      <c r="AQ263" s="9">
        <v>146.45480819278211</v>
      </c>
      <c r="AR263" s="9">
        <v>151.40931032978619</v>
      </c>
      <c r="AS263" s="9">
        <v>163.05074320403534</v>
      </c>
      <c r="AT263" s="9">
        <v>180.84895848352494</v>
      </c>
      <c r="AU263" s="9">
        <v>189.56621297930965</v>
      </c>
      <c r="AV263" s="9">
        <v>198.39479619327798</v>
      </c>
      <c r="AW263" s="9">
        <v>195.62788896581517</v>
      </c>
      <c r="AX263" s="9">
        <v>194.16567087061082</v>
      </c>
      <c r="AY263" s="9">
        <v>189.21737653524511</v>
      </c>
      <c r="AZ263" s="9">
        <v>188.50392232449781</v>
      </c>
      <c r="BA263" s="9">
        <v>193.50958519939294</v>
      </c>
      <c r="BB263" s="9">
        <v>200.7800859428074</v>
      </c>
      <c r="BC263" s="9">
        <v>204.76111741585609</v>
      </c>
      <c r="BD263" s="9">
        <v>217.2462011425431</v>
      </c>
      <c r="BE263" s="9">
        <v>223.44548307748752</v>
      </c>
      <c r="BF263" s="9">
        <v>234.39302774860258</v>
      </c>
      <c r="BG263" s="9">
        <v>239.77658073947597</v>
      </c>
      <c r="BH263" s="9">
        <v>246.35279569829291</v>
      </c>
      <c r="BI263" s="9">
        <v>254.41862466561284</v>
      </c>
      <c r="BJ263" s="9">
        <v>254.32585823688055</v>
      </c>
      <c r="BK263" s="9">
        <v>258.76424854383987</v>
      </c>
      <c r="BL263" s="9">
        <v>258.23172457936067</v>
      </c>
      <c r="BM263" s="9">
        <v>265.52803275375248</v>
      </c>
      <c r="BN263" s="9">
        <v>269.89745752994543</v>
      </c>
      <c r="BO263" s="9">
        <v>273.86187352990549</v>
      </c>
      <c r="BP263" s="9">
        <v>276.26697537897985</v>
      </c>
      <c r="BQ263" s="21">
        <v>282.68805536443125</v>
      </c>
      <c r="BR263" s="21">
        <v>287.35514388130127</v>
      </c>
      <c r="BS263" s="21">
        <v>290.91598495521367</v>
      </c>
      <c r="BT263" s="21">
        <v>279.74803555521913</v>
      </c>
      <c r="BU263" s="21">
        <v>272.96447079404157</v>
      </c>
      <c r="BV263" s="21">
        <v>268.43034483830832</v>
      </c>
      <c r="BW263" s="21">
        <v>273.25638840842674</v>
      </c>
      <c r="BX263" s="21">
        <v>282.07516324671519</v>
      </c>
      <c r="BY263" s="21">
        <v>284.91919186588046</v>
      </c>
      <c r="BZ263" s="21">
        <v>292.59989518098854</v>
      </c>
      <c r="CA263" s="21">
        <v>300.90054290450615</v>
      </c>
      <c r="CB263" s="21">
        <v>316.14050174448016</v>
      </c>
      <c r="CC263" s="21">
        <v>327.44429610047644</v>
      </c>
      <c r="CD263" s="197">
        <v>325.92311935910249</v>
      </c>
      <c r="CE263" s="197">
        <v>319.3107648132995</v>
      </c>
      <c r="CF263" s="197">
        <v>316.83086015979228</v>
      </c>
      <c r="CG263" s="197">
        <v>327.09265056714827</v>
      </c>
      <c r="CH263" s="200">
        <v>342.6360898708561</v>
      </c>
      <c r="CJ263" s="5"/>
      <c r="CK263" s="5"/>
      <c r="CL263" s="5"/>
      <c r="CM263" s="5"/>
      <c r="CN263" s="5"/>
      <c r="CO263" s="21"/>
      <c r="CP263" s="21"/>
      <c r="CQ263" s="21"/>
    </row>
    <row r="264" spans="1:95" x14ac:dyDescent="0.2">
      <c r="A264" s="8" t="str">
        <f t="shared" si="4"/>
        <v>EFHtL_gg_QU_3</v>
      </c>
      <c r="B264" s="7" t="s">
        <v>3807</v>
      </c>
      <c r="C264" s="7" t="s">
        <v>654</v>
      </c>
      <c r="D264" s="7">
        <v>3</v>
      </c>
      <c r="E264" s="7">
        <v>100</v>
      </c>
      <c r="F264" s="9">
        <v>95.546966115593406</v>
      </c>
      <c r="G264" s="9">
        <v>92.229872176814226</v>
      </c>
      <c r="H264" s="9">
        <v>92.803390937252587</v>
      </c>
      <c r="I264" s="9">
        <v>91.192292630551563</v>
      </c>
      <c r="J264" s="9">
        <v>90.963017846321009</v>
      </c>
      <c r="K264" s="9">
        <v>89.378082639167999</v>
      </c>
      <c r="L264" s="9">
        <v>90.521809127284669</v>
      </c>
      <c r="M264" s="9">
        <v>90.477215281600806</v>
      </c>
      <c r="N264" s="9">
        <v>91.161303321222775</v>
      </c>
      <c r="O264" s="9">
        <v>90.733003331495766</v>
      </c>
      <c r="P264" s="9">
        <v>92.507621779760555</v>
      </c>
      <c r="Q264" s="9">
        <v>94.260460939425869</v>
      </c>
      <c r="R264" s="9">
        <v>98.875864891295734</v>
      </c>
      <c r="S264" s="9">
        <v>101.61782960176316</v>
      </c>
      <c r="T264" s="9">
        <v>102.37126272311531</v>
      </c>
      <c r="U264" s="9">
        <v>101.92835876169585</v>
      </c>
      <c r="V264" s="9">
        <v>100.49772416024082</v>
      </c>
      <c r="W264" s="9">
        <v>100.70788414118192</v>
      </c>
      <c r="X264" s="9">
        <v>100.8550122827407</v>
      </c>
      <c r="Y264" s="9">
        <v>104.82795498413257</v>
      </c>
      <c r="Z264" s="9">
        <v>111.20727200909691</v>
      </c>
      <c r="AA264" s="9">
        <v>116.51936636990551</v>
      </c>
      <c r="AB264" s="9">
        <v>119.74761629552363</v>
      </c>
      <c r="AC264" s="9">
        <v>119.22162152647046</v>
      </c>
      <c r="AD264" s="9">
        <v>119.1395843599375</v>
      </c>
      <c r="AE264" s="9">
        <v>117.50958021167192</v>
      </c>
      <c r="AF264" s="9">
        <v>120.56340431108511</v>
      </c>
      <c r="AG264" s="9">
        <v>123.2034392266208</v>
      </c>
      <c r="AH264" s="9">
        <v>129.47619988780667</v>
      </c>
      <c r="AI264" s="9">
        <v>130.14873583442966</v>
      </c>
      <c r="AJ264" s="9">
        <v>130.67121932741821</v>
      </c>
      <c r="AK264" s="9">
        <v>126.81036834495713</v>
      </c>
      <c r="AL264" s="9">
        <v>123.22521372956258</v>
      </c>
      <c r="AM264" s="9">
        <v>120.78728944997322</v>
      </c>
      <c r="AN264" s="9">
        <v>123.0347812011927</v>
      </c>
      <c r="AO264" s="9">
        <v>126.74920706848297</v>
      </c>
      <c r="AP264" s="9">
        <v>128.11541278454851</v>
      </c>
      <c r="AQ264" s="9">
        <v>129.24962402318184</v>
      </c>
      <c r="AR264" s="9">
        <v>133.67171783662337</v>
      </c>
      <c r="AS264" s="9">
        <v>152.0029165449138</v>
      </c>
      <c r="AT264" s="9">
        <v>171.85478206101311</v>
      </c>
      <c r="AU264" s="9">
        <v>186.07845090265303</v>
      </c>
      <c r="AV264" s="9">
        <v>193.41405115572283</v>
      </c>
      <c r="AW264" s="9">
        <v>193.5225794498416</v>
      </c>
      <c r="AX264" s="9">
        <v>194.50773948929978</v>
      </c>
      <c r="AY264" s="9">
        <v>191.36011563355945</v>
      </c>
      <c r="AZ264" s="9">
        <v>193.45606743026872</v>
      </c>
      <c r="BA264" s="9">
        <v>204.06541281254593</v>
      </c>
      <c r="BB264" s="9">
        <v>217.7933437516848</v>
      </c>
      <c r="BC264" s="9">
        <v>227.40382440104727</v>
      </c>
      <c r="BD264" s="9">
        <v>242.62983274710896</v>
      </c>
      <c r="BE264" s="9">
        <v>253.2906336209137</v>
      </c>
      <c r="BF264" s="9">
        <v>266.09409130076557</v>
      </c>
      <c r="BG264" s="9">
        <v>272.62012253725283</v>
      </c>
      <c r="BH264" s="9">
        <v>283.63367715433918</v>
      </c>
      <c r="BI264" s="9">
        <v>300.07809079866985</v>
      </c>
      <c r="BJ264" s="9">
        <v>302.08065872006637</v>
      </c>
      <c r="BK264" s="9">
        <v>301.29854373668257</v>
      </c>
      <c r="BL264" s="9">
        <v>295.36628122704866</v>
      </c>
      <c r="BM264" s="9">
        <v>301.43606919338265</v>
      </c>
      <c r="BN264" s="9">
        <v>308.3932427332366</v>
      </c>
      <c r="BO264" s="9">
        <v>313.54819584850566</v>
      </c>
      <c r="BP264" s="9">
        <v>314.80337981940534</v>
      </c>
      <c r="BQ264" s="21">
        <v>319.02796528344084</v>
      </c>
      <c r="BR264" s="21">
        <v>315.4678268485402</v>
      </c>
      <c r="BS264" s="21">
        <v>308.88616727765469</v>
      </c>
      <c r="BT264" s="21">
        <v>294.13902327589363</v>
      </c>
      <c r="BU264" s="21">
        <v>293.74091870560011</v>
      </c>
      <c r="BV264" s="21">
        <v>303.69284522703134</v>
      </c>
      <c r="BW264" s="21">
        <v>310.93762590724231</v>
      </c>
      <c r="BX264" s="21">
        <v>319.83959015272535</v>
      </c>
      <c r="BY264" s="21">
        <v>319.61683766456503</v>
      </c>
      <c r="BZ264" s="21">
        <v>330.71843787221127</v>
      </c>
      <c r="CA264" s="21">
        <v>335.24135926421587</v>
      </c>
      <c r="CB264" s="21">
        <v>338.99860244936366</v>
      </c>
      <c r="CC264" s="21">
        <v>338.88601155062679</v>
      </c>
      <c r="CD264" s="197">
        <v>334.66668444435749</v>
      </c>
      <c r="CE264" s="197">
        <v>338.99747676021775</v>
      </c>
      <c r="CF264" s="197">
        <v>351.53479616313217</v>
      </c>
      <c r="CG264" s="197">
        <v>370.02886241895294</v>
      </c>
      <c r="CH264" s="200">
        <v>384.21567131157519</v>
      </c>
      <c r="CJ264" s="5"/>
      <c r="CK264" s="5"/>
      <c r="CL264" s="5"/>
      <c r="CM264" s="5"/>
      <c r="CN264" s="5"/>
      <c r="CO264" s="21"/>
      <c r="CP264" s="21"/>
      <c r="CQ264" s="21"/>
    </row>
    <row r="265" spans="1:95" x14ac:dyDescent="0.2">
      <c r="A265" s="8" t="str">
        <f t="shared" si="4"/>
        <v>EFHtL_gg_QU_4</v>
      </c>
      <c r="B265" s="7" t="s">
        <v>3807</v>
      </c>
      <c r="C265" s="7" t="s">
        <v>654</v>
      </c>
      <c r="D265" s="7">
        <v>4</v>
      </c>
      <c r="E265" s="7">
        <v>100</v>
      </c>
      <c r="F265" s="9">
        <v>92.002270983294537</v>
      </c>
      <c r="G265" s="9">
        <v>85.2469278299141</v>
      </c>
      <c r="H265" s="9">
        <v>83.629788145785184</v>
      </c>
      <c r="I265" s="9">
        <v>81.00734326186587</v>
      </c>
      <c r="J265" s="9">
        <v>81.213541049521723</v>
      </c>
      <c r="K265" s="9">
        <v>80.432422652665693</v>
      </c>
      <c r="L265" s="9">
        <v>82.643823736943958</v>
      </c>
      <c r="M265" s="9">
        <v>83.550345326838055</v>
      </c>
      <c r="N265" s="9">
        <v>84.72483045623494</v>
      </c>
      <c r="O265" s="9">
        <v>84.10457336931357</v>
      </c>
      <c r="P265" s="9">
        <v>86.868226823972307</v>
      </c>
      <c r="Q265" s="9">
        <v>90.568244916984625</v>
      </c>
      <c r="R265" s="9">
        <v>96.782357871345013</v>
      </c>
      <c r="S265" s="9">
        <v>100.23552092247256</v>
      </c>
      <c r="T265" s="9">
        <v>102.11823254289966</v>
      </c>
      <c r="U265" s="9">
        <v>102.35125787928746</v>
      </c>
      <c r="V265" s="9">
        <v>103.52095980232514</v>
      </c>
      <c r="W265" s="9">
        <v>104.17542721308092</v>
      </c>
      <c r="X265" s="9">
        <v>104.92191935517508</v>
      </c>
      <c r="Y265" s="9">
        <v>106.89759155167046</v>
      </c>
      <c r="Z265" s="9">
        <v>111.97808459624336</v>
      </c>
      <c r="AA265" s="9">
        <v>117.84343941643766</v>
      </c>
      <c r="AB265" s="9">
        <v>115.93597990201182</v>
      </c>
      <c r="AC265" s="9">
        <v>111.37446474853255</v>
      </c>
      <c r="AD265" s="9">
        <v>106.49632212990632</v>
      </c>
      <c r="AE265" s="9">
        <v>101.29822459817289</v>
      </c>
      <c r="AF265" s="9">
        <v>103.2020447162749</v>
      </c>
      <c r="AG265" s="9">
        <v>106.87700296718803</v>
      </c>
      <c r="AH265" s="9">
        <v>116.14425734432587</v>
      </c>
      <c r="AI265" s="9">
        <v>118.12117733371406</v>
      </c>
      <c r="AJ265" s="9">
        <v>118.61686308945575</v>
      </c>
      <c r="AK265" s="9">
        <v>115.93275643636514</v>
      </c>
      <c r="AL265" s="9">
        <v>112.6511649179907</v>
      </c>
      <c r="AM265" s="9">
        <v>111.62849459965453</v>
      </c>
      <c r="AN265" s="9">
        <v>115.77667833325039</v>
      </c>
      <c r="AO265" s="9">
        <v>120.13615500912567</v>
      </c>
      <c r="AP265" s="9">
        <v>119.04662378409388</v>
      </c>
      <c r="AQ265" s="9">
        <v>118.18013555177117</v>
      </c>
      <c r="AR265" s="9">
        <v>119.46286672092835</v>
      </c>
      <c r="AS265" s="9">
        <v>132.51010192348318</v>
      </c>
      <c r="AT265" s="9">
        <v>149.32473603912482</v>
      </c>
      <c r="AU265" s="9">
        <v>163.83667221849871</v>
      </c>
      <c r="AV265" s="9">
        <v>177.3021260304084</v>
      </c>
      <c r="AW265" s="9">
        <v>178.62416267827714</v>
      </c>
      <c r="AX265" s="9">
        <v>167.33226023090387</v>
      </c>
      <c r="AY265" s="9">
        <v>142.03523351375466</v>
      </c>
      <c r="AZ265" s="9">
        <v>127.48170423545184</v>
      </c>
      <c r="BA265" s="9">
        <v>134.58819712620081</v>
      </c>
      <c r="BB265" s="9">
        <v>149.81231114117494</v>
      </c>
      <c r="BC265" s="9">
        <v>158.24531193767126</v>
      </c>
      <c r="BD265" s="9">
        <v>166.95282718668474</v>
      </c>
      <c r="BE265" s="9">
        <v>172.26537334867109</v>
      </c>
      <c r="BF265" s="9">
        <v>191.59677978243346</v>
      </c>
      <c r="BG265" s="9">
        <v>208.35726023654522</v>
      </c>
      <c r="BH265" s="9">
        <v>227.92141247892354</v>
      </c>
      <c r="BI265" s="9">
        <v>246.01279737185658</v>
      </c>
      <c r="BJ265" s="9">
        <v>251.04859878975404</v>
      </c>
      <c r="BK265" s="9">
        <v>255.37088878340049</v>
      </c>
      <c r="BL265" s="9">
        <v>245.71489273152326</v>
      </c>
      <c r="BM265" s="9">
        <v>250.13884859462061</v>
      </c>
      <c r="BN265" s="9">
        <v>255.40131658674758</v>
      </c>
      <c r="BO265" s="9">
        <v>265.43375390571526</v>
      </c>
      <c r="BP265" s="9">
        <v>276.12244492443557</v>
      </c>
      <c r="BQ265" s="21">
        <v>285.39151445279975</v>
      </c>
      <c r="BR265" s="21">
        <v>284.51435079042693</v>
      </c>
      <c r="BS265" s="21">
        <v>279.37678070697484</v>
      </c>
      <c r="BT265" s="21">
        <v>264.09811726395054</v>
      </c>
      <c r="BU265" s="21">
        <v>257.04092287038264</v>
      </c>
      <c r="BV265" s="21">
        <v>251.6958063859544</v>
      </c>
      <c r="BW265" s="21">
        <v>252.86244536440577</v>
      </c>
      <c r="BX265" s="21">
        <v>257.6452642704154</v>
      </c>
      <c r="BY265" s="21">
        <v>256.26563066985346</v>
      </c>
      <c r="BZ265" s="21">
        <v>260.84090317600743</v>
      </c>
      <c r="CA265" s="21">
        <v>265.69465175846585</v>
      </c>
      <c r="CB265" s="21">
        <v>277.12964632715949</v>
      </c>
      <c r="CC265" s="21">
        <v>287.90705083945744</v>
      </c>
      <c r="CD265" s="197">
        <v>302.40888013305067</v>
      </c>
      <c r="CE265" s="197">
        <v>312.05007347016789</v>
      </c>
      <c r="CF265" s="197">
        <v>326.64616727581409</v>
      </c>
      <c r="CG265" s="197">
        <v>330.91808692037421</v>
      </c>
      <c r="CH265" s="200">
        <v>330.31055882446151</v>
      </c>
      <c r="CJ265" s="5"/>
      <c r="CK265" s="5"/>
      <c r="CL265" s="5"/>
      <c r="CM265" s="5"/>
      <c r="CN265" s="5"/>
      <c r="CO265" s="21"/>
      <c r="CP265" s="21"/>
      <c r="CQ265" s="21"/>
    </row>
    <row r="266" spans="1:95" x14ac:dyDescent="0.2">
      <c r="A266" s="8" t="str">
        <f t="shared" si="4"/>
        <v>EFHtL_gg_QU_5</v>
      </c>
      <c r="B266" s="7" t="s">
        <v>3807</v>
      </c>
      <c r="C266" s="7" t="s">
        <v>654</v>
      </c>
      <c r="D266" s="7">
        <v>5</v>
      </c>
      <c r="E266" s="7">
        <v>100</v>
      </c>
      <c r="F266" s="9">
        <v>95.976466097009208</v>
      </c>
      <c r="G266" s="9">
        <v>92.549458009406592</v>
      </c>
      <c r="H266" s="9">
        <v>94.003884083982101</v>
      </c>
      <c r="I266" s="9">
        <v>94.43023520193492</v>
      </c>
      <c r="J266" s="9">
        <v>97.916292826749057</v>
      </c>
      <c r="K266" s="9">
        <v>99.350721639814466</v>
      </c>
      <c r="L266" s="9">
        <v>102.25173015870497</v>
      </c>
      <c r="M266" s="9">
        <v>102.030388046634</v>
      </c>
      <c r="N266" s="9">
        <v>101.65879456191794</v>
      </c>
      <c r="O266" s="9">
        <v>99.958698588966925</v>
      </c>
      <c r="P266" s="9">
        <v>101.85886737949926</v>
      </c>
      <c r="Q266" s="9">
        <v>104.47159204385737</v>
      </c>
      <c r="R266" s="9">
        <v>109.0493187519735</v>
      </c>
      <c r="S266" s="9">
        <v>110.68088524571185</v>
      </c>
      <c r="T266" s="9">
        <v>111.29315298682913</v>
      </c>
      <c r="U266" s="9">
        <v>111.28582392642677</v>
      </c>
      <c r="V266" s="9">
        <v>113.30487457841633</v>
      </c>
      <c r="W266" s="9">
        <v>115.38891897041087</v>
      </c>
      <c r="X266" s="9">
        <v>119.25729395101696</v>
      </c>
      <c r="Y266" s="9">
        <v>124.19504553041806</v>
      </c>
      <c r="Z266" s="9">
        <v>130.72926298101092</v>
      </c>
      <c r="AA266" s="9">
        <v>135.38592712840773</v>
      </c>
      <c r="AB266" s="9">
        <v>139.645969537588</v>
      </c>
      <c r="AC266" s="9">
        <v>142.02682227027245</v>
      </c>
      <c r="AD266" s="9">
        <v>145.00643377668609</v>
      </c>
      <c r="AE266" s="9">
        <v>147.68153429039486</v>
      </c>
      <c r="AF266" s="9">
        <v>152.65380585232586</v>
      </c>
      <c r="AG266" s="9">
        <v>156.00118029466196</v>
      </c>
      <c r="AH266" s="9">
        <v>155.56686096480874</v>
      </c>
      <c r="AI266" s="9">
        <v>153.98186182117874</v>
      </c>
      <c r="AJ266" s="9">
        <v>154.59734662102301</v>
      </c>
      <c r="AK266" s="9">
        <v>155.41070679078177</v>
      </c>
      <c r="AL266" s="9">
        <v>155.69561966591297</v>
      </c>
      <c r="AM266" s="9">
        <v>155.17444650111716</v>
      </c>
      <c r="AN266" s="9">
        <v>161.10663670185986</v>
      </c>
      <c r="AO266" s="9">
        <v>165.08665467593821</v>
      </c>
      <c r="AP266" s="9">
        <v>166.9891566018629</v>
      </c>
      <c r="AQ266" s="9">
        <v>166.60501003615204</v>
      </c>
      <c r="AR266" s="9">
        <v>172.01837109490279</v>
      </c>
      <c r="AS266" s="9">
        <v>192.55193721694596</v>
      </c>
      <c r="AT266" s="9">
        <v>216.49120154649208</v>
      </c>
      <c r="AU266" s="9">
        <v>233.09027989072538</v>
      </c>
      <c r="AV266" s="9">
        <v>241.23321123718711</v>
      </c>
      <c r="AW266" s="9">
        <v>240.9111322442088</v>
      </c>
      <c r="AX266" s="9">
        <v>242.0359408931491</v>
      </c>
      <c r="AY266" s="9">
        <v>241.02625573808803</v>
      </c>
      <c r="AZ266" s="9">
        <v>247.59313715330575</v>
      </c>
      <c r="BA266" s="9">
        <v>258.15385140628035</v>
      </c>
      <c r="BB266" s="9">
        <v>270.53958529862729</v>
      </c>
      <c r="BC266" s="9">
        <v>276.21225948645821</v>
      </c>
      <c r="BD266" s="9">
        <v>294.40737689056198</v>
      </c>
      <c r="BE266" s="9">
        <v>309.55942908684307</v>
      </c>
      <c r="BF266" s="9">
        <v>323.83329011464895</v>
      </c>
      <c r="BG266" s="9">
        <v>326.37738502450821</v>
      </c>
      <c r="BH266" s="9">
        <v>326.98099995160993</v>
      </c>
      <c r="BI266" s="9">
        <v>333.11814658637132</v>
      </c>
      <c r="BJ266" s="9">
        <v>328.36557864601377</v>
      </c>
      <c r="BK266" s="9">
        <v>322.10311126890116</v>
      </c>
      <c r="BL266" s="9">
        <v>312.46570390449023</v>
      </c>
      <c r="BM266" s="9">
        <v>315.09170321732012</v>
      </c>
      <c r="BN266" s="9">
        <v>321.62651915631739</v>
      </c>
      <c r="BO266" s="9">
        <v>324.14722388296303</v>
      </c>
      <c r="BP266" s="9">
        <v>325.06696317921802</v>
      </c>
      <c r="BQ266" s="21">
        <v>322.23142407915901</v>
      </c>
      <c r="BR266" s="21">
        <v>317.50737494833839</v>
      </c>
      <c r="BS266" s="21">
        <v>309.28549405911139</v>
      </c>
      <c r="BT266" s="21">
        <v>294.66787750201377</v>
      </c>
      <c r="BU266" s="21">
        <v>289.79389521921667</v>
      </c>
      <c r="BV266" s="21">
        <v>288.32745212984997</v>
      </c>
      <c r="BW266" s="21">
        <v>291.30875325172366</v>
      </c>
      <c r="BX266" s="21">
        <v>296.51650052681686</v>
      </c>
      <c r="BY266" s="21">
        <v>301.25092629229556</v>
      </c>
      <c r="BZ266" s="21">
        <v>313.66884184344775</v>
      </c>
      <c r="CA266" s="21">
        <v>322.14035602114853</v>
      </c>
      <c r="CB266" s="21">
        <v>330.98667994588089</v>
      </c>
      <c r="CC266" s="21">
        <v>339.1512222860386</v>
      </c>
      <c r="CD266" s="197">
        <v>340.15760640322696</v>
      </c>
      <c r="CE266" s="197">
        <v>341.10545656103199</v>
      </c>
      <c r="CF266" s="197">
        <v>346.42316569001213</v>
      </c>
      <c r="CG266" s="197">
        <v>363.53227597686873</v>
      </c>
      <c r="CH266" s="200">
        <v>383.60872823880391</v>
      </c>
      <c r="CJ266" s="5"/>
      <c r="CK266" s="5"/>
      <c r="CL266" s="5"/>
      <c r="CM266" s="5"/>
      <c r="CN266" s="5"/>
      <c r="CO266" s="21"/>
      <c r="CP266" s="21"/>
      <c r="CQ266" s="21"/>
    </row>
    <row r="267" spans="1:95" x14ac:dyDescent="0.2">
      <c r="A267" s="8" t="str">
        <f t="shared" si="4"/>
        <v>EFHtL_gg_QU_6</v>
      </c>
      <c r="B267" s="7" t="s">
        <v>3807</v>
      </c>
      <c r="C267" s="7" t="s">
        <v>654</v>
      </c>
      <c r="D267" s="7">
        <v>6</v>
      </c>
      <c r="E267" s="7">
        <v>100</v>
      </c>
      <c r="F267" s="9">
        <v>92.460067374532343</v>
      </c>
      <c r="G267" s="9">
        <v>84.709654732823552</v>
      </c>
      <c r="H267" s="9">
        <v>81.734007496170349</v>
      </c>
      <c r="I267" s="9">
        <v>77.673784612132366</v>
      </c>
      <c r="J267" s="9">
        <v>77.812427359388963</v>
      </c>
      <c r="K267" s="9">
        <v>77.111587165231967</v>
      </c>
      <c r="L267" s="9">
        <v>80.477938187947601</v>
      </c>
      <c r="M267" s="9">
        <v>81.855292231064155</v>
      </c>
      <c r="N267" s="9">
        <v>83.773454234159928</v>
      </c>
      <c r="O267" s="9">
        <v>83.281757478047453</v>
      </c>
      <c r="P267" s="9">
        <v>86.403643709932723</v>
      </c>
      <c r="Q267" s="9">
        <v>90.232903671479789</v>
      </c>
      <c r="R267" s="9">
        <v>96.222129975651725</v>
      </c>
      <c r="S267" s="9">
        <v>98.88207906898424</v>
      </c>
      <c r="T267" s="9">
        <v>99.394855871887103</v>
      </c>
      <c r="U267" s="9">
        <v>97.813835989917877</v>
      </c>
      <c r="V267" s="9">
        <v>97.794673568759734</v>
      </c>
      <c r="W267" s="9">
        <v>97.584780246555226</v>
      </c>
      <c r="X267" s="9">
        <v>98.624020933042175</v>
      </c>
      <c r="Y267" s="9">
        <v>101.57930638557433</v>
      </c>
      <c r="Z267" s="9">
        <v>107.65066053833664</v>
      </c>
      <c r="AA267" s="9">
        <v>113.99128438650662</v>
      </c>
      <c r="AB267" s="9">
        <v>120.53545944517164</v>
      </c>
      <c r="AC267" s="9">
        <v>123.62500155645199</v>
      </c>
      <c r="AD267" s="9">
        <v>125.16921895137544</v>
      </c>
      <c r="AE267" s="9">
        <v>121.54961712633248</v>
      </c>
      <c r="AF267" s="9">
        <v>123.19895326620552</v>
      </c>
      <c r="AG267" s="9">
        <v>123.52350348768465</v>
      </c>
      <c r="AH267" s="9">
        <v>123.3215353345969</v>
      </c>
      <c r="AI267" s="9">
        <v>118.09995724368694</v>
      </c>
      <c r="AJ267" s="9">
        <v>115.35475597241434</v>
      </c>
      <c r="AK267" s="9">
        <v>114.8099701816535</v>
      </c>
      <c r="AL267" s="9">
        <v>114.69619021777051</v>
      </c>
      <c r="AM267" s="9">
        <v>117.32701946664461</v>
      </c>
      <c r="AN267" s="9">
        <v>122.92167059458374</v>
      </c>
      <c r="AO267" s="9">
        <v>127.84313746102816</v>
      </c>
      <c r="AP267" s="9">
        <v>126.33671072894562</v>
      </c>
      <c r="AQ267" s="9">
        <v>126.85369857205301</v>
      </c>
      <c r="AR267" s="9">
        <v>130.4831725549092</v>
      </c>
      <c r="AS267" s="9">
        <v>153.05493323322261</v>
      </c>
      <c r="AT267" s="9">
        <v>176.46022097674617</v>
      </c>
      <c r="AU267" s="9">
        <v>193.92629060120899</v>
      </c>
      <c r="AV267" s="9">
        <v>200.32026436239002</v>
      </c>
      <c r="AW267" s="9">
        <v>200.46281435641777</v>
      </c>
      <c r="AX267" s="9">
        <v>201.88549545505248</v>
      </c>
      <c r="AY267" s="9">
        <v>199.98478858787163</v>
      </c>
      <c r="AZ267" s="9">
        <v>198.44142356520308</v>
      </c>
      <c r="BA267" s="9">
        <v>206.86427199600951</v>
      </c>
      <c r="BB267" s="9">
        <v>216.49886468966588</v>
      </c>
      <c r="BC267" s="9">
        <v>227.83608103983454</v>
      </c>
      <c r="BD267" s="9">
        <v>237.43714973113947</v>
      </c>
      <c r="BE267" s="9">
        <v>242.60443349525053</v>
      </c>
      <c r="BF267" s="9">
        <v>244.87066091393638</v>
      </c>
      <c r="BG267" s="9">
        <v>243.64168823099399</v>
      </c>
      <c r="BH267" s="9">
        <v>244.813685808001</v>
      </c>
      <c r="BI267" s="9">
        <v>250.87092203559556</v>
      </c>
      <c r="BJ267" s="9">
        <v>256.21672341354542</v>
      </c>
      <c r="BK267" s="9">
        <v>256.62292235950872</v>
      </c>
      <c r="BL267" s="9">
        <v>257.05933463690303</v>
      </c>
      <c r="BM267" s="9">
        <v>262.6182541779462</v>
      </c>
      <c r="BN267" s="9">
        <v>276.56171904718673</v>
      </c>
      <c r="BO267" s="9">
        <v>285.80264032182703</v>
      </c>
      <c r="BP267" s="9">
        <v>293.0279804313152</v>
      </c>
      <c r="BQ267" s="21">
        <v>297.18349366450883</v>
      </c>
      <c r="BR267" s="21">
        <v>295.99415981519422</v>
      </c>
      <c r="BS267" s="21">
        <v>296.18854781342031</v>
      </c>
      <c r="BT267" s="21">
        <v>288.38096214795911</v>
      </c>
      <c r="BU267" s="21">
        <v>292.15072715519625</v>
      </c>
      <c r="BV267" s="21">
        <v>289.72445282090086</v>
      </c>
      <c r="BW267" s="21">
        <v>293.59336178022414</v>
      </c>
      <c r="BX267" s="21">
        <v>301.38205154955119</v>
      </c>
      <c r="BY267" s="21">
        <v>312.21785709384329</v>
      </c>
      <c r="BZ267" s="21">
        <v>328.26329255515901</v>
      </c>
      <c r="CA267" s="21">
        <v>337.99183760792624</v>
      </c>
      <c r="CB267" s="21">
        <v>346.20628824978257</v>
      </c>
      <c r="CC267" s="21">
        <v>352.18183791942607</v>
      </c>
      <c r="CD267" s="197">
        <v>356.66618949171908</v>
      </c>
      <c r="CE267" s="197">
        <v>363.84693012505318</v>
      </c>
      <c r="CF267" s="197">
        <v>377.91288106825999</v>
      </c>
      <c r="CG267" s="197">
        <v>383.41359451846614</v>
      </c>
      <c r="CH267" s="200">
        <v>376.59465409587551</v>
      </c>
      <c r="CJ267" s="5"/>
      <c r="CK267" s="5"/>
      <c r="CL267" s="5"/>
      <c r="CM267" s="5"/>
      <c r="CN267" s="5"/>
      <c r="CO267" s="21"/>
      <c r="CP267" s="21"/>
      <c r="CQ267" s="21"/>
    </row>
    <row r="268" spans="1:95" x14ac:dyDescent="0.2">
      <c r="A268" s="8" t="str">
        <f t="shared" si="4"/>
        <v>EFHtL_gg_QU_7</v>
      </c>
      <c r="B268" s="7" t="s">
        <v>3807</v>
      </c>
      <c r="C268" s="7" t="s">
        <v>654</v>
      </c>
      <c r="D268" s="7">
        <v>7</v>
      </c>
      <c r="E268" s="7">
        <v>100</v>
      </c>
      <c r="F268" s="9">
        <v>94.799290371000723</v>
      </c>
      <c r="G268" s="9">
        <v>90.374101180597222</v>
      </c>
      <c r="H268" s="9">
        <v>90.599112398167961</v>
      </c>
      <c r="I268" s="9">
        <v>89.921156521844068</v>
      </c>
      <c r="J268" s="9">
        <v>92.732429894903191</v>
      </c>
      <c r="K268" s="9">
        <v>94.433729624536099</v>
      </c>
      <c r="L268" s="9">
        <v>99.840220354486704</v>
      </c>
      <c r="M268" s="9">
        <v>102.07327051491951</v>
      </c>
      <c r="N268" s="9">
        <v>103.7534548223913</v>
      </c>
      <c r="O268" s="9">
        <v>101.28653250829193</v>
      </c>
      <c r="P268" s="9">
        <v>100.1183971886415</v>
      </c>
      <c r="Q268" s="9">
        <v>99.590134573157499</v>
      </c>
      <c r="R268" s="9">
        <v>101.50371970793968</v>
      </c>
      <c r="S268" s="9">
        <v>102.8565207063989</v>
      </c>
      <c r="T268" s="9">
        <v>103.02732938934957</v>
      </c>
      <c r="U268" s="9">
        <v>102.404707230959</v>
      </c>
      <c r="V268" s="9">
        <v>103.61790135331871</v>
      </c>
      <c r="W268" s="9">
        <v>105.29176988719337</v>
      </c>
      <c r="X268" s="9">
        <v>107.0118284070993</v>
      </c>
      <c r="Y268" s="9">
        <v>109.59875041958195</v>
      </c>
      <c r="Z268" s="9">
        <v>114.00235286147249</v>
      </c>
      <c r="AA268" s="9">
        <v>118.44394421020883</v>
      </c>
      <c r="AB268" s="9">
        <v>126.14117545052234</v>
      </c>
      <c r="AC268" s="9">
        <v>131.51523892502067</v>
      </c>
      <c r="AD268" s="9">
        <v>137.69743862415206</v>
      </c>
      <c r="AE268" s="9">
        <v>141.94399511363699</v>
      </c>
      <c r="AF268" s="9">
        <v>154.20885037873083</v>
      </c>
      <c r="AG268" s="9">
        <v>161.46397746718404</v>
      </c>
      <c r="AH268" s="9">
        <v>164.78833674595685</v>
      </c>
      <c r="AI268" s="9">
        <v>159.3908012173159</v>
      </c>
      <c r="AJ268" s="9">
        <v>158.82841457124201</v>
      </c>
      <c r="AK268" s="9">
        <v>156.62986550238924</v>
      </c>
      <c r="AL268" s="9">
        <v>152.79025221624917</v>
      </c>
      <c r="AM268" s="9">
        <v>149.96144550152812</v>
      </c>
      <c r="AN268" s="9">
        <v>151.34620242902687</v>
      </c>
      <c r="AO268" s="9">
        <v>157.82957968992767</v>
      </c>
      <c r="AP268" s="9">
        <v>161.29835337400974</v>
      </c>
      <c r="AQ268" s="9">
        <v>164.77231164834836</v>
      </c>
      <c r="AR268" s="9">
        <v>169.3358822661742</v>
      </c>
      <c r="AS268" s="9">
        <v>179.25438050716855</v>
      </c>
      <c r="AT268" s="9">
        <v>197.61989600628499</v>
      </c>
      <c r="AU268" s="9">
        <v>207.33770347136237</v>
      </c>
      <c r="AV268" s="9">
        <v>219.76874842089742</v>
      </c>
      <c r="AW268" s="9">
        <v>216.15565459686832</v>
      </c>
      <c r="AX268" s="9">
        <v>215.7072346715332</v>
      </c>
      <c r="AY268" s="9">
        <v>213.44524507092345</v>
      </c>
      <c r="AZ268" s="9">
        <v>222.35237114890705</v>
      </c>
      <c r="BA268" s="9">
        <v>236.33407991456235</v>
      </c>
      <c r="BB268" s="9">
        <v>247.32823923804804</v>
      </c>
      <c r="BC268" s="9">
        <v>250.64166374483958</v>
      </c>
      <c r="BD268" s="9">
        <v>263.36851313537949</v>
      </c>
      <c r="BE268" s="9">
        <v>272.00858568198595</v>
      </c>
      <c r="BF268" s="9">
        <v>280.36548533471824</v>
      </c>
      <c r="BG268" s="9">
        <v>281.50307870433949</v>
      </c>
      <c r="BH268" s="9">
        <v>283.47982157483187</v>
      </c>
      <c r="BI268" s="9">
        <v>286.94246801572382</v>
      </c>
      <c r="BJ268" s="9">
        <v>280.50452661841837</v>
      </c>
      <c r="BK268" s="9">
        <v>275.87666708119167</v>
      </c>
      <c r="BL268" s="9">
        <v>275.38158584338004</v>
      </c>
      <c r="BM268" s="9">
        <v>283.93964759849285</v>
      </c>
      <c r="BN268" s="9">
        <v>290.792073421179</v>
      </c>
      <c r="BO268" s="9">
        <v>288.51377592757791</v>
      </c>
      <c r="BP268" s="9">
        <v>285.90441877914509</v>
      </c>
      <c r="BQ268" s="21">
        <v>282.63831544182591</v>
      </c>
      <c r="BR268" s="21">
        <v>283.20777198363731</v>
      </c>
      <c r="BS268" s="21">
        <v>280.85283681921766</v>
      </c>
      <c r="BT268" s="21">
        <v>273.85533673432627</v>
      </c>
      <c r="BU268" s="21">
        <v>274.52876787730088</v>
      </c>
      <c r="BV268" s="21">
        <v>280.41883948121352</v>
      </c>
      <c r="BW268" s="21">
        <v>293.27700040332144</v>
      </c>
      <c r="BX268" s="21">
        <v>306.46150771632989</v>
      </c>
      <c r="BY268" s="21">
        <v>313.1897861683712</v>
      </c>
      <c r="BZ268" s="21">
        <v>321.64566436252773</v>
      </c>
      <c r="CA268" s="21">
        <v>328.88061868153551</v>
      </c>
      <c r="CB268" s="21">
        <v>343.10119566034359</v>
      </c>
      <c r="CC268" s="21">
        <v>356.14741581116988</v>
      </c>
      <c r="CD268" s="197">
        <v>355.21645192986489</v>
      </c>
      <c r="CE268" s="197">
        <v>353.17447748725363</v>
      </c>
      <c r="CF268" s="197">
        <v>355.93494187600874</v>
      </c>
      <c r="CG268" s="197">
        <v>372.19805888966152</v>
      </c>
      <c r="CH268" s="200">
        <v>386.63761410855824</v>
      </c>
      <c r="CJ268" s="5"/>
      <c r="CK268" s="5"/>
      <c r="CL268" s="5"/>
      <c r="CM268" s="5"/>
      <c r="CN268" s="5"/>
      <c r="CO268" s="21"/>
      <c r="CP268" s="21"/>
      <c r="CQ268" s="21"/>
    </row>
    <row r="269" spans="1:95" x14ac:dyDescent="0.2">
      <c r="A269" s="8" t="str">
        <f t="shared" si="4"/>
        <v>EFHtL_gg_QU_8</v>
      </c>
      <c r="B269" s="7" t="s">
        <v>3807</v>
      </c>
      <c r="C269" s="7" t="s">
        <v>654</v>
      </c>
      <c r="D269" s="7">
        <v>8</v>
      </c>
      <c r="E269" s="7">
        <v>100</v>
      </c>
      <c r="F269" s="9">
        <v>95.259398617518585</v>
      </c>
      <c r="G269" s="9">
        <v>91.174122958458227</v>
      </c>
      <c r="H269" s="9">
        <v>91.545552727054087</v>
      </c>
      <c r="I269" s="9">
        <v>89.622519748479036</v>
      </c>
      <c r="J269" s="9">
        <v>89.825235083974675</v>
      </c>
      <c r="K269" s="9">
        <v>87.898340480154403</v>
      </c>
      <c r="L269" s="9">
        <v>88.263180805894194</v>
      </c>
      <c r="M269" s="9">
        <v>86.633653070529974</v>
      </c>
      <c r="N269" s="9">
        <v>85.87735480634592</v>
      </c>
      <c r="O269" s="9">
        <v>85.151619289097198</v>
      </c>
      <c r="P269" s="9">
        <v>87.207658832866528</v>
      </c>
      <c r="Q269" s="9">
        <v>89.823225272798069</v>
      </c>
      <c r="R269" s="9">
        <v>93.485060798472162</v>
      </c>
      <c r="S269" s="9">
        <v>95.442359484821552</v>
      </c>
      <c r="T269" s="9">
        <v>94.551848405725494</v>
      </c>
      <c r="U269" s="9">
        <v>92.245773159990776</v>
      </c>
      <c r="V269" s="9">
        <v>90.381809043191467</v>
      </c>
      <c r="W269" s="9">
        <v>89.500489209393564</v>
      </c>
      <c r="X269" s="9">
        <v>88.651261581443805</v>
      </c>
      <c r="Y269" s="9">
        <v>88.867324208436727</v>
      </c>
      <c r="Z269" s="9">
        <v>91.907164608301471</v>
      </c>
      <c r="AA269" s="9">
        <v>95.602815354106227</v>
      </c>
      <c r="AB269" s="9">
        <v>100.99840149398335</v>
      </c>
      <c r="AC269" s="9">
        <v>103.69821731025816</v>
      </c>
      <c r="AD269" s="9">
        <v>106.73644111258091</v>
      </c>
      <c r="AE269" s="9">
        <v>109.38990962390569</v>
      </c>
      <c r="AF269" s="9">
        <v>110.79744829932162</v>
      </c>
      <c r="AG269" s="9">
        <v>108.48735805735311</v>
      </c>
      <c r="AH269" s="9">
        <v>101.54089820797532</v>
      </c>
      <c r="AI269" s="9">
        <v>95.684535254783341</v>
      </c>
      <c r="AJ269" s="9">
        <v>93.141069845613913</v>
      </c>
      <c r="AK269" s="9">
        <v>90.130940297878951</v>
      </c>
      <c r="AL269" s="9">
        <v>87.26707813536423</v>
      </c>
      <c r="AM269" s="9">
        <v>85.979789648381541</v>
      </c>
      <c r="AN269" s="9">
        <v>88.768713378614223</v>
      </c>
      <c r="AO269" s="9">
        <v>92.341219411841351</v>
      </c>
      <c r="AP269" s="9">
        <v>92.451546434918285</v>
      </c>
      <c r="AQ269" s="9">
        <v>92.673311683378486</v>
      </c>
      <c r="AR269" s="9">
        <v>96.118131910733325</v>
      </c>
      <c r="AS269" s="9">
        <v>104.27462470117435</v>
      </c>
      <c r="AT269" s="9">
        <v>117.67839066331847</v>
      </c>
      <c r="AU269" s="9">
        <v>125.00858811002145</v>
      </c>
      <c r="AV269" s="9">
        <v>133.48717767123489</v>
      </c>
      <c r="AW269" s="9">
        <v>131.61236225352982</v>
      </c>
      <c r="AX269" s="9">
        <v>129.70115560350925</v>
      </c>
      <c r="AY269" s="9">
        <v>125.66865956688214</v>
      </c>
      <c r="AZ269" s="9">
        <v>126.03020888095305</v>
      </c>
      <c r="BA269" s="9">
        <v>137.16215494096289</v>
      </c>
      <c r="BB269" s="9">
        <v>147.30368155798169</v>
      </c>
      <c r="BC269" s="9">
        <v>153.26337774871263</v>
      </c>
      <c r="BD269" s="9">
        <v>161.71016601996197</v>
      </c>
      <c r="BE269" s="9">
        <v>164.59398022716701</v>
      </c>
      <c r="BF269" s="9">
        <v>167.8872240440358</v>
      </c>
      <c r="BG269" s="9">
        <v>162.87490031768215</v>
      </c>
      <c r="BH269" s="9">
        <v>161.55487085814642</v>
      </c>
      <c r="BI269" s="9">
        <v>169.41167625003283</v>
      </c>
      <c r="BJ269" s="9">
        <v>169.74817432059177</v>
      </c>
      <c r="BK269" s="9">
        <v>173.20058891839906</v>
      </c>
      <c r="BL269" s="9">
        <v>173.85801671582485</v>
      </c>
      <c r="BM269" s="9">
        <v>184.12349224755414</v>
      </c>
      <c r="BN269" s="9">
        <v>192.13874021922194</v>
      </c>
      <c r="BO269" s="9">
        <v>193.53056416327036</v>
      </c>
      <c r="BP269" s="9">
        <v>197.59525031765622</v>
      </c>
      <c r="BQ269" s="21">
        <v>201.52823867681298</v>
      </c>
      <c r="BR269" s="21">
        <v>202.27056633463516</v>
      </c>
      <c r="BS269" s="21">
        <v>195.39861836945806</v>
      </c>
      <c r="BT269" s="21">
        <v>182.31438219567599</v>
      </c>
      <c r="BU269" s="21">
        <v>180.41873537577263</v>
      </c>
      <c r="BV269" s="21">
        <v>184.25579184670161</v>
      </c>
      <c r="BW269" s="21">
        <v>188.98691177094807</v>
      </c>
      <c r="BX269" s="21">
        <v>190.5548274505195</v>
      </c>
      <c r="BY269" s="21">
        <v>190.66821213694803</v>
      </c>
      <c r="BZ269" s="21">
        <v>201.4013515394962</v>
      </c>
      <c r="CA269" s="21">
        <v>216.64125770237047</v>
      </c>
      <c r="CB269" s="21">
        <v>230.25138379702284</v>
      </c>
      <c r="CC269" s="21">
        <v>243.33530919838358</v>
      </c>
      <c r="CD269" s="197">
        <v>244.67611362251668</v>
      </c>
      <c r="CE269" s="197">
        <v>246.71256913208308</v>
      </c>
      <c r="CF269" s="197">
        <v>249.59966354198173</v>
      </c>
      <c r="CG269" s="197">
        <v>256.2887298875844</v>
      </c>
      <c r="CH269" s="200">
        <v>258.07112009120794</v>
      </c>
      <c r="CJ269" s="5"/>
      <c r="CK269" s="5"/>
      <c r="CL269" s="5"/>
      <c r="CM269" s="5"/>
      <c r="CN269" s="5"/>
      <c r="CO269" s="21"/>
      <c r="CP269" s="21"/>
      <c r="CQ269" s="21"/>
    </row>
    <row r="270" spans="1:95" x14ac:dyDescent="0.2">
      <c r="A270" s="8" t="str">
        <f t="shared" si="4"/>
        <v>EFHtL_gg_QU_9</v>
      </c>
      <c r="B270" s="7" t="s">
        <v>3807</v>
      </c>
      <c r="C270" s="7" t="s">
        <v>654</v>
      </c>
      <c r="D270" s="7">
        <v>9</v>
      </c>
      <c r="E270" s="7">
        <v>100</v>
      </c>
      <c r="F270" s="9">
        <v>99.35370200030961</v>
      </c>
      <c r="G270" s="9">
        <v>100.32188159081643</v>
      </c>
      <c r="H270" s="9">
        <v>106.37739972756253</v>
      </c>
      <c r="I270" s="9">
        <v>110.7828723583256</v>
      </c>
      <c r="J270" s="9">
        <v>115.56237139790636</v>
      </c>
      <c r="K270" s="9">
        <v>116.16935960819536</v>
      </c>
      <c r="L270" s="9">
        <v>117.90007668796953</v>
      </c>
      <c r="M270" s="9">
        <v>117.42437593164016</v>
      </c>
      <c r="N270" s="9">
        <v>117.81027172408757</v>
      </c>
      <c r="O270" s="9">
        <v>117.05944267781645</v>
      </c>
      <c r="P270" s="9">
        <v>120.17795223727599</v>
      </c>
      <c r="Q270" s="9">
        <v>123.62981041945362</v>
      </c>
      <c r="R270" s="9">
        <v>128.64565101725</v>
      </c>
      <c r="S270" s="9">
        <v>130.10083745511392</v>
      </c>
      <c r="T270" s="9">
        <v>129.57291141064869</v>
      </c>
      <c r="U270" s="9">
        <v>128.78220928229334</v>
      </c>
      <c r="V270" s="9">
        <v>129.59556382762716</v>
      </c>
      <c r="W270" s="9">
        <v>131.08426618612387</v>
      </c>
      <c r="X270" s="9">
        <v>133.66479090138114</v>
      </c>
      <c r="Y270" s="9">
        <v>136.69647290165747</v>
      </c>
      <c r="Z270" s="9">
        <v>141.01435350448369</v>
      </c>
      <c r="AA270" s="9">
        <v>144.45398018618687</v>
      </c>
      <c r="AB270" s="9">
        <v>149.53653074363567</v>
      </c>
      <c r="AC270" s="9">
        <v>154.72059470783947</v>
      </c>
      <c r="AD270" s="9">
        <v>160.8385176380045</v>
      </c>
      <c r="AE270" s="9">
        <v>167.25607209430518</v>
      </c>
      <c r="AF270" s="9">
        <v>175.14261366166133</v>
      </c>
      <c r="AG270" s="9">
        <v>180.8207256329531</v>
      </c>
      <c r="AH270" s="9">
        <v>184.41763170701086</v>
      </c>
      <c r="AI270" s="9">
        <v>186.40142818766756</v>
      </c>
      <c r="AJ270" s="9">
        <v>191.36818184283462</v>
      </c>
      <c r="AK270" s="9">
        <v>195.75953191880606</v>
      </c>
      <c r="AL270" s="9">
        <v>200.05125964231152</v>
      </c>
      <c r="AM270" s="9">
        <v>205.97009880845044</v>
      </c>
      <c r="AN270" s="9">
        <v>213.83008514453741</v>
      </c>
      <c r="AO270" s="9">
        <v>218.64052505207428</v>
      </c>
      <c r="AP270" s="9">
        <v>217.50717997014098</v>
      </c>
      <c r="AQ270" s="9">
        <v>216.0073726968379</v>
      </c>
      <c r="AR270" s="9">
        <v>221.06264378955211</v>
      </c>
      <c r="AS270" s="9">
        <v>238.13009327225402</v>
      </c>
      <c r="AT270" s="9">
        <v>260.2555498412421</v>
      </c>
      <c r="AU270" s="9">
        <v>270.54276478510184</v>
      </c>
      <c r="AV270" s="9">
        <v>276.95275502418485</v>
      </c>
      <c r="AW270" s="9">
        <v>274.46090868725963</v>
      </c>
      <c r="AX270" s="9">
        <v>279.42882916308207</v>
      </c>
      <c r="AY270" s="9">
        <v>279.93015974092748</v>
      </c>
      <c r="AZ270" s="9">
        <v>284.59965574664238</v>
      </c>
      <c r="BA270" s="9">
        <v>295.56909872239652</v>
      </c>
      <c r="BB270" s="9">
        <v>303.33018693963908</v>
      </c>
      <c r="BC270" s="9">
        <v>309.42501486571331</v>
      </c>
      <c r="BD270" s="9">
        <v>321.7354165497714</v>
      </c>
      <c r="BE270" s="9">
        <v>333.35214240837246</v>
      </c>
      <c r="BF270" s="9">
        <v>343.60670457458883</v>
      </c>
      <c r="BG270" s="9">
        <v>341.20528607139136</v>
      </c>
      <c r="BH270" s="9">
        <v>341.67092523540049</v>
      </c>
      <c r="BI270" s="9">
        <v>341.87745013242574</v>
      </c>
      <c r="BJ270" s="9">
        <v>335.49868747612254</v>
      </c>
      <c r="BK270" s="9">
        <v>322.62037651002214</v>
      </c>
      <c r="BL270" s="9">
        <v>313.28665230983756</v>
      </c>
      <c r="BM270" s="9">
        <v>315.88095587401034</v>
      </c>
      <c r="BN270" s="9">
        <v>331.91699971939289</v>
      </c>
      <c r="BO270" s="9">
        <v>345.54910482800801</v>
      </c>
      <c r="BP270" s="9">
        <v>355.69363779224477</v>
      </c>
      <c r="BQ270" s="21">
        <v>359.10969471535174</v>
      </c>
      <c r="BR270" s="21">
        <v>355.17390783398349</v>
      </c>
      <c r="BS270" s="21">
        <v>358.20172797921697</v>
      </c>
      <c r="BT270" s="21">
        <v>352.42468096363001</v>
      </c>
      <c r="BU270" s="21">
        <v>357.26254741676638</v>
      </c>
      <c r="BV270" s="21">
        <v>353.01075018021555</v>
      </c>
      <c r="BW270" s="21">
        <v>352.93089810119619</v>
      </c>
      <c r="BX270" s="21">
        <v>353.1798579970382</v>
      </c>
      <c r="BY270" s="21">
        <v>350.87718639460559</v>
      </c>
      <c r="BZ270" s="21">
        <v>359.84116504575877</v>
      </c>
      <c r="CA270" s="21">
        <v>373.53083793218298</v>
      </c>
      <c r="CB270" s="21">
        <v>384.76516804690181</v>
      </c>
      <c r="CC270" s="21">
        <v>389.32056913027304</v>
      </c>
      <c r="CD270" s="197">
        <v>387.09612964872116</v>
      </c>
      <c r="CE270" s="197">
        <v>396.85124049999172</v>
      </c>
      <c r="CF270" s="197">
        <v>413.35719071586749</v>
      </c>
      <c r="CG270" s="197">
        <v>431.66429722596513</v>
      </c>
      <c r="CH270" s="200">
        <v>446.86009648407446</v>
      </c>
      <c r="CJ270" s="5"/>
      <c r="CK270" s="5"/>
      <c r="CL270" s="5"/>
      <c r="CM270" s="5"/>
      <c r="CN270" s="5"/>
      <c r="CO270" s="21"/>
      <c r="CP270" s="21"/>
      <c r="CQ270" s="21"/>
    </row>
    <row r="271" spans="1:95" x14ac:dyDescent="0.2">
      <c r="A271" s="8" t="str">
        <f t="shared" si="4"/>
        <v>EFHtL_gg_QU_10</v>
      </c>
      <c r="B271" s="7" t="s">
        <v>3807</v>
      </c>
      <c r="C271" s="7" t="s">
        <v>654</v>
      </c>
      <c r="D271" s="7">
        <v>10</v>
      </c>
      <c r="E271" s="7">
        <v>100</v>
      </c>
      <c r="F271" s="9">
        <v>98.707481509572446</v>
      </c>
      <c r="G271" s="9">
        <v>97.827608366600501</v>
      </c>
      <c r="H271" s="9">
        <v>98.90224892203122</v>
      </c>
      <c r="I271" s="9">
        <v>98.942067699211705</v>
      </c>
      <c r="J271" s="9">
        <v>99.711286257913116</v>
      </c>
      <c r="K271" s="9">
        <v>99.203852440820242</v>
      </c>
      <c r="L271" s="9">
        <v>99.334253983624379</v>
      </c>
      <c r="M271" s="9">
        <v>98.088936996256237</v>
      </c>
      <c r="N271" s="9">
        <v>97.144163061596601</v>
      </c>
      <c r="O271" s="9">
        <v>96.329656241476513</v>
      </c>
      <c r="P271" s="9">
        <v>97.840211203934345</v>
      </c>
      <c r="Q271" s="9">
        <v>100.06309961972924</v>
      </c>
      <c r="R271" s="9">
        <v>102.79125410024081</v>
      </c>
      <c r="S271" s="9">
        <v>103.52258286665243</v>
      </c>
      <c r="T271" s="9">
        <v>102.99326536005668</v>
      </c>
      <c r="U271" s="9">
        <v>102.1167369571134</v>
      </c>
      <c r="V271" s="9">
        <v>102.78919691553288</v>
      </c>
      <c r="W271" s="9">
        <v>104.16140277474749</v>
      </c>
      <c r="X271" s="9">
        <v>106.53708811809672</v>
      </c>
      <c r="Y271" s="9">
        <v>109.02430325039101</v>
      </c>
      <c r="Z271" s="9">
        <v>112.69032746223185</v>
      </c>
      <c r="AA271" s="9">
        <v>114.85651215727735</v>
      </c>
      <c r="AB271" s="9">
        <v>117.57676626139055</v>
      </c>
      <c r="AC271" s="9">
        <v>118.52792244503003</v>
      </c>
      <c r="AD271" s="9">
        <v>120.370015587938</v>
      </c>
      <c r="AE271" s="9">
        <v>120.6714168567113</v>
      </c>
      <c r="AF271" s="9">
        <v>123.0933748016311</v>
      </c>
      <c r="AG271" s="9">
        <v>124.61250438317472</v>
      </c>
      <c r="AH271" s="9">
        <v>124.14459290324714</v>
      </c>
      <c r="AI271" s="9">
        <v>121.6053676173139</v>
      </c>
      <c r="AJ271" s="9">
        <v>119.95526823290167</v>
      </c>
      <c r="AK271" s="9">
        <v>120.55044989675913</v>
      </c>
      <c r="AL271" s="9">
        <v>122.44757513430393</v>
      </c>
      <c r="AM271" s="9">
        <v>124.41575188358179</v>
      </c>
      <c r="AN271" s="9">
        <v>129.74735192274633</v>
      </c>
      <c r="AO271" s="9">
        <v>134.64720010351672</v>
      </c>
      <c r="AP271" s="9">
        <v>138.2652578955942</v>
      </c>
      <c r="AQ271" s="9">
        <v>144.64639768411237</v>
      </c>
      <c r="AR271" s="9">
        <v>148.62982357202191</v>
      </c>
      <c r="AS271" s="9">
        <v>157.73015629990289</v>
      </c>
      <c r="AT271" s="9">
        <v>172.72239346125127</v>
      </c>
      <c r="AU271" s="9">
        <v>184.8375184448181</v>
      </c>
      <c r="AV271" s="9">
        <v>198.39346369588847</v>
      </c>
      <c r="AW271" s="9">
        <v>197.66579023740496</v>
      </c>
      <c r="AX271" s="9">
        <v>201.44012529250233</v>
      </c>
      <c r="AY271" s="9">
        <v>197.77656920729032</v>
      </c>
      <c r="AZ271" s="9">
        <v>202.74536287969593</v>
      </c>
      <c r="BA271" s="9">
        <v>214.71187781493981</v>
      </c>
      <c r="BB271" s="9">
        <v>232.45247455764783</v>
      </c>
      <c r="BC271" s="9">
        <v>244.87179495829028</v>
      </c>
      <c r="BD271" s="9">
        <v>267.56540019954383</v>
      </c>
      <c r="BE271" s="9">
        <v>286.00023986468318</v>
      </c>
      <c r="BF271" s="9">
        <v>305.66829987481492</v>
      </c>
      <c r="BG271" s="9">
        <v>318.53006357400278</v>
      </c>
      <c r="BH271" s="9">
        <v>327.45481322006049</v>
      </c>
      <c r="BI271" s="9">
        <v>342.925864495116</v>
      </c>
      <c r="BJ271" s="9">
        <v>341.14656226236571</v>
      </c>
      <c r="BK271" s="9">
        <v>346.71897525988061</v>
      </c>
      <c r="BL271" s="9">
        <v>334.99287200032467</v>
      </c>
      <c r="BM271" s="9">
        <v>338.62907330892818</v>
      </c>
      <c r="BN271" s="9">
        <v>341.69294037658159</v>
      </c>
      <c r="BO271" s="9">
        <v>353.13347905980436</v>
      </c>
      <c r="BP271" s="9">
        <v>356.73066679509662</v>
      </c>
      <c r="BQ271" s="21">
        <v>359.53516686317835</v>
      </c>
      <c r="BR271" s="21">
        <v>354.79671785400041</v>
      </c>
      <c r="BS271" s="21">
        <v>353.01678743825852</v>
      </c>
      <c r="BT271" s="21">
        <v>337.64989692485693</v>
      </c>
      <c r="BU271" s="21">
        <v>334.64941906642429</v>
      </c>
      <c r="BV271" s="21">
        <v>335.620008683094</v>
      </c>
      <c r="BW271" s="21">
        <v>337.66148752748592</v>
      </c>
      <c r="BX271" s="21">
        <v>345.12822376695203</v>
      </c>
      <c r="BY271" s="21">
        <v>338.24734322788026</v>
      </c>
      <c r="BZ271" s="21">
        <v>348.64940202995081</v>
      </c>
      <c r="CA271" s="21">
        <v>352.615062724979</v>
      </c>
      <c r="CB271" s="21">
        <v>372.92480875207957</v>
      </c>
      <c r="CC271" s="21">
        <v>385.55341542747055</v>
      </c>
      <c r="CD271" s="197">
        <v>390.47678232109411</v>
      </c>
      <c r="CE271" s="197">
        <v>384.1726244691742</v>
      </c>
      <c r="CF271" s="197">
        <v>385.58637491249709</v>
      </c>
      <c r="CG271" s="197">
        <v>394.81772530438553</v>
      </c>
      <c r="CH271" s="200">
        <v>409.78499340881928</v>
      </c>
      <c r="CJ271" s="5"/>
      <c r="CK271" s="5"/>
      <c r="CL271" s="5"/>
      <c r="CM271" s="5"/>
      <c r="CN271" s="5"/>
      <c r="CO271" s="21"/>
      <c r="CP271" s="21"/>
      <c r="CQ271" s="21"/>
    </row>
    <row r="272" spans="1:95" x14ac:dyDescent="0.2">
      <c r="A272" s="8" t="str">
        <f t="shared" si="4"/>
        <v>EFHtL_gg_QU_11</v>
      </c>
      <c r="B272" s="7" t="s">
        <v>3807</v>
      </c>
      <c r="C272" s="7" t="s">
        <v>654</v>
      </c>
      <c r="D272" s="7">
        <v>11</v>
      </c>
      <c r="E272" s="7">
        <v>100</v>
      </c>
      <c r="F272" s="9">
        <v>95.567799373889628</v>
      </c>
      <c r="G272" s="9">
        <v>91.935644469373017</v>
      </c>
      <c r="H272" s="9">
        <v>92.121193845572407</v>
      </c>
      <c r="I272" s="9">
        <v>90.574829549319929</v>
      </c>
      <c r="J272" s="9">
        <v>91.192323816410592</v>
      </c>
      <c r="K272" s="9">
        <v>90.173151157816392</v>
      </c>
      <c r="L272" s="9">
        <v>90.903373336652109</v>
      </c>
      <c r="M272" s="9">
        <v>89.217145747410939</v>
      </c>
      <c r="N272" s="9">
        <v>88.052271528643431</v>
      </c>
      <c r="O272" s="9">
        <v>86.405728180591723</v>
      </c>
      <c r="P272" s="9">
        <v>88.143712933014697</v>
      </c>
      <c r="Q272" s="9">
        <v>90.53911876472165</v>
      </c>
      <c r="R272" s="9">
        <v>95.086715504157397</v>
      </c>
      <c r="S272" s="9">
        <v>96.986813020895511</v>
      </c>
      <c r="T272" s="9">
        <v>96.015153990652834</v>
      </c>
      <c r="U272" s="9">
        <v>93.319326418877168</v>
      </c>
      <c r="V272" s="9">
        <v>92.725629828400841</v>
      </c>
      <c r="W272" s="9">
        <v>92.582879111631442</v>
      </c>
      <c r="X272" s="9">
        <v>94.441811764259953</v>
      </c>
      <c r="Y272" s="9">
        <v>97.942691244024331</v>
      </c>
      <c r="Z272" s="9">
        <v>102.49962420431011</v>
      </c>
      <c r="AA272" s="9">
        <v>105.42402902481699</v>
      </c>
      <c r="AB272" s="9">
        <v>106.58651775737719</v>
      </c>
      <c r="AC272" s="9">
        <v>107.19457419796883</v>
      </c>
      <c r="AD272" s="9">
        <v>107.61254142372725</v>
      </c>
      <c r="AE272" s="9">
        <v>107.78476063078097</v>
      </c>
      <c r="AF272" s="9">
        <v>109.06813622113235</v>
      </c>
      <c r="AG272" s="9">
        <v>109.35643531146214</v>
      </c>
      <c r="AH272" s="9">
        <v>106.07280281261087</v>
      </c>
      <c r="AI272" s="9">
        <v>100.77405051268583</v>
      </c>
      <c r="AJ272" s="9">
        <v>96.638780507790102</v>
      </c>
      <c r="AK272" s="9">
        <v>94.470595989819913</v>
      </c>
      <c r="AL272" s="9">
        <v>94.076533289391705</v>
      </c>
      <c r="AM272" s="9">
        <v>96.456057095753991</v>
      </c>
      <c r="AN272" s="9">
        <v>101.08014853053747</v>
      </c>
      <c r="AO272" s="9">
        <v>106.62704746978228</v>
      </c>
      <c r="AP272" s="9">
        <v>108.09341504919213</v>
      </c>
      <c r="AQ272" s="9">
        <v>107.9671201607931</v>
      </c>
      <c r="AR272" s="9">
        <v>111.00880732161512</v>
      </c>
      <c r="AS272" s="9">
        <v>118.51530740667607</v>
      </c>
      <c r="AT272" s="9">
        <v>130.56890578669925</v>
      </c>
      <c r="AU272" s="9">
        <v>136.6085661843791</v>
      </c>
      <c r="AV272" s="9">
        <v>143.87354685115326</v>
      </c>
      <c r="AW272" s="9">
        <v>146.14980844160223</v>
      </c>
      <c r="AX272" s="9">
        <v>146.74419656024639</v>
      </c>
      <c r="AY272" s="9">
        <v>143.68013965358773</v>
      </c>
      <c r="AZ272" s="9">
        <v>143.53457559651062</v>
      </c>
      <c r="BA272" s="9">
        <v>147.62978438088842</v>
      </c>
      <c r="BB272" s="9">
        <v>156.48834649055681</v>
      </c>
      <c r="BC272" s="9">
        <v>160.94791668122556</v>
      </c>
      <c r="BD272" s="9">
        <v>178.28876382304148</v>
      </c>
      <c r="BE272" s="9">
        <v>186.10886691448039</v>
      </c>
      <c r="BF272" s="9">
        <v>198.66734895382169</v>
      </c>
      <c r="BG272" s="9">
        <v>204.27496477714621</v>
      </c>
      <c r="BH272" s="9">
        <v>207.01755979707215</v>
      </c>
      <c r="BI272" s="9">
        <v>212.99177390685725</v>
      </c>
      <c r="BJ272" s="9">
        <v>210.10139862934008</v>
      </c>
      <c r="BK272" s="9">
        <v>211.98040296285276</v>
      </c>
      <c r="BL272" s="9">
        <v>202.44160843519353</v>
      </c>
      <c r="BM272" s="9">
        <v>199.74516088953033</v>
      </c>
      <c r="BN272" s="9">
        <v>202.25420732225743</v>
      </c>
      <c r="BO272" s="9">
        <v>209.37408806813309</v>
      </c>
      <c r="BP272" s="9">
        <v>213.07812075793822</v>
      </c>
      <c r="BQ272" s="21">
        <v>219.34817383664532</v>
      </c>
      <c r="BR272" s="21">
        <v>222.9872156919705</v>
      </c>
      <c r="BS272" s="21">
        <v>227.09428738773295</v>
      </c>
      <c r="BT272" s="21">
        <v>216.08183366698492</v>
      </c>
      <c r="BU272" s="21">
        <v>211.64272506517787</v>
      </c>
      <c r="BV272" s="21">
        <v>206.57291102898782</v>
      </c>
      <c r="BW272" s="21">
        <v>208.26772667245851</v>
      </c>
      <c r="BX272" s="21">
        <v>209.47638456591923</v>
      </c>
      <c r="BY272" s="21">
        <v>208.61268413970535</v>
      </c>
      <c r="BZ272" s="21">
        <v>214.92580859008675</v>
      </c>
      <c r="CA272" s="21">
        <v>223.03617659221948</v>
      </c>
      <c r="CB272" s="21">
        <v>237.40402420766191</v>
      </c>
      <c r="CC272" s="21">
        <v>241.92590684139319</v>
      </c>
      <c r="CD272" s="197">
        <v>240.91949298804207</v>
      </c>
      <c r="CE272" s="197">
        <v>232.78023312080359</v>
      </c>
      <c r="CF272" s="197">
        <v>237.49849474145955</v>
      </c>
      <c r="CG272" s="197">
        <v>245.00812674843351</v>
      </c>
      <c r="CH272" s="200">
        <v>256.01467052530012</v>
      </c>
      <c r="CJ272" s="5"/>
      <c r="CK272" s="5"/>
      <c r="CL272" s="5"/>
      <c r="CM272" s="5"/>
      <c r="CN272" s="5"/>
      <c r="CO272" s="21"/>
      <c r="CP272" s="21"/>
      <c r="CQ272" s="21"/>
    </row>
    <row r="273" spans="1:95" x14ac:dyDescent="0.2">
      <c r="A273" s="8" t="str">
        <f t="shared" si="4"/>
        <v>EFHtL_gg_QU_12</v>
      </c>
      <c r="B273" s="7" t="s">
        <v>3807</v>
      </c>
      <c r="C273" s="7" t="s">
        <v>654</v>
      </c>
      <c r="D273" s="7">
        <v>12</v>
      </c>
      <c r="E273" s="7">
        <v>100</v>
      </c>
      <c r="F273" s="9">
        <v>96.638877992451455</v>
      </c>
      <c r="G273" s="9">
        <v>94.372546240279789</v>
      </c>
      <c r="H273" s="9">
        <v>96.670083937328698</v>
      </c>
      <c r="I273" s="9">
        <v>97.582967707222735</v>
      </c>
      <c r="J273" s="9">
        <v>100.11718711353819</v>
      </c>
      <c r="K273" s="9">
        <v>99.847541377930227</v>
      </c>
      <c r="L273" s="9">
        <v>101.34339395402485</v>
      </c>
      <c r="M273" s="9">
        <v>100.6230750380884</v>
      </c>
      <c r="N273" s="9">
        <v>101.02155517672769</v>
      </c>
      <c r="O273" s="9">
        <v>100.92134453659867</v>
      </c>
      <c r="P273" s="9">
        <v>104.96097608672085</v>
      </c>
      <c r="Q273" s="9">
        <v>108.76595870922331</v>
      </c>
      <c r="R273" s="9">
        <v>113.56727902839539</v>
      </c>
      <c r="S273" s="9">
        <v>114.45044023456656</v>
      </c>
      <c r="T273" s="9">
        <v>116.31142434259884</v>
      </c>
      <c r="U273" s="9">
        <v>118.20954792031898</v>
      </c>
      <c r="V273" s="9">
        <v>121.89371738614682</v>
      </c>
      <c r="W273" s="9">
        <v>123.74118624334267</v>
      </c>
      <c r="X273" s="9">
        <v>126.69772976734778</v>
      </c>
      <c r="Y273" s="9">
        <v>130.57852965036119</v>
      </c>
      <c r="Z273" s="9">
        <v>136.17521698538164</v>
      </c>
      <c r="AA273" s="9">
        <v>140.48053858783044</v>
      </c>
      <c r="AB273" s="9">
        <v>148.12890692326366</v>
      </c>
      <c r="AC273" s="9">
        <v>154.20791290386293</v>
      </c>
      <c r="AD273" s="9">
        <v>160.23049545935527</v>
      </c>
      <c r="AE273" s="9">
        <v>158.916274668489</v>
      </c>
      <c r="AF273" s="9">
        <v>159.23421270267434</v>
      </c>
      <c r="AG273" s="9">
        <v>160.10446299845617</v>
      </c>
      <c r="AH273" s="9">
        <v>162.54176816728628</v>
      </c>
      <c r="AI273" s="9">
        <v>162.22948895758233</v>
      </c>
      <c r="AJ273" s="9">
        <v>162.28008873807866</v>
      </c>
      <c r="AK273" s="9">
        <v>164.53631152212589</v>
      </c>
      <c r="AL273" s="9">
        <v>168.28086009624587</v>
      </c>
      <c r="AM273" s="9">
        <v>173.19546678597601</v>
      </c>
      <c r="AN273" s="9">
        <v>176.63647161749361</v>
      </c>
      <c r="AO273" s="9">
        <v>177.93184797339427</v>
      </c>
      <c r="AP273" s="9">
        <v>176.91770970255519</v>
      </c>
      <c r="AQ273" s="9">
        <v>177.55133322925806</v>
      </c>
      <c r="AR273" s="9">
        <v>187.51438055565845</v>
      </c>
      <c r="AS273" s="9">
        <v>197.52181943765083</v>
      </c>
      <c r="AT273" s="9">
        <v>213.2679107281771</v>
      </c>
      <c r="AU273" s="9">
        <v>216.43817102320838</v>
      </c>
      <c r="AV273" s="9">
        <v>222.26791402465813</v>
      </c>
      <c r="AW273" s="9">
        <v>217.25067933292266</v>
      </c>
      <c r="AX273" s="9">
        <v>216.09254320684144</v>
      </c>
      <c r="AY273" s="9">
        <v>216.36911138796782</v>
      </c>
      <c r="AZ273" s="9">
        <v>218.76999130766038</v>
      </c>
      <c r="BA273" s="9">
        <v>226.63702101811666</v>
      </c>
      <c r="BB273" s="9">
        <v>230.75329392943141</v>
      </c>
      <c r="BC273" s="9">
        <v>236.34141061767369</v>
      </c>
      <c r="BD273" s="9">
        <v>236.01034191292123</v>
      </c>
      <c r="BE273" s="9">
        <v>230.21641982021524</v>
      </c>
      <c r="BF273" s="9">
        <v>227.33591331694132</v>
      </c>
      <c r="BG273" s="9">
        <v>232.01021225442545</v>
      </c>
      <c r="BH273" s="9">
        <v>245.19708641852898</v>
      </c>
      <c r="BI273" s="9">
        <v>258.73656578473742</v>
      </c>
      <c r="BJ273" s="9">
        <v>263.07616997482415</v>
      </c>
      <c r="BK273" s="9">
        <v>270.09399142624761</v>
      </c>
      <c r="BL273" s="9">
        <v>275.03595825781196</v>
      </c>
      <c r="BM273" s="9">
        <v>286.91553407672086</v>
      </c>
      <c r="BN273" s="9">
        <v>295.97783938305798</v>
      </c>
      <c r="BO273" s="9">
        <v>298.17544114028954</v>
      </c>
      <c r="BP273" s="9">
        <v>289.68918219468151</v>
      </c>
      <c r="BQ273" s="21">
        <v>279.34732326526165</v>
      </c>
      <c r="BR273" s="21">
        <v>267.09157296560255</v>
      </c>
      <c r="BS273" s="21">
        <v>263.29955619347334</v>
      </c>
      <c r="BT273" s="21">
        <v>252.02701291993776</v>
      </c>
      <c r="BU273" s="21">
        <v>251.49420437380226</v>
      </c>
      <c r="BV273" s="21">
        <v>250.28733642866715</v>
      </c>
      <c r="BW273" s="21">
        <v>254.6488616961303</v>
      </c>
      <c r="BX273" s="21">
        <v>260.17181949244645</v>
      </c>
      <c r="BY273" s="21">
        <v>260.54277466943216</v>
      </c>
      <c r="BZ273" s="21">
        <v>267.2499651127161</v>
      </c>
      <c r="CA273" s="21">
        <v>274.75032497012216</v>
      </c>
      <c r="CB273" s="21">
        <v>284.61508455800646</v>
      </c>
      <c r="CC273" s="21">
        <v>294.23173490754442</v>
      </c>
      <c r="CD273" s="197">
        <v>305.30665884296872</v>
      </c>
      <c r="CE273" s="197">
        <v>325.2703324857539</v>
      </c>
      <c r="CF273" s="197">
        <v>331.78847423759788</v>
      </c>
      <c r="CG273" s="197">
        <v>334.88879585674573</v>
      </c>
      <c r="CH273" s="200">
        <v>334.19210115988795</v>
      </c>
      <c r="CJ273" s="5"/>
      <c r="CK273" s="5"/>
      <c r="CL273" s="5"/>
      <c r="CM273" s="5"/>
      <c r="CN273" s="5"/>
      <c r="CO273" s="21"/>
      <c r="CP273" s="21"/>
      <c r="CQ273" s="21"/>
    </row>
    <row r="274" spans="1:95" x14ac:dyDescent="0.2">
      <c r="A274" s="8" t="str">
        <f t="shared" si="4"/>
        <v>EFHtL_gg_QU_13</v>
      </c>
      <c r="B274" s="7" t="s">
        <v>3807</v>
      </c>
      <c r="C274" s="7" t="s">
        <v>654</v>
      </c>
      <c r="D274" s="7">
        <v>13</v>
      </c>
      <c r="E274" s="7">
        <v>100</v>
      </c>
      <c r="F274" s="9">
        <v>96.590367790054643</v>
      </c>
      <c r="G274" s="9">
        <v>93.714943819614845</v>
      </c>
      <c r="H274" s="9">
        <v>94.048032660439105</v>
      </c>
      <c r="I274" s="9">
        <v>93.836119700595063</v>
      </c>
      <c r="J274" s="9">
        <v>96.504940422320416</v>
      </c>
      <c r="K274" s="9">
        <v>98.264201781742088</v>
      </c>
      <c r="L274" s="9">
        <v>98.48493356196515</v>
      </c>
      <c r="M274" s="9">
        <v>95.396344909515406</v>
      </c>
      <c r="N274" s="9">
        <v>92.864712920598848</v>
      </c>
      <c r="O274" s="9">
        <v>91.406818771938489</v>
      </c>
      <c r="P274" s="9">
        <v>92.592543369145162</v>
      </c>
      <c r="Q274" s="9">
        <v>95.57043972421836</v>
      </c>
      <c r="R274" s="9">
        <v>100.73281005937257</v>
      </c>
      <c r="S274" s="9">
        <v>104.30433577660428</v>
      </c>
      <c r="T274" s="9">
        <v>106.52991473943115</v>
      </c>
      <c r="U274" s="9">
        <v>104.83067929862746</v>
      </c>
      <c r="V274" s="9">
        <v>105.5154085314402</v>
      </c>
      <c r="W274" s="9">
        <v>104.4693521485312</v>
      </c>
      <c r="X274" s="9">
        <v>106.79731105997463</v>
      </c>
      <c r="Y274" s="9">
        <v>108.94968672223767</v>
      </c>
      <c r="Z274" s="9">
        <v>115.24305116677209</v>
      </c>
      <c r="AA274" s="9">
        <v>121.09939066894871</v>
      </c>
      <c r="AB274" s="9">
        <v>126.85982769903387</v>
      </c>
      <c r="AC274" s="9">
        <v>125.79529450509763</v>
      </c>
      <c r="AD274" s="9">
        <v>125.70157720998526</v>
      </c>
      <c r="AE274" s="9">
        <v>125.00049068452525</v>
      </c>
      <c r="AF274" s="9">
        <v>131.58757206209259</v>
      </c>
      <c r="AG274" s="9">
        <v>137.28393748950955</v>
      </c>
      <c r="AH274" s="9">
        <v>139.2702272881279</v>
      </c>
      <c r="AI274" s="9">
        <v>137.59726425997795</v>
      </c>
      <c r="AJ274" s="9">
        <v>137.43967692127453</v>
      </c>
      <c r="AK274" s="9">
        <v>135.8089231837503</v>
      </c>
      <c r="AL274" s="9">
        <v>134.50018274715686</v>
      </c>
      <c r="AM274" s="9">
        <v>131.28960537383787</v>
      </c>
      <c r="AN274" s="9">
        <v>132.0936432444912</v>
      </c>
      <c r="AO274" s="9">
        <v>135.49073020308472</v>
      </c>
      <c r="AP274" s="9">
        <v>135.82716456681101</v>
      </c>
      <c r="AQ274" s="9">
        <v>138.98698349643391</v>
      </c>
      <c r="AR274" s="9">
        <v>140.6282567515872</v>
      </c>
      <c r="AS274" s="9">
        <v>149.98351892988936</v>
      </c>
      <c r="AT274" s="9">
        <v>157.99162066868678</v>
      </c>
      <c r="AU274" s="9">
        <v>161.80119734254166</v>
      </c>
      <c r="AV274" s="9">
        <v>166.27133972209529</v>
      </c>
      <c r="AW274" s="9">
        <v>168.11376935348136</v>
      </c>
      <c r="AX274" s="9">
        <v>171.60280341110891</v>
      </c>
      <c r="AY274" s="9">
        <v>167.18244793270642</v>
      </c>
      <c r="AZ274" s="9">
        <v>165.93375468854941</v>
      </c>
      <c r="BA274" s="9">
        <v>170.38708915901043</v>
      </c>
      <c r="BB274" s="9">
        <v>178.6515728364958</v>
      </c>
      <c r="BC274" s="9">
        <v>183.59356731022999</v>
      </c>
      <c r="BD274" s="9">
        <v>188.47524853721583</v>
      </c>
      <c r="BE274" s="9">
        <v>188.72718620628055</v>
      </c>
      <c r="BF274" s="9">
        <v>195.51082696441529</v>
      </c>
      <c r="BG274" s="9">
        <v>195.84330517821982</v>
      </c>
      <c r="BH274" s="9">
        <v>200.90241879946834</v>
      </c>
      <c r="BI274" s="9">
        <v>202.90174539994663</v>
      </c>
      <c r="BJ274" s="9">
        <v>206.92766274089342</v>
      </c>
      <c r="BK274" s="9">
        <v>211.20780604988917</v>
      </c>
      <c r="BL274" s="9">
        <v>211.59451352460999</v>
      </c>
      <c r="BM274" s="9">
        <v>213.24342934168052</v>
      </c>
      <c r="BN274" s="9">
        <v>214.27962277237711</v>
      </c>
      <c r="BO274" s="9">
        <v>213.74224680646725</v>
      </c>
      <c r="BP274" s="9">
        <v>213.05607271824317</v>
      </c>
      <c r="BQ274" s="21">
        <v>214.91831134432505</v>
      </c>
      <c r="BR274" s="21">
        <v>216.58689564960204</v>
      </c>
      <c r="BS274" s="21">
        <v>221.18158389758932</v>
      </c>
      <c r="BT274" s="21">
        <v>215.4779860922315</v>
      </c>
      <c r="BU274" s="21">
        <v>214.7185320016481</v>
      </c>
      <c r="BV274" s="21">
        <v>210.78079615409396</v>
      </c>
      <c r="BW274" s="21">
        <v>211.51890539943886</v>
      </c>
      <c r="BX274" s="21">
        <v>215.6403402746254</v>
      </c>
      <c r="BY274" s="21">
        <v>220.05309957171573</v>
      </c>
      <c r="BZ274" s="21">
        <v>228.48536003124192</v>
      </c>
      <c r="CA274" s="21">
        <v>233.79160175187738</v>
      </c>
      <c r="CB274" s="21">
        <v>239.32595897497026</v>
      </c>
      <c r="CC274" s="21">
        <v>243.80694433194481</v>
      </c>
      <c r="CD274" s="197">
        <v>244.53391236302673</v>
      </c>
      <c r="CE274" s="197">
        <v>243.28060688155361</v>
      </c>
      <c r="CF274" s="197">
        <v>242.88793930445402</v>
      </c>
      <c r="CG274" s="197">
        <v>246.58787750528131</v>
      </c>
      <c r="CH274" s="200">
        <v>251.85325355186416</v>
      </c>
      <c r="CJ274" s="5"/>
      <c r="CK274" s="5"/>
      <c r="CL274" s="5"/>
      <c r="CM274" s="5"/>
      <c r="CN274" s="5"/>
      <c r="CO274" s="21"/>
      <c r="CP274" s="21"/>
      <c r="CQ274" s="21"/>
    </row>
    <row r="275" spans="1:95" x14ac:dyDescent="0.2">
      <c r="A275" s="8" t="str">
        <f t="shared" si="4"/>
        <v>EFHtL_gg_QU_14</v>
      </c>
      <c r="B275" s="7" t="s">
        <v>3807</v>
      </c>
      <c r="C275" s="7" t="s">
        <v>654</v>
      </c>
      <c r="D275" s="7">
        <v>14</v>
      </c>
      <c r="E275" s="7">
        <v>100</v>
      </c>
      <c r="F275" s="9">
        <v>97.680325599838383</v>
      </c>
      <c r="G275" s="9">
        <v>95.381225637994604</v>
      </c>
      <c r="H275" s="9">
        <v>95.463897471962582</v>
      </c>
      <c r="I275" s="9">
        <v>93.442427733843999</v>
      </c>
      <c r="J275" s="9">
        <v>92.543137739006241</v>
      </c>
      <c r="K275" s="9">
        <v>91.633498178226944</v>
      </c>
      <c r="L275" s="9">
        <v>91.603883456405796</v>
      </c>
      <c r="M275" s="9">
        <v>90.366486858545031</v>
      </c>
      <c r="N275" s="9">
        <v>88.494337665187729</v>
      </c>
      <c r="O275" s="9">
        <v>87.194656631328428</v>
      </c>
      <c r="P275" s="9">
        <v>88.986752555594649</v>
      </c>
      <c r="Q275" s="9">
        <v>91.633186444313012</v>
      </c>
      <c r="R275" s="9">
        <v>95.911173291635734</v>
      </c>
      <c r="S275" s="9">
        <v>98.074669000930086</v>
      </c>
      <c r="T275" s="9">
        <v>98.576934683016461</v>
      </c>
      <c r="U275" s="9">
        <v>97.966871413501224</v>
      </c>
      <c r="V275" s="9">
        <v>100.88794288037133</v>
      </c>
      <c r="W275" s="9">
        <v>101.57300932957237</v>
      </c>
      <c r="X275" s="9">
        <v>104.1431931029493</v>
      </c>
      <c r="Y275" s="9">
        <v>102.22478259676831</v>
      </c>
      <c r="Z275" s="9">
        <v>104.23054094562598</v>
      </c>
      <c r="AA275" s="9">
        <v>103.92915659766118</v>
      </c>
      <c r="AB275" s="9">
        <v>106.5898678996365</v>
      </c>
      <c r="AC275" s="9">
        <v>107.95663407176842</v>
      </c>
      <c r="AD275" s="9">
        <v>110.67856991443512</v>
      </c>
      <c r="AE275" s="9">
        <v>110.79727818885078</v>
      </c>
      <c r="AF275" s="9">
        <v>114.57050548277603</v>
      </c>
      <c r="AG275" s="9">
        <v>119.98382724454639</v>
      </c>
      <c r="AH275" s="9">
        <v>122.80807415775723</v>
      </c>
      <c r="AI275" s="9">
        <v>120.59507510293452</v>
      </c>
      <c r="AJ275" s="9">
        <v>114.68416366778645</v>
      </c>
      <c r="AK275" s="9">
        <v>112.18561634782515</v>
      </c>
      <c r="AL275" s="9">
        <v>109.67154467895141</v>
      </c>
      <c r="AM275" s="9">
        <v>109.90652970325409</v>
      </c>
      <c r="AN275" s="9">
        <v>111.9846103201382</v>
      </c>
      <c r="AO275" s="9">
        <v>115.43943259439921</v>
      </c>
      <c r="AP275" s="9">
        <v>120.20802627542811</v>
      </c>
      <c r="AQ275" s="9">
        <v>121.51387964078263</v>
      </c>
      <c r="AR275" s="9">
        <v>125.83750433310119</v>
      </c>
      <c r="AS275" s="9">
        <v>141.30873378671888</v>
      </c>
      <c r="AT275" s="9">
        <v>154.8200297768233</v>
      </c>
      <c r="AU275" s="9">
        <v>162.21466994860111</v>
      </c>
      <c r="AV275" s="9">
        <v>154.05933668010843</v>
      </c>
      <c r="AW275" s="9">
        <v>148.50112099515411</v>
      </c>
      <c r="AX275" s="9">
        <v>144.05510956823579</v>
      </c>
      <c r="AY275" s="9">
        <v>141.95632981946846</v>
      </c>
      <c r="AZ275" s="9">
        <v>143.60172376385017</v>
      </c>
      <c r="BA275" s="9">
        <v>158.58184760949948</v>
      </c>
      <c r="BB275" s="9">
        <v>174.69269270767066</v>
      </c>
      <c r="BC275" s="9">
        <v>186.68846310192671</v>
      </c>
      <c r="BD275" s="9">
        <v>203.16098188701241</v>
      </c>
      <c r="BE275" s="9">
        <v>210.38883728064118</v>
      </c>
      <c r="BF275" s="9">
        <v>224.38869367211637</v>
      </c>
      <c r="BG275" s="9">
        <v>219.34986344441583</v>
      </c>
      <c r="BH275" s="9">
        <v>228.33070642453359</v>
      </c>
      <c r="BI275" s="9">
        <v>247.94053455052094</v>
      </c>
      <c r="BJ275" s="9">
        <v>251.15175910423997</v>
      </c>
      <c r="BK275" s="9">
        <v>250.60198401048808</v>
      </c>
      <c r="BL275" s="9">
        <v>239.60928425111683</v>
      </c>
      <c r="BM275" s="9">
        <v>247.13047404597697</v>
      </c>
      <c r="BN275" s="9">
        <v>253.82659645016861</v>
      </c>
      <c r="BO275" s="9">
        <v>257.47688139419728</v>
      </c>
      <c r="BP275" s="9">
        <v>270.33653741824946</v>
      </c>
      <c r="BQ275" s="21">
        <v>288.25612937425132</v>
      </c>
      <c r="BR275" s="21">
        <v>291.12138604702278</v>
      </c>
      <c r="BS275" s="21">
        <v>290.72747085356104</v>
      </c>
      <c r="BT275" s="21">
        <v>271.67713182230256</v>
      </c>
      <c r="BU275" s="21">
        <v>271.19080908108589</v>
      </c>
      <c r="BV275" s="21">
        <v>271.67401836045093</v>
      </c>
      <c r="BW275" s="21">
        <v>279.29882416573179</v>
      </c>
      <c r="BX275" s="21">
        <v>288.56579429000959</v>
      </c>
      <c r="BY275" s="21">
        <v>284.12718080516112</v>
      </c>
      <c r="BZ275" s="21">
        <v>282.14446602883839</v>
      </c>
      <c r="CA275" s="21">
        <v>277.34805350800622</v>
      </c>
      <c r="CB275" s="21">
        <v>285.71037615668911</v>
      </c>
      <c r="CC275" s="21">
        <v>303.17764437489353</v>
      </c>
      <c r="CD275" s="197">
        <v>316.44036917025119</v>
      </c>
      <c r="CE275" s="197">
        <v>322.32836141624699</v>
      </c>
      <c r="CF275" s="197">
        <v>319.81517500965208</v>
      </c>
      <c r="CG275" s="197">
        <v>319.11775955489827</v>
      </c>
      <c r="CH275" s="200">
        <v>322.86350323929628</v>
      </c>
      <c r="CJ275" s="5"/>
      <c r="CK275" s="5"/>
      <c r="CL275" s="5"/>
      <c r="CM275" s="5"/>
      <c r="CN275" s="5"/>
      <c r="CO275" s="21"/>
      <c r="CP275" s="21"/>
      <c r="CQ275" s="21"/>
    </row>
    <row r="276" spans="1:95" x14ac:dyDescent="0.2">
      <c r="A276" s="8" t="str">
        <f t="shared" si="4"/>
        <v>EFHtL_gg_QU_15</v>
      </c>
      <c r="B276" s="7" t="s">
        <v>3807</v>
      </c>
      <c r="C276" s="7" t="s">
        <v>654</v>
      </c>
      <c r="D276" s="7">
        <v>15</v>
      </c>
      <c r="E276" s="7">
        <v>100</v>
      </c>
      <c r="F276" s="9">
        <v>98.145834714889517</v>
      </c>
      <c r="G276" s="9">
        <v>96.232610569806027</v>
      </c>
      <c r="H276" s="9">
        <v>96.639922198183342</v>
      </c>
      <c r="I276" s="9">
        <v>94.433614040024239</v>
      </c>
      <c r="J276" s="9">
        <v>94.088102027112598</v>
      </c>
      <c r="K276" s="9">
        <v>92.478659682422062</v>
      </c>
      <c r="L276" s="9">
        <v>89.468868112521818</v>
      </c>
      <c r="M276" s="9">
        <v>84.323320735105582</v>
      </c>
      <c r="N276" s="9">
        <v>79.88250116088652</v>
      </c>
      <c r="O276" s="9">
        <v>78.535375638730542</v>
      </c>
      <c r="P276" s="9">
        <v>80.101761599031974</v>
      </c>
      <c r="Q276" s="9">
        <v>82.022323895992471</v>
      </c>
      <c r="R276" s="9">
        <v>84.896050218284373</v>
      </c>
      <c r="S276" s="9">
        <v>85.9494728471484</v>
      </c>
      <c r="T276" s="9">
        <v>84.557611122630661</v>
      </c>
      <c r="U276" s="9">
        <v>82.339455827864228</v>
      </c>
      <c r="V276" s="9">
        <v>80.772097341458334</v>
      </c>
      <c r="W276" s="9">
        <v>80.089295582066725</v>
      </c>
      <c r="X276" s="9">
        <v>80.544526225399082</v>
      </c>
      <c r="Y276" s="9">
        <v>81.586278540626523</v>
      </c>
      <c r="Z276" s="9">
        <v>85.901023363047386</v>
      </c>
      <c r="AA276" s="9">
        <v>93.667351855999925</v>
      </c>
      <c r="AB276" s="9">
        <v>95.881440223505692</v>
      </c>
      <c r="AC276" s="9">
        <v>94.173861150651604</v>
      </c>
      <c r="AD276" s="9">
        <v>94.054240436094801</v>
      </c>
      <c r="AE276" s="9">
        <v>96.253829323023936</v>
      </c>
      <c r="AF276" s="9">
        <v>106.14769135718228</v>
      </c>
      <c r="AG276" s="9">
        <v>105.63048427537031</v>
      </c>
      <c r="AH276" s="9">
        <v>108.85714917351582</v>
      </c>
      <c r="AI276" s="9">
        <v>101.05987666697543</v>
      </c>
      <c r="AJ276" s="9">
        <v>95.970293747967503</v>
      </c>
      <c r="AK276" s="9">
        <v>88.953606083466681</v>
      </c>
      <c r="AL276" s="9">
        <v>87.445129634109733</v>
      </c>
      <c r="AM276" s="9">
        <v>87.910881242151206</v>
      </c>
      <c r="AN276" s="9">
        <v>92.407134806409999</v>
      </c>
      <c r="AO276" s="9">
        <v>98.763742458543547</v>
      </c>
      <c r="AP276" s="9">
        <v>105.17145193852963</v>
      </c>
      <c r="AQ276" s="9">
        <v>112.35214287430288</v>
      </c>
      <c r="AR276" s="9">
        <v>122.64978007790576</v>
      </c>
      <c r="AS276" s="9">
        <v>136.56751320782914</v>
      </c>
      <c r="AT276" s="9">
        <v>144.346838185964</v>
      </c>
      <c r="AU276" s="9">
        <v>146.34502575083175</v>
      </c>
      <c r="AV276" s="9">
        <v>153.43624428205746</v>
      </c>
      <c r="AW276" s="9">
        <v>171.47607364834536</v>
      </c>
      <c r="AX276" s="9">
        <v>175.16150564898217</v>
      </c>
      <c r="AY276" s="9">
        <v>169.53809429243367</v>
      </c>
      <c r="AZ276" s="9">
        <v>167.70541299393429</v>
      </c>
      <c r="BA276" s="9">
        <v>175.11986384825968</v>
      </c>
      <c r="BB276" s="9">
        <v>186.68487943105251</v>
      </c>
      <c r="BC276" s="9">
        <v>189.31034635421383</v>
      </c>
      <c r="BD276" s="9">
        <v>196.8465397985502</v>
      </c>
      <c r="BE276" s="9">
        <v>204.64512061694495</v>
      </c>
      <c r="BF276" s="9">
        <v>204.76317044711973</v>
      </c>
      <c r="BG276" s="9">
        <v>217.09188760946566</v>
      </c>
      <c r="BH276" s="9">
        <v>232.24620508313055</v>
      </c>
      <c r="BI276" s="9">
        <v>251.16444896401899</v>
      </c>
      <c r="BJ276" s="9">
        <v>252.8955590202354</v>
      </c>
      <c r="BK276" s="9">
        <v>257.20589203251973</v>
      </c>
      <c r="BL276" s="9">
        <v>265.6412460701053</v>
      </c>
      <c r="BM276" s="9">
        <v>279.33876287579352</v>
      </c>
      <c r="BN276" s="9">
        <v>282.3953045879569</v>
      </c>
      <c r="BO276" s="9">
        <v>280.8874537853863</v>
      </c>
      <c r="BP276" s="9">
        <v>284.03256748080202</v>
      </c>
      <c r="BQ276" s="21">
        <v>292.25112861416727</v>
      </c>
      <c r="BR276" s="21">
        <v>293.15020656402857</v>
      </c>
      <c r="BS276" s="21">
        <v>293.89749544765635</v>
      </c>
      <c r="BT276" s="21">
        <v>279.75082254328623</v>
      </c>
      <c r="BU276" s="21">
        <v>280.30488666849749</v>
      </c>
      <c r="BV276" s="21">
        <v>279.06743141122479</v>
      </c>
      <c r="BW276" s="21">
        <v>287.97168093279976</v>
      </c>
      <c r="BX276" s="21">
        <v>290.64126262616099</v>
      </c>
      <c r="BY276" s="21">
        <v>284.71638402996751</v>
      </c>
      <c r="BZ276" s="21">
        <v>278.61044762363963</v>
      </c>
      <c r="CA276" s="21">
        <v>276.75086139515406</v>
      </c>
      <c r="CB276" s="21">
        <v>288.91032273526156</v>
      </c>
      <c r="CC276" s="21">
        <v>305.08836557034175</v>
      </c>
      <c r="CD276" s="197">
        <v>310.74012594738383</v>
      </c>
      <c r="CE276" s="197">
        <v>311.97307177626607</v>
      </c>
      <c r="CF276" s="197">
        <v>312.60498735607041</v>
      </c>
      <c r="CG276" s="197">
        <v>322.21313314720254</v>
      </c>
      <c r="CH276" s="200">
        <v>331.26789548191761</v>
      </c>
      <c r="CJ276" s="5"/>
      <c r="CK276" s="5"/>
      <c r="CL276" s="5"/>
      <c r="CM276" s="5"/>
      <c r="CN276" s="5"/>
      <c r="CO276" s="21"/>
      <c r="CP276" s="21"/>
      <c r="CQ276" s="21"/>
    </row>
    <row r="277" spans="1:95" x14ac:dyDescent="0.2">
      <c r="A277" s="8" t="str">
        <f t="shared" si="4"/>
        <v>EFHtL_gg_QU_16</v>
      </c>
      <c r="B277" s="7" t="s">
        <v>3807</v>
      </c>
      <c r="C277" s="7" t="s">
        <v>654</v>
      </c>
      <c r="D277" s="7">
        <v>16</v>
      </c>
      <c r="E277" s="7">
        <v>100</v>
      </c>
      <c r="F277" s="9">
        <v>95.662262337279003</v>
      </c>
      <c r="G277" s="9">
        <v>91.877271291321506</v>
      </c>
      <c r="H277" s="9">
        <v>91.03783993165284</v>
      </c>
      <c r="I277" s="9">
        <v>88.338216809877807</v>
      </c>
      <c r="J277" s="9">
        <v>87.352053587638125</v>
      </c>
      <c r="K277" s="9">
        <v>85.482539666177331</v>
      </c>
      <c r="L277" s="9">
        <v>84.932043921415783</v>
      </c>
      <c r="M277" s="9">
        <v>83.112880738953152</v>
      </c>
      <c r="N277" s="9">
        <v>82.015194342767344</v>
      </c>
      <c r="O277" s="9">
        <v>81.684547849363796</v>
      </c>
      <c r="P277" s="9">
        <v>87.191713068243601</v>
      </c>
      <c r="Q277" s="9">
        <v>94.056152056679181</v>
      </c>
      <c r="R277" s="9">
        <v>102.19806713884994</v>
      </c>
      <c r="S277" s="9">
        <v>105.09781434648066</v>
      </c>
      <c r="T277" s="9">
        <v>106.18344938763617</v>
      </c>
      <c r="U277" s="9">
        <v>105.37075591071546</v>
      </c>
      <c r="V277" s="9">
        <v>104.96514490894504</v>
      </c>
      <c r="W277" s="9">
        <v>103.83314805939183</v>
      </c>
      <c r="X277" s="9">
        <v>104.06130574756634</v>
      </c>
      <c r="Y277" s="9">
        <v>106.7369425522611</v>
      </c>
      <c r="Z277" s="9">
        <v>114.40760763347107</v>
      </c>
      <c r="AA277" s="9">
        <v>124.12524351486695</v>
      </c>
      <c r="AB277" s="9">
        <v>128.51705278097162</v>
      </c>
      <c r="AC277" s="9">
        <v>127.21100847694248</v>
      </c>
      <c r="AD277" s="9">
        <v>126.87714118021499</v>
      </c>
      <c r="AE277" s="9">
        <v>130.87862009926289</v>
      </c>
      <c r="AF277" s="9">
        <v>137.18068094137848</v>
      </c>
      <c r="AG277" s="9">
        <v>138.18631873101234</v>
      </c>
      <c r="AH277" s="9">
        <v>137.24516048267208</v>
      </c>
      <c r="AI277" s="9">
        <v>133.22149956656511</v>
      </c>
      <c r="AJ277" s="9">
        <v>130.53726657739534</v>
      </c>
      <c r="AK277" s="9">
        <v>123.38602602175443</v>
      </c>
      <c r="AL277" s="9">
        <v>118.64860035725006</v>
      </c>
      <c r="AM277" s="9">
        <v>112.56141226373119</v>
      </c>
      <c r="AN277" s="9">
        <v>113.21247332567107</v>
      </c>
      <c r="AO277" s="9">
        <v>113.5591145022082</v>
      </c>
      <c r="AP277" s="9">
        <v>112.08481825198332</v>
      </c>
      <c r="AQ277" s="9">
        <v>114.35241047125056</v>
      </c>
      <c r="AR277" s="9">
        <v>123.70316383407021</v>
      </c>
      <c r="AS277" s="9">
        <v>142.1912336730073</v>
      </c>
      <c r="AT277" s="9">
        <v>164.34321372194356</v>
      </c>
      <c r="AU277" s="9">
        <v>174.98223584854756</v>
      </c>
      <c r="AV277" s="9">
        <v>186.53459080822884</v>
      </c>
      <c r="AW277" s="9">
        <v>191.11017942087389</v>
      </c>
      <c r="AX277" s="9">
        <v>191.74756613937561</v>
      </c>
      <c r="AY277" s="9">
        <v>186.27547127715943</v>
      </c>
      <c r="AZ277" s="9">
        <v>184.13557331603329</v>
      </c>
      <c r="BA277" s="9">
        <v>192.17792234071734</v>
      </c>
      <c r="BB277" s="9">
        <v>206.43461163250382</v>
      </c>
      <c r="BC277" s="9">
        <v>220.78601089767108</v>
      </c>
      <c r="BD277" s="9">
        <v>240.58569250635301</v>
      </c>
      <c r="BE277" s="9">
        <v>249.63280726237932</v>
      </c>
      <c r="BF277" s="9">
        <v>252.54732697817701</v>
      </c>
      <c r="BG277" s="9">
        <v>264.63744824905513</v>
      </c>
      <c r="BH277" s="9">
        <v>289.17695653387517</v>
      </c>
      <c r="BI277" s="9">
        <v>321.20686038195049</v>
      </c>
      <c r="BJ277" s="9">
        <v>328.71380432635198</v>
      </c>
      <c r="BK277" s="9">
        <v>335.5778685893136</v>
      </c>
      <c r="BL277" s="9">
        <v>343.06082199147858</v>
      </c>
      <c r="BM277" s="9">
        <v>364.90159938215783</v>
      </c>
      <c r="BN277" s="9">
        <v>380.28842261088977</v>
      </c>
      <c r="BO277" s="9">
        <v>386.96761170067043</v>
      </c>
      <c r="BP277" s="9">
        <v>392.86388430301048</v>
      </c>
      <c r="BQ277" s="21">
        <v>399.73273087097351</v>
      </c>
      <c r="BR277" s="21">
        <v>399.79441186391688</v>
      </c>
      <c r="BS277" s="21">
        <v>400.7029968600952</v>
      </c>
      <c r="BT277" s="21">
        <v>389.75805468062936</v>
      </c>
      <c r="BU277" s="21">
        <v>394.52032074154198</v>
      </c>
      <c r="BV277" s="21">
        <v>395.69998180487642</v>
      </c>
      <c r="BW277" s="21">
        <v>391.17183653891948</v>
      </c>
      <c r="BX277" s="21">
        <v>378.14623962604236</v>
      </c>
      <c r="BY277" s="21">
        <v>352.61319194593688</v>
      </c>
      <c r="BZ277" s="21">
        <v>344.8363667185119</v>
      </c>
      <c r="CA277" s="21">
        <v>342.95709270235034</v>
      </c>
      <c r="CB277" s="21">
        <v>351.29472789589681</v>
      </c>
      <c r="CC277" s="21">
        <v>364.77291689119653</v>
      </c>
      <c r="CD277" s="197">
        <v>373.01434194435097</v>
      </c>
      <c r="CE277" s="197">
        <v>385.16942787577381</v>
      </c>
      <c r="CF277" s="197">
        <v>398.98838997522881</v>
      </c>
      <c r="CG277" s="197">
        <v>417.23694667733616</v>
      </c>
      <c r="CH277" s="200">
        <v>435.2825720280207</v>
      </c>
      <c r="CJ277" s="5"/>
      <c r="CK277" s="5"/>
      <c r="CL277" s="5"/>
      <c r="CM277" s="5"/>
      <c r="CN277" s="5"/>
      <c r="CO277" s="21"/>
      <c r="CP277" s="21"/>
      <c r="CQ277" s="21"/>
    </row>
    <row r="278" spans="1:95" x14ac:dyDescent="0.2">
      <c r="A278" s="8" t="str">
        <f t="shared" si="4"/>
        <v>EFHtL_gg_QU_17</v>
      </c>
      <c r="B278" s="7" t="s">
        <v>3807</v>
      </c>
      <c r="C278" s="7" t="s">
        <v>654</v>
      </c>
      <c r="D278" s="7">
        <v>17</v>
      </c>
      <c r="E278" s="7">
        <v>100</v>
      </c>
      <c r="F278" s="9">
        <v>97.320726452819329</v>
      </c>
      <c r="G278" s="9">
        <v>94.893115322624055</v>
      </c>
      <c r="H278" s="9">
        <v>96.712229444966667</v>
      </c>
      <c r="I278" s="9">
        <v>96.176631399944327</v>
      </c>
      <c r="J278" s="9">
        <v>97.796670486244878</v>
      </c>
      <c r="K278" s="9">
        <v>96.689599199935273</v>
      </c>
      <c r="L278" s="9">
        <v>97.100865419536206</v>
      </c>
      <c r="M278" s="9">
        <v>94.559877638850409</v>
      </c>
      <c r="N278" s="9">
        <v>92.659220607474467</v>
      </c>
      <c r="O278" s="9">
        <v>90.635022289869141</v>
      </c>
      <c r="P278" s="9">
        <v>92.346983428138969</v>
      </c>
      <c r="Q278" s="9">
        <v>94.674609378207393</v>
      </c>
      <c r="R278" s="9">
        <v>98.420949780562978</v>
      </c>
      <c r="S278" s="9">
        <v>99.724587569509666</v>
      </c>
      <c r="T278" s="9">
        <v>99.165553471549842</v>
      </c>
      <c r="U278" s="9">
        <v>97.825772432395794</v>
      </c>
      <c r="V278" s="9">
        <v>97.680939317059554</v>
      </c>
      <c r="W278" s="9">
        <v>98.882585116411562</v>
      </c>
      <c r="X278" s="9">
        <v>99.21909089454563</v>
      </c>
      <c r="Y278" s="9">
        <v>101.80593024842439</v>
      </c>
      <c r="Z278" s="9">
        <v>105.19426460693457</v>
      </c>
      <c r="AA278" s="9">
        <v>111.80854950395251</v>
      </c>
      <c r="AB278" s="9">
        <v>113.84756956289958</v>
      </c>
      <c r="AC278" s="9">
        <v>114.13276009381939</v>
      </c>
      <c r="AD278" s="9">
        <v>115.35466075824155</v>
      </c>
      <c r="AE278" s="9">
        <v>119.80131041346318</v>
      </c>
      <c r="AF278" s="9">
        <v>127.57417202641257</v>
      </c>
      <c r="AG278" s="9">
        <v>129.60832849288758</v>
      </c>
      <c r="AH278" s="9">
        <v>130.03950284805458</v>
      </c>
      <c r="AI278" s="9">
        <v>126.16978241846938</v>
      </c>
      <c r="AJ278" s="9">
        <v>123.19111869247435</v>
      </c>
      <c r="AK278" s="9">
        <v>120.56394552926274</v>
      </c>
      <c r="AL278" s="9">
        <v>117.36612605863729</v>
      </c>
      <c r="AM278" s="9">
        <v>116.57069475427284</v>
      </c>
      <c r="AN278" s="9">
        <v>115.35899971904615</v>
      </c>
      <c r="AO278" s="9">
        <v>119.64355784178183</v>
      </c>
      <c r="AP278" s="9">
        <v>125.67966500162409</v>
      </c>
      <c r="AQ278" s="9">
        <v>130.90723525468778</v>
      </c>
      <c r="AR278" s="9">
        <v>133.86062537254568</v>
      </c>
      <c r="AS278" s="9">
        <v>139.61981127127322</v>
      </c>
      <c r="AT278" s="9">
        <v>152.66105643260087</v>
      </c>
      <c r="AU278" s="9">
        <v>163.7305906380667</v>
      </c>
      <c r="AV278" s="9">
        <v>172.15309658027331</v>
      </c>
      <c r="AW278" s="9">
        <v>175.43481996015467</v>
      </c>
      <c r="AX278" s="9">
        <v>176.05197710369069</v>
      </c>
      <c r="AY278" s="9">
        <v>174.95686930292641</v>
      </c>
      <c r="AZ278" s="9">
        <v>178.9106485490689</v>
      </c>
      <c r="BA278" s="9">
        <v>188.39703208836215</v>
      </c>
      <c r="BB278" s="9">
        <v>201.65970569185083</v>
      </c>
      <c r="BC278" s="9">
        <v>207.13878546545561</v>
      </c>
      <c r="BD278" s="9">
        <v>218.95870392971952</v>
      </c>
      <c r="BE278" s="9">
        <v>225.15450544262356</v>
      </c>
      <c r="BF278" s="9">
        <v>236.81380331043215</v>
      </c>
      <c r="BG278" s="9">
        <v>243.97522894415707</v>
      </c>
      <c r="BH278" s="9">
        <v>251.49525449732565</v>
      </c>
      <c r="BI278" s="9">
        <v>263.12571156884422</v>
      </c>
      <c r="BJ278" s="9">
        <v>268.25173732249579</v>
      </c>
      <c r="BK278" s="9">
        <v>279.93689419098092</v>
      </c>
      <c r="BL278" s="9">
        <v>282.47054771537637</v>
      </c>
      <c r="BM278" s="9">
        <v>291.49030760396471</v>
      </c>
      <c r="BN278" s="9">
        <v>293.63911791616118</v>
      </c>
      <c r="BO278" s="9">
        <v>294.65420796279813</v>
      </c>
      <c r="BP278" s="9">
        <v>295.91969935830338</v>
      </c>
      <c r="BQ278" s="21">
        <v>301.27736100650299</v>
      </c>
      <c r="BR278" s="21">
        <v>304.42651474193059</v>
      </c>
      <c r="BS278" s="21">
        <v>306.74845997485914</v>
      </c>
      <c r="BT278" s="21">
        <v>299.22031036063203</v>
      </c>
      <c r="BU278" s="21">
        <v>301.88348743290561</v>
      </c>
      <c r="BV278" s="21">
        <v>309.32261776570277</v>
      </c>
      <c r="BW278" s="21">
        <v>316.44943413903871</v>
      </c>
      <c r="BX278" s="21">
        <v>322.99539756007118</v>
      </c>
      <c r="BY278" s="21">
        <v>315.96680477517435</v>
      </c>
      <c r="BZ278" s="21">
        <v>317.55896963814513</v>
      </c>
      <c r="CA278" s="21">
        <v>318.69153728364239</v>
      </c>
      <c r="CB278" s="21">
        <v>326.87508193408087</v>
      </c>
      <c r="CC278" s="21">
        <v>333.85768778947755</v>
      </c>
      <c r="CD278" s="197">
        <v>336.44039431261609</v>
      </c>
      <c r="CE278" s="197">
        <v>339.34881724899986</v>
      </c>
      <c r="CF278" s="197">
        <v>348.05592350630582</v>
      </c>
      <c r="CG278" s="197">
        <v>359.32726843633264</v>
      </c>
      <c r="CH278" s="200">
        <v>371.06149259155529</v>
      </c>
      <c r="CJ278" s="5"/>
      <c r="CK278" s="5"/>
      <c r="CL278" s="5"/>
      <c r="CM278" s="5"/>
      <c r="CN278" s="5"/>
      <c r="CO278" s="21"/>
      <c r="CP278" s="21"/>
      <c r="CQ278" s="21"/>
    </row>
    <row r="279" spans="1:95" x14ac:dyDescent="0.2">
      <c r="A279" s="8" t="str">
        <f t="shared" si="4"/>
        <v>EFHtL_gg_QU_18</v>
      </c>
      <c r="B279" s="7" t="s">
        <v>3807</v>
      </c>
      <c r="C279" s="7" t="s">
        <v>654</v>
      </c>
      <c r="D279" s="7">
        <v>18</v>
      </c>
      <c r="E279" s="7">
        <v>100</v>
      </c>
      <c r="F279" s="9">
        <v>91.30249295291965</v>
      </c>
      <c r="G279" s="9">
        <v>81.712821836763965</v>
      </c>
      <c r="H279" s="9">
        <v>77.253202391086901</v>
      </c>
      <c r="I279" s="9">
        <v>72.863364751622655</v>
      </c>
      <c r="J279" s="9">
        <v>73.763289197109529</v>
      </c>
      <c r="K279" s="9">
        <v>74.047710569810576</v>
      </c>
      <c r="L279" s="9">
        <v>78.399585094456185</v>
      </c>
      <c r="M279" s="9">
        <v>80.708898959265213</v>
      </c>
      <c r="N279" s="9">
        <v>81.741924160575707</v>
      </c>
      <c r="O279" s="9">
        <v>79.363038765698334</v>
      </c>
      <c r="P279" s="9">
        <v>84.247519769566168</v>
      </c>
      <c r="Q279" s="9">
        <v>91.341079981503256</v>
      </c>
      <c r="R279" s="9">
        <v>101.13153498055699</v>
      </c>
      <c r="S279" s="9">
        <v>104.95606079339156</v>
      </c>
      <c r="T279" s="9">
        <v>105.35946572349798</v>
      </c>
      <c r="U279" s="9">
        <v>104.76917092340318</v>
      </c>
      <c r="V279" s="9">
        <v>104.33145738327907</v>
      </c>
      <c r="W279" s="9">
        <v>104.81470310073422</v>
      </c>
      <c r="X279" s="9">
        <v>107.07570362245747</v>
      </c>
      <c r="Y279" s="9">
        <v>111.03717881626339</v>
      </c>
      <c r="Z279" s="9">
        <v>118.611662188401</v>
      </c>
      <c r="AA279" s="9">
        <v>125.68844955776729</v>
      </c>
      <c r="AB279" s="9">
        <v>135.29105666373519</v>
      </c>
      <c r="AC279" s="9">
        <v>142.48175737548982</v>
      </c>
      <c r="AD279" s="9">
        <v>147.93422007163545</v>
      </c>
      <c r="AE279" s="9">
        <v>153.59890324529479</v>
      </c>
      <c r="AF279" s="9">
        <v>160.1556324854017</v>
      </c>
      <c r="AG279" s="9">
        <v>166.37234699637216</v>
      </c>
      <c r="AH279" s="9">
        <v>165.80326790690583</v>
      </c>
      <c r="AI279" s="9">
        <v>163.65471880524865</v>
      </c>
      <c r="AJ279" s="9">
        <v>163.99438426891444</v>
      </c>
      <c r="AK279" s="9">
        <v>163.03213217958978</v>
      </c>
      <c r="AL279" s="9">
        <v>159.81608651557386</v>
      </c>
      <c r="AM279" s="9">
        <v>147.7927171975806</v>
      </c>
      <c r="AN279" s="9">
        <v>141.25989751811673</v>
      </c>
      <c r="AO279" s="9">
        <v>138.097925704045</v>
      </c>
      <c r="AP279" s="9">
        <v>140.37326996096274</v>
      </c>
      <c r="AQ279" s="9">
        <v>142.17548941614828</v>
      </c>
      <c r="AR279" s="9">
        <v>146.06251408837556</v>
      </c>
      <c r="AS279" s="9">
        <v>158.36196008357805</v>
      </c>
      <c r="AT279" s="9">
        <v>176.11992880553774</v>
      </c>
      <c r="AU279" s="9">
        <v>187.21228946281863</v>
      </c>
      <c r="AV279" s="9">
        <v>192.9517699969451</v>
      </c>
      <c r="AW279" s="9">
        <v>190.13612696447277</v>
      </c>
      <c r="AX279" s="9">
        <v>188.01034734228384</v>
      </c>
      <c r="AY279" s="9">
        <v>183.19748474455074</v>
      </c>
      <c r="AZ279" s="9">
        <v>181.78116597728976</v>
      </c>
      <c r="BA279" s="9">
        <v>185.27878958375547</v>
      </c>
      <c r="BB279" s="9">
        <v>190.4393210604496</v>
      </c>
      <c r="BC279" s="9">
        <v>190.15560795429496</v>
      </c>
      <c r="BD279" s="9">
        <v>194.01587380423067</v>
      </c>
      <c r="BE279" s="9">
        <v>197.30718708583606</v>
      </c>
      <c r="BF279" s="9">
        <v>208.42743411527704</v>
      </c>
      <c r="BG279" s="9">
        <v>221.94951161878899</v>
      </c>
      <c r="BH279" s="9">
        <v>236.70975234358261</v>
      </c>
      <c r="BI279" s="9">
        <v>256.41962176223007</v>
      </c>
      <c r="BJ279" s="9">
        <v>262.61998089808696</v>
      </c>
      <c r="BK279" s="9">
        <v>271.11136549737057</v>
      </c>
      <c r="BL279" s="9">
        <v>264.43662622451615</v>
      </c>
      <c r="BM279" s="9">
        <v>266.21993227627701</v>
      </c>
      <c r="BN279" s="9">
        <v>265.4364277837401</v>
      </c>
      <c r="BO279" s="9">
        <v>270.55272267478279</v>
      </c>
      <c r="BP279" s="9">
        <v>281.88341961087906</v>
      </c>
      <c r="BQ279" s="21">
        <v>286.1328426819461</v>
      </c>
      <c r="BR279" s="21">
        <v>282.33073512272517</v>
      </c>
      <c r="BS279" s="21">
        <v>265.77617504431112</v>
      </c>
      <c r="BT279" s="21">
        <v>248.82212064973339</v>
      </c>
      <c r="BU279" s="21">
        <v>237.33190582172429</v>
      </c>
      <c r="BV279" s="21">
        <v>228.56417768838276</v>
      </c>
      <c r="BW279" s="21">
        <v>226.08530095852245</v>
      </c>
      <c r="BX279" s="21">
        <v>231.65055627494471</v>
      </c>
      <c r="BY279" s="21">
        <v>236.41949466866552</v>
      </c>
      <c r="BZ279" s="21">
        <v>238.30348789382103</v>
      </c>
      <c r="CA279" s="21">
        <v>239.06990922526577</v>
      </c>
      <c r="CB279" s="21">
        <v>241.88307808053321</v>
      </c>
      <c r="CC279" s="21">
        <v>248.32762238694582</v>
      </c>
      <c r="CD279" s="197">
        <v>250.32887448349547</v>
      </c>
      <c r="CE279" s="197">
        <v>250.58577101026219</v>
      </c>
      <c r="CF279" s="197">
        <v>255.27357008080946</v>
      </c>
      <c r="CG279" s="197">
        <v>255.78194637868023</v>
      </c>
      <c r="CH279" s="200">
        <v>252.76192923546449</v>
      </c>
      <c r="CJ279" s="5"/>
      <c r="CK279" s="5"/>
      <c r="CL279" s="5"/>
      <c r="CM279" s="5"/>
      <c r="CN279" s="5"/>
      <c r="CO279" s="21"/>
      <c r="CP279" s="21"/>
      <c r="CQ279" s="21"/>
    </row>
    <row r="280" spans="1:95" x14ac:dyDescent="0.2">
      <c r="A280" s="8" t="str">
        <f t="shared" si="4"/>
        <v>EFHtL_gg_QU_19</v>
      </c>
      <c r="B280" s="7" t="s">
        <v>3807</v>
      </c>
      <c r="C280" s="7" t="s">
        <v>654</v>
      </c>
      <c r="D280" s="7">
        <v>19</v>
      </c>
      <c r="E280" s="7">
        <v>100</v>
      </c>
      <c r="F280" s="9">
        <v>95.299524002549163</v>
      </c>
      <c r="G280" s="9">
        <v>91.483731328570897</v>
      </c>
      <c r="H280" s="9">
        <v>92.667675255951963</v>
      </c>
      <c r="I280" s="9">
        <v>91.765919327239445</v>
      </c>
      <c r="J280" s="9">
        <v>93.043038580948476</v>
      </c>
      <c r="K280" s="9">
        <v>91.62272895378095</v>
      </c>
      <c r="L280" s="9">
        <v>92.171352330331601</v>
      </c>
      <c r="M280" s="9">
        <v>90.289732053619488</v>
      </c>
      <c r="N280" s="9">
        <v>89.745302871685681</v>
      </c>
      <c r="O280" s="9">
        <v>89.359604685469677</v>
      </c>
      <c r="P280" s="9">
        <v>90.993321271037075</v>
      </c>
      <c r="Q280" s="9">
        <v>93.839951912693962</v>
      </c>
      <c r="R280" s="9">
        <v>96.928922333962262</v>
      </c>
      <c r="S280" s="9">
        <v>100.19407673973855</v>
      </c>
      <c r="T280" s="9">
        <v>99.639045414344196</v>
      </c>
      <c r="U280" s="9">
        <v>99.288604242296003</v>
      </c>
      <c r="V280" s="9">
        <v>97.830287960426617</v>
      </c>
      <c r="W280" s="9">
        <v>99.067742372875344</v>
      </c>
      <c r="X280" s="9">
        <v>101.60101836535655</v>
      </c>
      <c r="Y280" s="9">
        <v>105.74260377908688</v>
      </c>
      <c r="Z280" s="9">
        <v>111.22072688318106</v>
      </c>
      <c r="AA280" s="9">
        <v>114.63981037841928</v>
      </c>
      <c r="AB280" s="9">
        <v>118.09861671901007</v>
      </c>
      <c r="AC280" s="9">
        <v>118.53450850273676</v>
      </c>
      <c r="AD280" s="9">
        <v>118.81353758205738</v>
      </c>
      <c r="AE280" s="9">
        <v>117.75305669755767</v>
      </c>
      <c r="AF280" s="9">
        <v>120.75568653747457</v>
      </c>
      <c r="AG280" s="9">
        <v>124.78542025092453</v>
      </c>
      <c r="AH280" s="9">
        <v>127.44674886000986</v>
      </c>
      <c r="AI280" s="9">
        <v>126.86910273881837</v>
      </c>
      <c r="AJ280" s="9">
        <v>124.2451908591142</v>
      </c>
      <c r="AK280" s="9">
        <v>121.54840604048347</v>
      </c>
      <c r="AL280" s="9">
        <v>116.45914436534156</v>
      </c>
      <c r="AM280" s="9">
        <v>112.79742037953065</v>
      </c>
      <c r="AN280" s="9">
        <v>114.04650109235082</v>
      </c>
      <c r="AO280" s="9">
        <v>116.88079255925891</v>
      </c>
      <c r="AP280" s="9">
        <v>121.80462563503151</v>
      </c>
      <c r="AQ280" s="9">
        <v>123.05254561163183</v>
      </c>
      <c r="AR280" s="9">
        <v>128.28043457566665</v>
      </c>
      <c r="AS280" s="9">
        <v>136.36699854309572</v>
      </c>
      <c r="AT280" s="9">
        <v>151.63917777567346</v>
      </c>
      <c r="AU280" s="9">
        <v>159.20421190305834</v>
      </c>
      <c r="AV280" s="9">
        <v>164.92309744841509</v>
      </c>
      <c r="AW280" s="9">
        <v>163.5376234029585</v>
      </c>
      <c r="AX280" s="9">
        <v>164.63004165876166</v>
      </c>
      <c r="AY280" s="9">
        <v>162.836821746494</v>
      </c>
      <c r="AZ280" s="9">
        <v>161.45779497507007</v>
      </c>
      <c r="BA280" s="9">
        <v>165.62481773453837</v>
      </c>
      <c r="BB280" s="9">
        <v>173.37545062325648</v>
      </c>
      <c r="BC280" s="9">
        <v>181.87725462528647</v>
      </c>
      <c r="BD280" s="9">
        <v>196.15739593140924</v>
      </c>
      <c r="BE280" s="9">
        <v>203.92111593777955</v>
      </c>
      <c r="BF280" s="9">
        <v>210.57726797580622</v>
      </c>
      <c r="BG280" s="9">
        <v>211.69248543363074</v>
      </c>
      <c r="BH280" s="9">
        <v>216.20801141892059</v>
      </c>
      <c r="BI280" s="9">
        <v>223.57726725030736</v>
      </c>
      <c r="BJ280" s="9">
        <v>223.28469028633467</v>
      </c>
      <c r="BK280" s="9">
        <v>228.56095582307307</v>
      </c>
      <c r="BL280" s="9">
        <v>228.81410873300661</v>
      </c>
      <c r="BM280" s="9">
        <v>236.65354902416183</v>
      </c>
      <c r="BN280" s="9">
        <v>239.67288634161309</v>
      </c>
      <c r="BO280" s="9">
        <v>245.85206382884647</v>
      </c>
      <c r="BP280" s="9">
        <v>247.39675096491487</v>
      </c>
      <c r="BQ280" s="21">
        <v>250.90792110759807</v>
      </c>
      <c r="BR280" s="21">
        <v>246.95230463659971</v>
      </c>
      <c r="BS280" s="21">
        <v>244.94137972244653</v>
      </c>
      <c r="BT280" s="21">
        <v>231.42947102054219</v>
      </c>
      <c r="BU280" s="21">
        <v>228.74619201606353</v>
      </c>
      <c r="BV280" s="21">
        <v>231.10312771101937</v>
      </c>
      <c r="BW280" s="21">
        <v>236.44441075343357</v>
      </c>
      <c r="BX280" s="21">
        <v>242.99999629046496</v>
      </c>
      <c r="BY280" s="21">
        <v>240.45639506227064</v>
      </c>
      <c r="BZ280" s="21">
        <v>244.53995881491278</v>
      </c>
      <c r="CA280" s="21">
        <v>243.28620510259543</v>
      </c>
      <c r="CB280" s="21">
        <v>246.2661934190586</v>
      </c>
      <c r="CC280" s="21">
        <v>250.75736559994888</v>
      </c>
      <c r="CD280" s="197">
        <v>252.4591249133118</v>
      </c>
      <c r="CE280" s="197">
        <v>257.55986388645101</v>
      </c>
      <c r="CF280" s="197">
        <v>265.60540521931125</v>
      </c>
      <c r="CG280" s="197">
        <v>281.83577370816755</v>
      </c>
      <c r="CH280" s="200">
        <v>298.25200359385946</v>
      </c>
      <c r="CJ280" s="5"/>
      <c r="CK280" s="5"/>
      <c r="CL280" s="5"/>
      <c r="CM280" s="5"/>
      <c r="CN280" s="5"/>
      <c r="CO280" s="21"/>
      <c r="CP280" s="21"/>
      <c r="CQ280" s="21"/>
    </row>
    <row r="281" spans="1:95" x14ac:dyDescent="0.2">
      <c r="A281" s="8" t="str">
        <f t="shared" si="4"/>
        <v>EFHtL_gg_QU_20</v>
      </c>
      <c r="B281" s="7" t="s">
        <v>3807</v>
      </c>
      <c r="C281" s="7" t="s">
        <v>654</v>
      </c>
      <c r="D281" s="7">
        <v>20</v>
      </c>
      <c r="E281" s="7">
        <v>100</v>
      </c>
      <c r="F281" s="9">
        <v>96.180778450801014</v>
      </c>
      <c r="G281" s="9">
        <v>92.953726036053354</v>
      </c>
      <c r="H281" s="9">
        <v>92.886250145506551</v>
      </c>
      <c r="I281" s="9">
        <v>90.857600956146868</v>
      </c>
      <c r="J281" s="9">
        <v>90.58525847007418</v>
      </c>
      <c r="K281" s="9">
        <v>89.168751885358674</v>
      </c>
      <c r="L281" s="9">
        <v>88.595528502506326</v>
      </c>
      <c r="M281" s="9">
        <v>86.189899797192382</v>
      </c>
      <c r="N281" s="9">
        <v>84.494691053913542</v>
      </c>
      <c r="O281" s="9">
        <v>83.801246547902835</v>
      </c>
      <c r="P281" s="9">
        <v>86.193589774413184</v>
      </c>
      <c r="Q281" s="9">
        <v>88.413494212159137</v>
      </c>
      <c r="R281" s="9">
        <v>93.669782462163582</v>
      </c>
      <c r="S281" s="9">
        <v>95.778181094132194</v>
      </c>
      <c r="T281" s="9">
        <v>96.101609621342945</v>
      </c>
      <c r="U281" s="9">
        <v>92.963388911787447</v>
      </c>
      <c r="V281" s="9">
        <v>90.319304688578754</v>
      </c>
      <c r="W281" s="9">
        <v>89.735778788571125</v>
      </c>
      <c r="X281" s="9">
        <v>89.931108407839474</v>
      </c>
      <c r="Y281" s="9">
        <v>93.973930253702363</v>
      </c>
      <c r="Z281" s="9">
        <v>97.305911728024228</v>
      </c>
      <c r="AA281" s="9">
        <v>100.93452871491006</v>
      </c>
      <c r="AB281" s="9">
        <v>106.32735481457125</v>
      </c>
      <c r="AC281" s="9">
        <v>111.24079242807356</v>
      </c>
      <c r="AD281" s="9">
        <v>117.55014506802371</v>
      </c>
      <c r="AE281" s="9">
        <v>117.06186567797067</v>
      </c>
      <c r="AF281" s="9">
        <v>122.08028928814844</v>
      </c>
      <c r="AG281" s="9">
        <v>122.40198339798708</v>
      </c>
      <c r="AH281" s="9">
        <v>124.70092554610541</v>
      </c>
      <c r="AI281" s="9">
        <v>120.62793309253722</v>
      </c>
      <c r="AJ281" s="9">
        <v>118.64172240999835</v>
      </c>
      <c r="AK281" s="9">
        <v>115.02638596879713</v>
      </c>
      <c r="AL281" s="9">
        <v>110.8721426109589</v>
      </c>
      <c r="AM281" s="9">
        <v>106.5506054166982</v>
      </c>
      <c r="AN281" s="9">
        <v>107.82927609938396</v>
      </c>
      <c r="AO281" s="9">
        <v>111.40107206202867</v>
      </c>
      <c r="AP281" s="9">
        <v>111.40985724429449</v>
      </c>
      <c r="AQ281" s="9">
        <v>111.2016376563643</v>
      </c>
      <c r="AR281" s="9">
        <v>112.92106256283544</v>
      </c>
      <c r="AS281" s="9">
        <v>125.99143078883712</v>
      </c>
      <c r="AT281" s="9">
        <v>140.39681239303084</v>
      </c>
      <c r="AU281" s="9">
        <v>150.22860695725714</v>
      </c>
      <c r="AV281" s="9">
        <v>154.74690461091905</v>
      </c>
      <c r="AW281" s="9">
        <v>154.60079299057301</v>
      </c>
      <c r="AX281" s="9">
        <v>154.51201725636543</v>
      </c>
      <c r="AY281" s="9">
        <v>151.69611232177908</v>
      </c>
      <c r="AZ281" s="9">
        <v>151.96138499915651</v>
      </c>
      <c r="BA281" s="9">
        <v>162.16211004218974</v>
      </c>
      <c r="BB281" s="9">
        <v>176.02794976922448</v>
      </c>
      <c r="BC281" s="9">
        <v>185.46353617540731</v>
      </c>
      <c r="BD281" s="9">
        <v>202.23503416755923</v>
      </c>
      <c r="BE281" s="9">
        <v>210.19953893227387</v>
      </c>
      <c r="BF281" s="9">
        <v>226.74630344759635</v>
      </c>
      <c r="BG281" s="9">
        <v>235.00876731355731</v>
      </c>
      <c r="BH281" s="9">
        <v>251.38258456870278</v>
      </c>
      <c r="BI281" s="9">
        <v>268.71894081838747</v>
      </c>
      <c r="BJ281" s="9">
        <v>271.88925370965194</v>
      </c>
      <c r="BK281" s="9">
        <v>275.64523724862704</v>
      </c>
      <c r="BL281" s="9">
        <v>272.52442540876672</v>
      </c>
      <c r="BM281" s="9">
        <v>281.81871224312573</v>
      </c>
      <c r="BN281" s="9">
        <v>285.61475231456046</v>
      </c>
      <c r="BO281" s="9">
        <v>288.98816318611557</v>
      </c>
      <c r="BP281" s="9">
        <v>289.98590214421455</v>
      </c>
      <c r="BQ281" s="21">
        <v>300.52856396942303</v>
      </c>
      <c r="BR281" s="21">
        <v>304.39874846203605</v>
      </c>
      <c r="BS281" s="21">
        <v>306.55001718777993</v>
      </c>
      <c r="BT281" s="21">
        <v>292.515065316586</v>
      </c>
      <c r="BU281" s="21">
        <v>290.47968812340554</v>
      </c>
      <c r="BV281" s="21">
        <v>295.24189745004605</v>
      </c>
      <c r="BW281" s="21">
        <v>307.59959766225734</v>
      </c>
      <c r="BX281" s="21">
        <v>316.36389128581254</v>
      </c>
      <c r="BY281" s="21">
        <v>311.25219233600973</v>
      </c>
      <c r="BZ281" s="21">
        <v>313.60454266454485</v>
      </c>
      <c r="CA281" s="21">
        <v>321.48611781406481</v>
      </c>
      <c r="CB281" s="21">
        <v>340.39904256153147</v>
      </c>
      <c r="CC281" s="21">
        <v>357.37957603231297</v>
      </c>
      <c r="CD281" s="197">
        <v>356.44911051294599</v>
      </c>
      <c r="CE281" s="197">
        <v>351.7993389368699</v>
      </c>
      <c r="CF281" s="197">
        <v>348.90387860691726</v>
      </c>
      <c r="CG281" s="197">
        <v>355.62199723281248</v>
      </c>
      <c r="CH281" s="200">
        <v>361.0517122882768</v>
      </c>
      <c r="CJ281" s="5"/>
      <c r="CK281" s="5"/>
      <c r="CL281" s="5"/>
      <c r="CM281" s="5"/>
      <c r="CN281" s="5"/>
      <c r="CO281" s="21"/>
      <c r="CP281" s="21"/>
      <c r="CQ281" s="21"/>
    </row>
    <row r="282" spans="1:95" x14ac:dyDescent="0.2">
      <c r="A282" s="8" t="str">
        <f t="shared" si="4"/>
        <v>EFHtL_gg_QU_21</v>
      </c>
      <c r="B282" s="7" t="s">
        <v>3807</v>
      </c>
      <c r="C282" s="7" t="s">
        <v>654</v>
      </c>
      <c r="D282" s="7">
        <v>21</v>
      </c>
      <c r="E282" s="7">
        <v>100</v>
      </c>
      <c r="F282" s="9">
        <v>89.422591902607152</v>
      </c>
      <c r="G282" s="9">
        <v>80.354972342463839</v>
      </c>
      <c r="H282" s="9">
        <v>77.022894655239156</v>
      </c>
      <c r="I282" s="9">
        <v>75.188861524902691</v>
      </c>
      <c r="J282" s="9">
        <v>77.366310365610886</v>
      </c>
      <c r="K282" s="9">
        <v>78.695937964753469</v>
      </c>
      <c r="L282" s="9">
        <v>81.284454940158113</v>
      </c>
      <c r="M282" s="9">
        <v>81.312339472114999</v>
      </c>
      <c r="N282" s="9">
        <v>79.745222640822178</v>
      </c>
      <c r="O282" s="9">
        <v>79.078507540292506</v>
      </c>
      <c r="P282" s="9">
        <v>82.365983427568537</v>
      </c>
      <c r="Q282" s="9">
        <v>86.930698521293223</v>
      </c>
      <c r="R282" s="9">
        <v>95.749770556698536</v>
      </c>
      <c r="S282" s="9">
        <v>94.974628697932999</v>
      </c>
      <c r="T282" s="9">
        <v>97.045886986933382</v>
      </c>
      <c r="U282" s="9">
        <v>92.95734938204923</v>
      </c>
      <c r="V282" s="9">
        <v>97.33431770078694</v>
      </c>
      <c r="W282" s="9">
        <v>99.262157729420665</v>
      </c>
      <c r="X282" s="9">
        <v>101.22716515275702</v>
      </c>
      <c r="Y282" s="9">
        <v>104.50737346259412</v>
      </c>
      <c r="Z282" s="9">
        <v>108.27533826282274</v>
      </c>
      <c r="AA282" s="9">
        <v>113.76589144143485</v>
      </c>
      <c r="AB282" s="9">
        <v>116.70501035813378</v>
      </c>
      <c r="AC282" s="9">
        <v>120.08688292517816</v>
      </c>
      <c r="AD282" s="9">
        <v>122.68102668022334</v>
      </c>
      <c r="AE282" s="9">
        <v>126.48507675931012</v>
      </c>
      <c r="AF282" s="9">
        <v>129.25613342658241</v>
      </c>
      <c r="AG282" s="9">
        <v>133.37065011084701</v>
      </c>
      <c r="AH282" s="9">
        <v>135.36197534735211</v>
      </c>
      <c r="AI282" s="9">
        <v>136.18557777991381</v>
      </c>
      <c r="AJ282" s="9">
        <v>136.92092482088606</v>
      </c>
      <c r="AK282" s="9">
        <v>137.30344679398303</v>
      </c>
      <c r="AL282" s="9">
        <v>137.70734339549387</v>
      </c>
      <c r="AM282" s="9">
        <v>136.47112069598344</v>
      </c>
      <c r="AN282" s="9">
        <v>137.58456610404795</v>
      </c>
      <c r="AO282" s="9">
        <v>138.53914809293317</v>
      </c>
      <c r="AP282" s="9">
        <v>140.47159047699631</v>
      </c>
      <c r="AQ282" s="9">
        <v>144.32784634650292</v>
      </c>
      <c r="AR282" s="9">
        <v>149.87639104860955</v>
      </c>
      <c r="AS282" s="9">
        <v>160.95369601500656</v>
      </c>
      <c r="AT282" s="9">
        <v>175.92403956541784</v>
      </c>
      <c r="AU282" s="9">
        <v>190.91775840821538</v>
      </c>
      <c r="AV282" s="9">
        <v>201.91884241205659</v>
      </c>
      <c r="AW282" s="9">
        <v>203.63669297843384</v>
      </c>
      <c r="AX282" s="9">
        <v>199.36064449241621</v>
      </c>
      <c r="AY282" s="9">
        <v>191.61157409155089</v>
      </c>
      <c r="AZ282" s="9">
        <v>187.01923590447691</v>
      </c>
      <c r="BA282" s="9">
        <v>190.58965299953709</v>
      </c>
      <c r="BB282" s="9">
        <v>201.47695921674517</v>
      </c>
      <c r="BC282" s="9">
        <v>208.80534314558363</v>
      </c>
      <c r="BD282" s="9">
        <v>229.04870608478049</v>
      </c>
      <c r="BE282" s="9">
        <v>240.85834392517066</v>
      </c>
      <c r="BF282" s="9">
        <v>254.33118661871583</v>
      </c>
      <c r="BG282" s="9">
        <v>252.85686456402095</v>
      </c>
      <c r="BH282" s="9">
        <v>249.5173173484965</v>
      </c>
      <c r="BI282" s="9">
        <v>253.30981034413458</v>
      </c>
      <c r="BJ282" s="9">
        <v>252.72415828804444</v>
      </c>
      <c r="BK282" s="9">
        <v>256.45077834540228</v>
      </c>
      <c r="BL282" s="9">
        <v>256.7200092913294</v>
      </c>
      <c r="BM282" s="9">
        <v>264.27659269749432</v>
      </c>
      <c r="BN282" s="9">
        <v>269.30856701947397</v>
      </c>
      <c r="BO282" s="9">
        <v>270.11155573770907</v>
      </c>
      <c r="BP282" s="9">
        <v>268.78946336682196</v>
      </c>
      <c r="BQ282" s="21">
        <v>268.76514254371187</v>
      </c>
      <c r="BR282" s="21">
        <v>262.68360854211022</v>
      </c>
      <c r="BS282" s="21">
        <v>258.20542196169839</v>
      </c>
      <c r="BT282" s="21">
        <v>245.81782144619751</v>
      </c>
      <c r="BU282" s="21">
        <v>244.78796448506253</v>
      </c>
      <c r="BV282" s="21">
        <v>247.24831319215309</v>
      </c>
      <c r="BW282" s="21">
        <v>253.47984697772878</v>
      </c>
      <c r="BX282" s="21">
        <v>262.30665060504651</v>
      </c>
      <c r="BY282" s="21">
        <v>255.42076443497231</v>
      </c>
      <c r="BZ282" s="21">
        <v>259.43975870895264</v>
      </c>
      <c r="CA282" s="21">
        <v>259.36805294472947</v>
      </c>
      <c r="CB282" s="21">
        <v>271.92113437768785</v>
      </c>
      <c r="CC282" s="21">
        <v>274.92593570592703</v>
      </c>
      <c r="CD282" s="197">
        <v>270.3068514751676</v>
      </c>
      <c r="CE282" s="197">
        <v>260.59851485319433</v>
      </c>
      <c r="CF282" s="197">
        <v>254.46546828211024</v>
      </c>
      <c r="CG282" s="197">
        <v>253.44339538857693</v>
      </c>
      <c r="CH282" s="200">
        <v>253.47486082158915</v>
      </c>
      <c r="CJ282" s="5"/>
      <c r="CK282" s="5"/>
      <c r="CL282" s="5"/>
      <c r="CM282" s="5"/>
      <c r="CN282" s="5"/>
      <c r="CO282" s="21"/>
      <c r="CP282" s="21"/>
      <c r="CQ282" s="21"/>
    </row>
    <row r="283" spans="1:95" x14ac:dyDescent="0.2">
      <c r="A283" s="8" t="str">
        <f t="shared" si="4"/>
        <v>EFHtL_gg_QU_22</v>
      </c>
      <c r="B283" s="7" t="s">
        <v>3807</v>
      </c>
      <c r="C283" s="7" t="s">
        <v>654</v>
      </c>
      <c r="D283" s="7">
        <v>22</v>
      </c>
      <c r="E283" s="7">
        <v>100</v>
      </c>
      <c r="F283" s="9">
        <v>104.28612297439037</v>
      </c>
      <c r="G283" s="9">
        <v>108.00971923910633</v>
      </c>
      <c r="H283" s="9">
        <v>110.92123986033921</v>
      </c>
      <c r="I283" s="9">
        <v>113.77144293487618</v>
      </c>
      <c r="J283" s="9">
        <v>116.47475319374674</v>
      </c>
      <c r="K283" s="9">
        <v>122.1946025191923</v>
      </c>
      <c r="L283" s="9">
        <v>121.15866334498669</v>
      </c>
      <c r="M283" s="9">
        <v>121.20808608849786</v>
      </c>
      <c r="N283" s="9">
        <v>120.2261280161011</v>
      </c>
      <c r="O283" s="9">
        <v>122.97062751497599</v>
      </c>
      <c r="P283" s="9">
        <v>131.10454195294164</v>
      </c>
      <c r="Q283" s="9">
        <v>131.99306861423278</v>
      </c>
      <c r="R283" s="9">
        <v>133.75997039499293</v>
      </c>
      <c r="S283" s="9">
        <v>131.29934411068908</v>
      </c>
      <c r="T283" s="9">
        <v>133.55166837700673</v>
      </c>
      <c r="U283" s="9">
        <v>136.15317144021037</v>
      </c>
      <c r="V283" s="9">
        <v>142.65776809588698</v>
      </c>
      <c r="W283" s="9">
        <v>150.90536398060092</v>
      </c>
      <c r="X283" s="9">
        <v>163.91332810428466</v>
      </c>
      <c r="Y283" s="9">
        <v>174.25148592396235</v>
      </c>
      <c r="Z283" s="9">
        <v>190.82113735147036</v>
      </c>
      <c r="AA283" s="9">
        <v>201.90804800680212</v>
      </c>
      <c r="AB283" s="9">
        <v>210.62472909777867</v>
      </c>
      <c r="AC283" s="9">
        <v>213.40666612568262</v>
      </c>
      <c r="AD283" s="9">
        <v>223.14982807273498</v>
      </c>
      <c r="AE283" s="9">
        <v>232.78073147469061</v>
      </c>
      <c r="AF283" s="9">
        <v>241.95483639151016</v>
      </c>
      <c r="AG283" s="9">
        <v>246.42851263371588</v>
      </c>
      <c r="AH283" s="9">
        <v>253.53886496416717</v>
      </c>
      <c r="AI283" s="9">
        <v>259.8875535763421</v>
      </c>
      <c r="AJ283" s="9">
        <v>267.74060247906925</v>
      </c>
      <c r="AK283" s="9">
        <v>275.65331069804057</v>
      </c>
      <c r="AL283" s="9">
        <v>289.63122549786641</v>
      </c>
      <c r="AM283" s="9">
        <v>301.37829413882929</v>
      </c>
      <c r="AN283" s="9">
        <v>311.61961563392418</v>
      </c>
      <c r="AO283" s="9">
        <v>315.29429961257921</v>
      </c>
      <c r="AP283" s="9">
        <v>315.60859552783717</v>
      </c>
      <c r="AQ283" s="9">
        <v>316.76215307973752</v>
      </c>
      <c r="AR283" s="9">
        <v>325.87877251895901</v>
      </c>
      <c r="AS283" s="9">
        <v>343.91161259692853</v>
      </c>
      <c r="AT283" s="9">
        <v>372.42691185399104</v>
      </c>
      <c r="AU283" s="9">
        <v>392.11782595825963</v>
      </c>
      <c r="AV283" s="9">
        <v>413.31748449279968</v>
      </c>
      <c r="AW283" s="9">
        <v>421.12598135047591</v>
      </c>
      <c r="AX283" s="9">
        <v>432.8817615684643</v>
      </c>
      <c r="AY283" s="9">
        <v>438.51257797045309</v>
      </c>
      <c r="AZ283" s="9">
        <v>447.19661400693434</v>
      </c>
      <c r="BA283" s="9">
        <v>457.83297423534168</v>
      </c>
      <c r="BB283" s="9">
        <v>475.15602319095484</v>
      </c>
      <c r="BC283" s="9">
        <v>484.01696533630212</v>
      </c>
      <c r="BD283" s="9">
        <v>502.30671760213158</v>
      </c>
      <c r="BE283" s="9">
        <v>512.75473811655286</v>
      </c>
      <c r="BF283" s="9">
        <v>528.52543872718263</v>
      </c>
      <c r="BG283" s="9">
        <v>534.77299607097132</v>
      </c>
      <c r="BH283" s="9">
        <v>541.5515136487403</v>
      </c>
      <c r="BI283" s="9">
        <v>541.47592036115554</v>
      </c>
      <c r="BJ283" s="9">
        <v>533.94358906950947</v>
      </c>
      <c r="BK283" s="9">
        <v>523.47508067696333</v>
      </c>
      <c r="BL283" s="9">
        <v>514.6416270809865</v>
      </c>
      <c r="BM283" s="9">
        <v>516.23776679055982</v>
      </c>
      <c r="BN283" s="9">
        <v>522.39237300993932</v>
      </c>
      <c r="BO283" s="9">
        <v>529.91495130552232</v>
      </c>
      <c r="BP283" s="9">
        <v>527.97652719266898</v>
      </c>
      <c r="BQ283" s="21">
        <v>523.28765488126862</v>
      </c>
      <c r="BR283" s="21">
        <v>505.75673478893265</v>
      </c>
      <c r="BS283" s="21">
        <v>491.94295994715247</v>
      </c>
      <c r="BT283" s="21">
        <v>467.63946771633829</v>
      </c>
      <c r="BU283" s="21">
        <v>463.38824526226227</v>
      </c>
      <c r="BV283" s="21">
        <v>465.70895957344925</v>
      </c>
      <c r="BW283" s="21">
        <v>473.31786602031838</v>
      </c>
      <c r="BX283" s="21">
        <v>482.43826283006388</v>
      </c>
      <c r="BY283" s="21">
        <v>476.53153660961601</v>
      </c>
      <c r="BZ283" s="21">
        <v>478.57549694284415</v>
      </c>
      <c r="CA283" s="21">
        <v>479.80659273462402</v>
      </c>
      <c r="CB283" s="21">
        <v>493.18417598570221</v>
      </c>
      <c r="CC283" s="21">
        <v>505.57195413842811</v>
      </c>
      <c r="CD283" s="197">
        <v>508.17890053752336</v>
      </c>
      <c r="CE283" s="197">
        <v>509.49420582745591</v>
      </c>
      <c r="CF283" s="197">
        <v>515.62909975871264</v>
      </c>
      <c r="CG283" s="197">
        <v>527.58248914340572</v>
      </c>
      <c r="CH283" s="200">
        <v>535.42176443075255</v>
      </c>
      <c r="CJ283" s="5"/>
      <c r="CK283" s="5"/>
      <c r="CL283" s="5"/>
      <c r="CM283" s="5"/>
      <c r="CN283" s="5"/>
      <c r="CO283" s="21"/>
      <c r="CP283" s="21"/>
      <c r="CQ283" s="21"/>
    </row>
    <row r="284" spans="1:95" x14ac:dyDescent="0.2">
      <c r="A284" s="8" t="str">
        <f t="shared" si="4"/>
        <v>EFHtL_gg_QU_23</v>
      </c>
      <c r="B284" s="7" t="s">
        <v>3807</v>
      </c>
      <c r="C284" s="7" t="s">
        <v>654</v>
      </c>
      <c r="D284" s="7">
        <v>23</v>
      </c>
      <c r="E284" s="7">
        <v>100</v>
      </c>
      <c r="F284" s="9">
        <v>98.136726367567761</v>
      </c>
      <c r="G284" s="9">
        <v>96.764365792589686</v>
      </c>
      <c r="H284" s="9">
        <v>97.417509202985869</v>
      </c>
      <c r="I284" s="9">
        <v>97.827727583124684</v>
      </c>
      <c r="J284" s="9">
        <v>99.01834932615013</v>
      </c>
      <c r="K284" s="9">
        <v>99.064363030900722</v>
      </c>
      <c r="L284" s="9">
        <v>99.894968355318156</v>
      </c>
      <c r="M284" s="9">
        <v>99.799132414790691</v>
      </c>
      <c r="N284" s="9">
        <v>99.695194619033757</v>
      </c>
      <c r="O284" s="9">
        <v>98.911318676252222</v>
      </c>
      <c r="P284" s="9">
        <v>99.494096286378735</v>
      </c>
      <c r="Q284" s="9">
        <v>100.6249956847923</v>
      </c>
      <c r="R284" s="9">
        <v>102.53502628524052</v>
      </c>
      <c r="S284" s="9">
        <v>103.48914825168538</v>
      </c>
      <c r="T284" s="9">
        <v>103.46580152781451</v>
      </c>
      <c r="U284" s="9">
        <v>103.24727943262282</v>
      </c>
      <c r="V284" s="9">
        <v>103.45611888829639</v>
      </c>
      <c r="W284" s="9">
        <v>104.14721454596315</v>
      </c>
      <c r="X284" s="9">
        <v>105.31283755144165</v>
      </c>
      <c r="Y284" s="9">
        <v>106.4584053371924</v>
      </c>
      <c r="Z284" s="9">
        <v>108.34838922041381</v>
      </c>
      <c r="AA284" s="9">
        <v>110.05958068026412</v>
      </c>
      <c r="AB284" s="9">
        <v>114.23064533283043</v>
      </c>
      <c r="AC284" s="9">
        <v>118.85866432800094</v>
      </c>
      <c r="AD284" s="9">
        <v>125.28053388925355</v>
      </c>
      <c r="AE284" s="9">
        <v>126.08932866500237</v>
      </c>
      <c r="AF284" s="9">
        <v>129.90470653648188</v>
      </c>
      <c r="AG284" s="9">
        <v>134.53487563692829</v>
      </c>
      <c r="AH284" s="9">
        <v>142.5208025765464</v>
      </c>
      <c r="AI284" s="9">
        <v>147.99454143003416</v>
      </c>
      <c r="AJ284" s="9">
        <v>153.64779613488784</v>
      </c>
      <c r="AK284" s="9">
        <v>157.99833646128312</v>
      </c>
      <c r="AL284" s="9">
        <v>161.19670029987375</v>
      </c>
      <c r="AM284" s="9">
        <v>163.88698417559519</v>
      </c>
      <c r="AN284" s="9">
        <v>168.90558768075442</v>
      </c>
      <c r="AO284" s="9">
        <v>172.52584170273613</v>
      </c>
      <c r="AP284" s="9">
        <v>174.42506898486343</v>
      </c>
      <c r="AQ284" s="9">
        <v>177.89891043559905</v>
      </c>
      <c r="AR284" s="9">
        <v>188.99873374537898</v>
      </c>
      <c r="AS284" s="9">
        <v>206.83410555087889</v>
      </c>
      <c r="AT284" s="9">
        <v>231.74620811862744</v>
      </c>
      <c r="AU284" s="9">
        <v>249.83364366972697</v>
      </c>
      <c r="AV284" s="9">
        <v>272.30314573451739</v>
      </c>
      <c r="AW284" s="9">
        <v>285.47077074380849</v>
      </c>
      <c r="AX284" s="9">
        <v>292.06456346409431</v>
      </c>
      <c r="AY284" s="9">
        <v>291.30636370733276</v>
      </c>
      <c r="AZ284" s="9">
        <v>295.31386178079919</v>
      </c>
      <c r="BA284" s="9">
        <v>306.00302512496046</v>
      </c>
      <c r="BB284" s="9">
        <v>317.40414673333981</v>
      </c>
      <c r="BC284" s="9">
        <v>318.23730335508083</v>
      </c>
      <c r="BD284" s="9">
        <v>342.5974271621929</v>
      </c>
      <c r="BE284" s="9">
        <v>359.16351024923779</v>
      </c>
      <c r="BF284" s="9">
        <v>379.12169122295285</v>
      </c>
      <c r="BG284" s="9">
        <v>380.92507158258036</v>
      </c>
      <c r="BH284" s="9">
        <v>382.54854371282863</v>
      </c>
      <c r="BI284" s="9">
        <v>396.13021865550218</v>
      </c>
      <c r="BJ284" s="9">
        <v>389.87936636061045</v>
      </c>
      <c r="BK284" s="9">
        <v>394.06456749604689</v>
      </c>
      <c r="BL284" s="9">
        <v>385.00789123783579</v>
      </c>
      <c r="BM284" s="9">
        <v>389.77539584482901</v>
      </c>
      <c r="BN284" s="9">
        <v>386.83301564332368</v>
      </c>
      <c r="BO284" s="9">
        <v>383.41481974955349</v>
      </c>
      <c r="BP284" s="9">
        <v>388.21213607055228</v>
      </c>
      <c r="BQ284" s="21">
        <v>400.05589247889003</v>
      </c>
      <c r="BR284" s="21">
        <v>396.85108421138239</v>
      </c>
      <c r="BS284" s="21">
        <v>387.40332498033621</v>
      </c>
      <c r="BT284" s="21">
        <v>362.8622101831665</v>
      </c>
      <c r="BU284" s="21">
        <v>359.45048905165822</v>
      </c>
      <c r="BV284" s="21">
        <v>361.96228122766792</v>
      </c>
      <c r="BW284" s="21">
        <v>362.32381309467809</v>
      </c>
      <c r="BX284" s="21">
        <v>359.26361782289928</v>
      </c>
      <c r="BY284" s="21">
        <v>340.24346979699169</v>
      </c>
      <c r="BZ284" s="21">
        <v>326.19742445981962</v>
      </c>
      <c r="CA284" s="21">
        <v>321.72644325153323</v>
      </c>
      <c r="CB284" s="21">
        <v>330.73892702681258</v>
      </c>
      <c r="CC284" s="21">
        <v>345.69381092266713</v>
      </c>
      <c r="CD284" s="197">
        <v>350.14781073715653</v>
      </c>
      <c r="CE284" s="197">
        <v>352.48184843990953</v>
      </c>
      <c r="CF284" s="197">
        <v>368.61007771691203</v>
      </c>
      <c r="CG284" s="197">
        <v>396.12590112850779</v>
      </c>
      <c r="CH284" s="200">
        <v>430.6899612381917</v>
      </c>
      <c r="CJ284" s="5"/>
      <c r="CK284" s="5"/>
      <c r="CL284" s="5"/>
      <c r="CM284" s="5"/>
      <c r="CN284" s="5"/>
      <c r="CO284" s="21"/>
      <c r="CP284" s="21"/>
      <c r="CQ284" s="21"/>
    </row>
    <row r="285" spans="1:95" x14ac:dyDescent="0.2">
      <c r="A285" s="8" t="str">
        <f t="shared" si="4"/>
        <v>EFHtL_gg_QU_24</v>
      </c>
      <c r="B285" s="7" t="s">
        <v>3807</v>
      </c>
      <c r="C285" s="7" t="s">
        <v>654</v>
      </c>
      <c r="D285" s="7">
        <v>24</v>
      </c>
      <c r="E285" s="7">
        <v>100</v>
      </c>
      <c r="F285" s="9">
        <v>97.989684861616936</v>
      </c>
      <c r="G285" s="9">
        <v>96.868155582657934</v>
      </c>
      <c r="H285" s="9">
        <v>98.846611267264677</v>
      </c>
      <c r="I285" s="9">
        <v>99.598068126142607</v>
      </c>
      <c r="J285" s="9">
        <v>101.99692651713205</v>
      </c>
      <c r="K285" s="9">
        <v>101.69980842086113</v>
      </c>
      <c r="L285" s="9">
        <v>102.69772520510161</v>
      </c>
      <c r="M285" s="9">
        <v>101.35542029455478</v>
      </c>
      <c r="N285" s="9">
        <v>101.33749593634441</v>
      </c>
      <c r="O285" s="9">
        <v>100.70588089925822</v>
      </c>
      <c r="P285" s="9">
        <v>102.86658577480326</v>
      </c>
      <c r="Q285" s="9">
        <v>105.53376306458745</v>
      </c>
      <c r="R285" s="9">
        <v>109.6538756936303</v>
      </c>
      <c r="S285" s="9">
        <v>111.22258492141158</v>
      </c>
      <c r="T285" s="9">
        <v>113.24470390543929</v>
      </c>
      <c r="U285" s="9">
        <v>115.01263365278497</v>
      </c>
      <c r="V285" s="9">
        <v>118.98697755332478</v>
      </c>
      <c r="W285" s="9">
        <v>126.73357914512262</v>
      </c>
      <c r="X285" s="9">
        <v>132.58256970941079</v>
      </c>
      <c r="Y285" s="9">
        <v>140.20831719724768</v>
      </c>
      <c r="Z285" s="9">
        <v>145.6674192658501</v>
      </c>
      <c r="AA285" s="9">
        <v>152.38399622989201</v>
      </c>
      <c r="AB285" s="9">
        <v>156.2288015742964</v>
      </c>
      <c r="AC285" s="9">
        <v>156.7345875164614</v>
      </c>
      <c r="AD285" s="9">
        <v>157.94241560894292</v>
      </c>
      <c r="AE285" s="9">
        <v>153.45572063125621</v>
      </c>
      <c r="AF285" s="9">
        <v>153.89103938564517</v>
      </c>
      <c r="AG285" s="9">
        <v>153.92019279887862</v>
      </c>
      <c r="AH285" s="9">
        <v>157.59217623040524</v>
      </c>
      <c r="AI285" s="9">
        <v>155.9824181386322</v>
      </c>
      <c r="AJ285" s="9">
        <v>157.53876118114658</v>
      </c>
      <c r="AK285" s="9">
        <v>159.02142565598839</v>
      </c>
      <c r="AL285" s="9">
        <v>160.48194921626481</v>
      </c>
      <c r="AM285" s="9">
        <v>159.99137331057253</v>
      </c>
      <c r="AN285" s="9">
        <v>164.31990590264272</v>
      </c>
      <c r="AO285" s="9">
        <v>168.67677404542738</v>
      </c>
      <c r="AP285" s="9">
        <v>168.26488193294526</v>
      </c>
      <c r="AQ285" s="9">
        <v>166.11410393975473</v>
      </c>
      <c r="AR285" s="9">
        <v>167.32562951642433</v>
      </c>
      <c r="AS285" s="9">
        <v>186.93584499332701</v>
      </c>
      <c r="AT285" s="9">
        <v>217.35346994005673</v>
      </c>
      <c r="AU285" s="9">
        <v>242.75811836585433</v>
      </c>
      <c r="AV285" s="9">
        <v>255.31735613233954</v>
      </c>
      <c r="AW285" s="9">
        <v>256.23326854401307</v>
      </c>
      <c r="AX285" s="9">
        <v>256.1237226795464</v>
      </c>
      <c r="AY285" s="9">
        <v>254.74517116285438</v>
      </c>
      <c r="AZ285" s="9">
        <v>261.62512884690904</v>
      </c>
      <c r="BA285" s="9">
        <v>271.7675695125651</v>
      </c>
      <c r="BB285" s="9">
        <v>285.58476925890159</v>
      </c>
      <c r="BC285" s="9">
        <v>287.12971258113316</v>
      </c>
      <c r="BD285" s="9">
        <v>300.74088041911074</v>
      </c>
      <c r="BE285" s="9">
        <v>311.41974448435434</v>
      </c>
      <c r="BF285" s="9">
        <v>323.19601468755326</v>
      </c>
      <c r="BG285" s="9">
        <v>337.55171473427623</v>
      </c>
      <c r="BH285" s="9">
        <v>350.44051164328403</v>
      </c>
      <c r="BI285" s="9">
        <v>366.02523004838366</v>
      </c>
      <c r="BJ285" s="9">
        <v>360.88922366494745</v>
      </c>
      <c r="BK285" s="9">
        <v>359.69434491199792</v>
      </c>
      <c r="BL285" s="9">
        <v>365.89703902694072</v>
      </c>
      <c r="BM285" s="9">
        <v>384.0185382301085</v>
      </c>
      <c r="BN285" s="9">
        <v>404.32081932909387</v>
      </c>
      <c r="BO285" s="9">
        <v>409.55506439519075</v>
      </c>
      <c r="BP285" s="9">
        <v>411.52758111147187</v>
      </c>
      <c r="BQ285" s="21">
        <v>400.94980982256692</v>
      </c>
      <c r="BR285" s="21">
        <v>386.82519359182896</v>
      </c>
      <c r="BS285" s="21">
        <v>378.12967954686093</v>
      </c>
      <c r="BT285" s="21">
        <v>366.11857602579602</v>
      </c>
      <c r="BU285" s="21">
        <v>373.318459571132</v>
      </c>
      <c r="BV285" s="21">
        <v>380.42865160886214</v>
      </c>
      <c r="BW285" s="21">
        <v>389.66654665143943</v>
      </c>
      <c r="BX285" s="21">
        <v>398.03847072712614</v>
      </c>
      <c r="BY285" s="21">
        <v>383.64655503462592</v>
      </c>
      <c r="BZ285" s="21">
        <v>380.90104901502872</v>
      </c>
      <c r="CA285" s="21">
        <v>378.7997356934074</v>
      </c>
      <c r="CB285" s="21">
        <v>405.67319252709285</v>
      </c>
      <c r="CC285" s="21">
        <v>429.44978156717588</v>
      </c>
      <c r="CD285" s="197">
        <v>438.76378652869266</v>
      </c>
      <c r="CE285" s="197">
        <v>429.55424300473652</v>
      </c>
      <c r="CF285" s="197">
        <v>426.95799692084574</v>
      </c>
      <c r="CG285" s="197">
        <v>426.85230708775998</v>
      </c>
      <c r="CH285" s="200">
        <v>427.19680574882386</v>
      </c>
      <c r="CJ285" s="5"/>
      <c r="CK285" s="5"/>
      <c r="CL285" s="5"/>
      <c r="CM285" s="5"/>
      <c r="CN285" s="5"/>
      <c r="CO285" s="21"/>
      <c r="CP285" s="21"/>
      <c r="CQ285" s="21"/>
    </row>
    <row r="286" spans="1:95" x14ac:dyDescent="0.2">
      <c r="A286" s="8" t="str">
        <f t="shared" si="4"/>
        <v>EFHtL_gg_QU_25</v>
      </c>
      <c r="B286" s="7" t="s">
        <v>3807</v>
      </c>
      <c r="C286" s="7" t="s">
        <v>654</v>
      </c>
      <c r="D286" s="7">
        <v>25</v>
      </c>
      <c r="E286" s="7">
        <v>100</v>
      </c>
      <c r="F286" s="9">
        <v>100.69927532821498</v>
      </c>
      <c r="G286" s="9">
        <v>100.34366522718256</v>
      </c>
      <c r="H286" s="9">
        <v>102.1368306379061</v>
      </c>
      <c r="I286" s="9">
        <v>104.48651145294441</v>
      </c>
      <c r="J286" s="9">
        <v>110.55677334572165</v>
      </c>
      <c r="K286" s="9">
        <v>116.40017906426465</v>
      </c>
      <c r="L286" s="9">
        <v>119.49539598003662</v>
      </c>
      <c r="M286" s="9">
        <v>124.15173919012085</v>
      </c>
      <c r="N286" s="9">
        <v>124.8986011596913</v>
      </c>
      <c r="O286" s="9">
        <v>128.11953455695584</v>
      </c>
      <c r="P286" s="9">
        <v>128.3862029593125</v>
      </c>
      <c r="Q286" s="9">
        <v>137.07219934861396</v>
      </c>
      <c r="R286" s="9">
        <v>146.26853474332083</v>
      </c>
      <c r="S286" s="9">
        <v>156.11733023962179</v>
      </c>
      <c r="T286" s="9">
        <v>160.74662572351107</v>
      </c>
      <c r="U286" s="9">
        <v>160.68120011839321</v>
      </c>
      <c r="V286" s="9">
        <v>162.75484707518316</v>
      </c>
      <c r="W286" s="9">
        <v>167.42743820637855</v>
      </c>
      <c r="X286" s="9">
        <v>175.9824266917399</v>
      </c>
      <c r="Y286" s="9">
        <v>185.08574635408579</v>
      </c>
      <c r="Z286" s="9">
        <v>197.65274190848595</v>
      </c>
      <c r="AA286" s="9">
        <v>210.33009797153622</v>
      </c>
      <c r="AB286" s="9">
        <v>222.36846958279622</v>
      </c>
      <c r="AC286" s="9">
        <v>231.78305505720019</v>
      </c>
      <c r="AD286" s="9">
        <v>243.72111865705651</v>
      </c>
      <c r="AE286" s="9">
        <v>247.4315749174518</v>
      </c>
      <c r="AF286" s="9">
        <v>265.42796758966347</v>
      </c>
      <c r="AG286" s="9">
        <v>278.16146817536713</v>
      </c>
      <c r="AH286" s="9">
        <v>291.87824521462221</v>
      </c>
      <c r="AI286" s="9">
        <v>291.9563147880537</v>
      </c>
      <c r="AJ286" s="9">
        <v>293.91737136577314</v>
      </c>
      <c r="AK286" s="9">
        <v>308.85928745853556</v>
      </c>
      <c r="AL286" s="9">
        <v>323.01786813270058</v>
      </c>
      <c r="AM286" s="9">
        <v>342.20019029801824</v>
      </c>
      <c r="AN286" s="9">
        <v>341.89710871332426</v>
      </c>
      <c r="AO286" s="9">
        <v>339.8276442701553</v>
      </c>
      <c r="AP286" s="9">
        <v>323.44145914929658</v>
      </c>
      <c r="AQ286" s="9">
        <v>322.0389911527036</v>
      </c>
      <c r="AR286" s="9">
        <v>332.14734357260022</v>
      </c>
      <c r="AS286" s="9">
        <v>360.92361717226117</v>
      </c>
      <c r="AT286" s="9">
        <v>389.14626817258113</v>
      </c>
      <c r="AU286" s="9">
        <v>410.14098084843459</v>
      </c>
      <c r="AV286" s="9">
        <v>419.69334821163699</v>
      </c>
      <c r="AW286" s="9">
        <v>439.35479119578775</v>
      </c>
      <c r="AX286" s="9">
        <v>452.26748899439491</v>
      </c>
      <c r="AY286" s="9">
        <v>456.13847182238516</v>
      </c>
      <c r="AZ286" s="9">
        <v>446.49574046484321</v>
      </c>
      <c r="BA286" s="9">
        <v>443.02676109698888</v>
      </c>
      <c r="BB286" s="9">
        <v>454.09034181584457</v>
      </c>
      <c r="BC286" s="9">
        <v>452.07739554954543</v>
      </c>
      <c r="BD286" s="9">
        <v>464.52378524465468</v>
      </c>
      <c r="BE286" s="9">
        <v>470.32889254013298</v>
      </c>
      <c r="BF286" s="9">
        <v>482.89170742200423</v>
      </c>
      <c r="BG286" s="9">
        <v>466.96585661234326</v>
      </c>
      <c r="BH286" s="9">
        <v>462.2652687120148</v>
      </c>
      <c r="BI286" s="9">
        <v>455.27130989101124</v>
      </c>
      <c r="BJ286" s="9">
        <v>444.6357584940535</v>
      </c>
      <c r="BK286" s="9">
        <v>431.16613309953249</v>
      </c>
      <c r="BL286" s="9">
        <v>430.11070965049572</v>
      </c>
      <c r="BM286" s="9">
        <v>435.15784113170088</v>
      </c>
      <c r="BN286" s="9">
        <v>439.28289121124493</v>
      </c>
      <c r="BO286" s="9">
        <v>426.51183622542663</v>
      </c>
      <c r="BP286" s="9">
        <v>427.40502008088311</v>
      </c>
      <c r="BQ286" s="21">
        <v>416.5415615367699</v>
      </c>
      <c r="BR286" s="21">
        <v>413.41499993068055</v>
      </c>
      <c r="BS286" s="21">
        <v>400.68199318173066</v>
      </c>
      <c r="BT286" s="21">
        <v>385.64881819764918</v>
      </c>
      <c r="BU286" s="21">
        <v>382.14844013001942</v>
      </c>
      <c r="BV286" s="21">
        <v>381.95651454934409</v>
      </c>
      <c r="BW286" s="21">
        <v>389.38434273201619</v>
      </c>
      <c r="BX286" s="21">
        <v>391.18279986681773</v>
      </c>
      <c r="BY286" s="21">
        <v>385.58439303555377</v>
      </c>
      <c r="BZ286" s="21">
        <v>390.25651344802964</v>
      </c>
      <c r="CA286" s="21">
        <v>398.468290610412</v>
      </c>
      <c r="CB286" s="21">
        <v>410.66491876014948</v>
      </c>
      <c r="CC286" s="21">
        <v>418.80828077249976</v>
      </c>
      <c r="CD286" s="197">
        <v>415.41595491916866</v>
      </c>
      <c r="CE286" s="197">
        <v>423.04372449632382</v>
      </c>
      <c r="CF286" s="197">
        <v>431.07306125861118</v>
      </c>
      <c r="CG286" s="197">
        <v>447.2244960264515</v>
      </c>
      <c r="CH286" s="200">
        <v>455.43578339987317</v>
      </c>
      <c r="CJ286" s="5"/>
      <c r="CK286" s="5"/>
      <c r="CL286" s="5"/>
      <c r="CM286" s="5"/>
      <c r="CN286" s="5"/>
      <c r="CO286" s="21"/>
      <c r="CP286" s="21"/>
      <c r="CQ286" s="21"/>
    </row>
    <row r="287" spans="1:95" x14ac:dyDescent="0.2">
      <c r="A287" s="8" t="str">
        <f t="shared" si="4"/>
        <v>EFHtL_gg_QU_26</v>
      </c>
      <c r="B287" s="7" t="s">
        <v>3807</v>
      </c>
      <c r="C287" s="7" t="s">
        <v>654</v>
      </c>
      <c r="D287" s="7">
        <v>26</v>
      </c>
      <c r="E287" s="7">
        <v>100</v>
      </c>
      <c r="F287" s="9">
        <v>100.00373409090548</v>
      </c>
      <c r="G287" s="9">
        <v>99.999900424242341</v>
      </c>
      <c r="H287" s="9">
        <v>100.04869254540858</v>
      </c>
      <c r="I287" s="9">
        <v>99.977446090933881</v>
      </c>
      <c r="J287" s="9">
        <v>99.943042666726726</v>
      </c>
      <c r="K287" s="9">
        <v>99.885238939510316</v>
      </c>
      <c r="L287" s="9">
        <v>99.878915878909538</v>
      </c>
      <c r="M287" s="9">
        <v>99.814241424425475</v>
      </c>
      <c r="N287" s="9">
        <v>99.768585939620195</v>
      </c>
      <c r="O287" s="9">
        <v>99.748322272973056</v>
      </c>
      <c r="P287" s="9">
        <v>99.760122000232172</v>
      </c>
      <c r="Q287" s="9">
        <v>99.771871939612438</v>
      </c>
      <c r="R287" s="9">
        <v>99.827036909253323</v>
      </c>
      <c r="S287" s="9">
        <v>99.854918121347453</v>
      </c>
      <c r="T287" s="9">
        <v>99.723727060865983</v>
      </c>
      <c r="U287" s="9">
        <v>99.555394242845125</v>
      </c>
      <c r="V287" s="9">
        <v>99.443471091435882</v>
      </c>
      <c r="W287" s="9">
        <v>99.460249606570713</v>
      </c>
      <c r="X287" s="9">
        <v>99.479119212613966</v>
      </c>
      <c r="Y287" s="9">
        <v>99.497988818657689</v>
      </c>
      <c r="Z287" s="9">
        <v>99.54772690952025</v>
      </c>
      <c r="AA287" s="9">
        <v>99.590693848872363</v>
      </c>
      <c r="AB287" s="9">
        <v>99.602045485225332</v>
      </c>
      <c r="AC287" s="9">
        <v>99.572122970102782</v>
      </c>
      <c r="AD287" s="9">
        <v>99.556788303452095</v>
      </c>
      <c r="AE287" s="9">
        <v>100.00278812122669</v>
      </c>
      <c r="AF287" s="9">
        <v>100.39451915117054</v>
      </c>
      <c r="AG287" s="9">
        <v>100.5557820904167</v>
      </c>
      <c r="AH287" s="9">
        <v>100.20721715134074</v>
      </c>
      <c r="AI287" s="9">
        <v>99.911128636459111</v>
      </c>
      <c r="AJ287" s="9">
        <v>99.815735060787006</v>
      </c>
      <c r="AK287" s="9">
        <v>99.708342606342356</v>
      </c>
      <c r="AL287" s="9">
        <v>99.573317879196097</v>
      </c>
      <c r="AM287" s="9">
        <v>99.463485818692675</v>
      </c>
      <c r="AN287" s="9">
        <v>99.533288424680904</v>
      </c>
      <c r="AO287" s="9">
        <v>99.648696727596061</v>
      </c>
      <c r="AP287" s="9">
        <v>99.70167103057652</v>
      </c>
      <c r="AQ287" s="9">
        <v>99.71909678813779</v>
      </c>
      <c r="AR287" s="9">
        <v>100.00667157574948</v>
      </c>
      <c r="AS287" s="9">
        <v>100.46247960562816</v>
      </c>
      <c r="AT287" s="9">
        <v>101.19316651404169</v>
      </c>
      <c r="AU287" s="9">
        <v>100.81836336288383</v>
      </c>
      <c r="AV287" s="9">
        <v>101.55726527127587</v>
      </c>
      <c r="AW287" s="9">
        <v>101.539540786426</v>
      </c>
      <c r="AX287" s="9">
        <v>102.15855348280267</v>
      </c>
      <c r="AY287" s="9">
        <v>101.55188818033567</v>
      </c>
      <c r="AZ287" s="9">
        <v>102.04478817987228</v>
      </c>
      <c r="BA287" s="9">
        <v>103.72781763283565</v>
      </c>
      <c r="BB287" s="9">
        <v>104.67309029861701</v>
      </c>
      <c r="BC287" s="9">
        <v>104.71297038950235</v>
      </c>
      <c r="BD287" s="9">
        <v>104.72541735920801</v>
      </c>
      <c r="BE287" s="9">
        <v>105.61846254019459</v>
      </c>
      <c r="BF287" s="9">
        <v>106.5496452362886</v>
      </c>
      <c r="BG287" s="9">
        <v>107.1634302053975</v>
      </c>
      <c r="BH287" s="9">
        <v>109.13662341567449</v>
      </c>
      <c r="BI287" s="9">
        <v>114.41080277441968</v>
      </c>
      <c r="BJ287" s="9">
        <v>116.56143998450807</v>
      </c>
      <c r="BK287" s="9">
        <v>116.25987480296055</v>
      </c>
      <c r="BL287" s="9">
        <v>113.90958819903381</v>
      </c>
      <c r="BM287" s="9">
        <v>114.273637168378</v>
      </c>
      <c r="BN287" s="9">
        <v>116.11952277267551</v>
      </c>
      <c r="BO287" s="9">
        <v>116.95765192340161</v>
      </c>
      <c r="BP287" s="9">
        <v>117.57606716529294</v>
      </c>
      <c r="BQ287" s="21">
        <v>117.61330849866687</v>
      </c>
      <c r="BR287" s="21">
        <v>116.9127930448344</v>
      </c>
      <c r="BS287" s="21">
        <v>117.61231274118688</v>
      </c>
      <c r="BT287" s="21">
        <v>116.86036640857121</v>
      </c>
      <c r="BU287" s="21">
        <v>120.76473185953427</v>
      </c>
      <c r="BV287" s="21">
        <v>122.34893237322594</v>
      </c>
      <c r="BW287" s="21">
        <v>122.21460467633757</v>
      </c>
      <c r="BX287" s="21">
        <v>118.18472398302811</v>
      </c>
      <c r="BY287" s="21">
        <v>114.88114886484475</v>
      </c>
      <c r="BZ287" s="21">
        <v>114.15708374432531</v>
      </c>
      <c r="CA287" s="21">
        <v>116.55158198456731</v>
      </c>
      <c r="CB287" s="21">
        <v>119.85067619364499</v>
      </c>
      <c r="CC287" s="21">
        <v>124.03509846251859</v>
      </c>
      <c r="CD287" s="197">
        <v>124.37763906825087</v>
      </c>
      <c r="CE287" s="197">
        <v>123.24591079654645</v>
      </c>
      <c r="CF287" s="197">
        <v>123.81672882627272</v>
      </c>
      <c r="CG287" s="197">
        <v>127.96709618603323</v>
      </c>
      <c r="CH287" s="200">
        <v>135.79798269390966</v>
      </c>
      <c r="CJ287" s="5"/>
      <c r="CK287" s="5"/>
      <c r="CL287" s="5"/>
      <c r="CM287" s="5"/>
      <c r="CN287" s="5"/>
      <c r="CO287" s="21"/>
      <c r="CP287" s="21"/>
      <c r="CQ287" s="21"/>
    </row>
    <row r="288" spans="1:95" x14ac:dyDescent="0.2">
      <c r="A288" s="8" t="str">
        <f t="shared" si="4"/>
        <v>EFHmL_gg_QU_1</v>
      </c>
      <c r="B288" s="7" t="s">
        <v>3808</v>
      </c>
      <c r="C288" s="7" t="s">
        <v>654</v>
      </c>
      <c r="D288" s="7">
        <v>1</v>
      </c>
      <c r="E288" s="7">
        <v>100</v>
      </c>
      <c r="F288" s="9">
        <v>99.030556890465974</v>
      </c>
      <c r="G288" s="9">
        <v>98.318832170008804</v>
      </c>
      <c r="H288" s="9">
        <v>100.23396622714684</v>
      </c>
      <c r="I288" s="9">
        <v>101.39931482561069</v>
      </c>
      <c r="J288" s="9">
        <v>103.52033031166032</v>
      </c>
      <c r="K288" s="9">
        <v>103.31832134717304</v>
      </c>
      <c r="L288" s="9">
        <v>104.28626522238619</v>
      </c>
      <c r="M288" s="9">
        <v>103.30371427696888</v>
      </c>
      <c r="N288" s="9">
        <v>103.6742933209644</v>
      </c>
      <c r="O288" s="9">
        <v>102.84223075173935</v>
      </c>
      <c r="P288" s="9">
        <v>105.75919691824292</v>
      </c>
      <c r="Q288" s="9">
        <v>107.93959150846268</v>
      </c>
      <c r="R288" s="9">
        <v>111.39995215464235</v>
      </c>
      <c r="S288" s="9">
        <v>111.33507647622382</v>
      </c>
      <c r="T288" s="9">
        <v>110.64852927396741</v>
      </c>
      <c r="U288" s="9">
        <v>107.73105236820861</v>
      </c>
      <c r="V288" s="9">
        <v>108.01854206844801</v>
      </c>
      <c r="W288" s="9">
        <v>108.23817344826874</v>
      </c>
      <c r="X288" s="9">
        <v>110.39002608422508</v>
      </c>
      <c r="Y288" s="9">
        <v>112.33363911200415</v>
      </c>
      <c r="Z288" s="9">
        <v>114.81810644370638</v>
      </c>
      <c r="AA288" s="9">
        <v>117.40471664988809</v>
      </c>
      <c r="AB288" s="9">
        <v>119.80772390161003</v>
      </c>
      <c r="AC288" s="9">
        <v>121.95723601433413</v>
      </c>
      <c r="AD288" s="9">
        <v>123.33460931415543</v>
      </c>
      <c r="AE288" s="9">
        <v>123.48466087129309</v>
      </c>
      <c r="AF288" s="9">
        <v>126.78786672396804</v>
      </c>
      <c r="AG288" s="9">
        <v>132.00496544474845</v>
      </c>
      <c r="AH288" s="9">
        <v>136.86515636740805</v>
      </c>
      <c r="AI288" s="9">
        <v>139.75806012737885</v>
      </c>
      <c r="AJ288" s="9">
        <v>142.31682810397831</v>
      </c>
      <c r="AK288" s="9">
        <v>144.76373399146215</v>
      </c>
      <c r="AL288" s="9">
        <v>147.62764920800419</v>
      </c>
      <c r="AM288" s="9">
        <v>148.9228255882266</v>
      </c>
      <c r="AN288" s="9">
        <v>151.14435452066343</v>
      </c>
      <c r="AO288" s="9">
        <v>153.06800923659586</v>
      </c>
      <c r="AP288" s="9">
        <v>154.6742592674417</v>
      </c>
      <c r="AQ288" s="9">
        <v>157.83427966766854</v>
      </c>
      <c r="AR288" s="9">
        <v>163.07833771445837</v>
      </c>
      <c r="AS288" s="9">
        <v>172.7821606521193</v>
      </c>
      <c r="AT288" s="9">
        <v>183.14202264839028</v>
      </c>
      <c r="AU288" s="9">
        <v>187.98987698417648</v>
      </c>
      <c r="AV288" s="9">
        <v>192.48404723665658</v>
      </c>
      <c r="AW288" s="9">
        <v>192.93845986033375</v>
      </c>
      <c r="AX288" s="9">
        <v>195.38893057826598</v>
      </c>
      <c r="AY288" s="9">
        <v>194.89309164064966</v>
      </c>
      <c r="AZ288" s="9">
        <v>197.6905703998938</v>
      </c>
      <c r="BA288" s="9">
        <v>201.38105304824251</v>
      </c>
      <c r="BB288" s="9">
        <v>205.38490067666919</v>
      </c>
      <c r="BC288" s="9">
        <v>208.20251768669337</v>
      </c>
      <c r="BD288" s="9">
        <v>216.79486530723261</v>
      </c>
      <c r="BE288" s="9">
        <v>223.63935643154539</v>
      </c>
      <c r="BF288" s="9">
        <v>227.2128977205773</v>
      </c>
      <c r="BG288" s="9">
        <v>227.26317906194387</v>
      </c>
      <c r="BH288" s="9">
        <v>230.52049715786129</v>
      </c>
      <c r="BI288" s="9">
        <v>237.41828372713687</v>
      </c>
      <c r="BJ288" s="9">
        <v>240.93870739447982</v>
      </c>
      <c r="BK288" s="9">
        <v>240.8902974809431</v>
      </c>
      <c r="BL288" s="9">
        <v>240.20545942690799</v>
      </c>
      <c r="BM288" s="9">
        <v>243.40881691744235</v>
      </c>
      <c r="BN288" s="9">
        <v>248.98654626129249</v>
      </c>
      <c r="BO288" s="9">
        <v>249.94336304430149</v>
      </c>
      <c r="BP288" s="9">
        <v>247.10948882106209</v>
      </c>
      <c r="BQ288" s="21">
        <v>245.92849297624582</v>
      </c>
      <c r="BR288" s="21">
        <v>246.59264367909307</v>
      </c>
      <c r="BS288" s="21">
        <v>252.93302110691093</v>
      </c>
      <c r="BT288" s="21">
        <v>248.42311829802475</v>
      </c>
      <c r="BU288" s="21">
        <v>246.19980362936317</v>
      </c>
      <c r="BV288" s="21">
        <v>240.72219304900975</v>
      </c>
      <c r="BW288" s="21">
        <v>243.33402145288304</v>
      </c>
      <c r="BX288" s="21">
        <v>249.78288470077882</v>
      </c>
      <c r="BY288" s="21">
        <v>255.36995024989145</v>
      </c>
      <c r="BZ288" s="21">
        <v>264.59800493205552</v>
      </c>
      <c r="CA288" s="21">
        <v>271.62805712527455</v>
      </c>
      <c r="CB288" s="21">
        <v>277.5980493946235</v>
      </c>
      <c r="CC288" s="21">
        <v>280.92234968002111</v>
      </c>
      <c r="CD288" s="197">
        <v>280.21161728404491</v>
      </c>
      <c r="CE288" s="197">
        <v>280.21478939951606</v>
      </c>
      <c r="CF288" s="197">
        <v>282.92212705203787</v>
      </c>
      <c r="CG288" s="197">
        <v>292.500854659818</v>
      </c>
      <c r="CH288" s="200">
        <v>306.13618495464254</v>
      </c>
      <c r="CJ288" s="5"/>
      <c r="CK288" s="5"/>
      <c r="CL288" s="5"/>
      <c r="CM288" s="5"/>
      <c r="CN288" s="5"/>
      <c r="CO288" s="21"/>
      <c r="CP288" s="21"/>
      <c r="CQ288" s="21"/>
    </row>
    <row r="289" spans="1:95" x14ac:dyDescent="0.2">
      <c r="A289" s="8" t="str">
        <f t="shared" si="4"/>
        <v>EFHmL_gg_QU_2</v>
      </c>
      <c r="B289" s="7" t="s">
        <v>3808</v>
      </c>
      <c r="C289" s="7" t="s">
        <v>654</v>
      </c>
      <c r="D289" s="7">
        <v>2</v>
      </c>
      <c r="E289" s="7">
        <v>100</v>
      </c>
      <c r="F289" s="9">
        <v>99.827644110539154</v>
      </c>
      <c r="G289" s="9">
        <v>98.210678236995363</v>
      </c>
      <c r="H289" s="9">
        <v>100.13376603588104</v>
      </c>
      <c r="I289" s="9">
        <v>99.890068789991389</v>
      </c>
      <c r="J289" s="9">
        <v>102.30801028261619</v>
      </c>
      <c r="K289" s="9">
        <v>101.01330181089831</v>
      </c>
      <c r="L289" s="9">
        <v>100.88533345237813</v>
      </c>
      <c r="M289" s="9">
        <v>98.678891298925734</v>
      </c>
      <c r="N289" s="9">
        <v>98.847023381941924</v>
      </c>
      <c r="O289" s="9">
        <v>98.550421812253262</v>
      </c>
      <c r="P289" s="9">
        <v>102.37675363904533</v>
      </c>
      <c r="Q289" s="9">
        <v>104.5208230336422</v>
      </c>
      <c r="R289" s="9">
        <v>107.61337628413025</v>
      </c>
      <c r="S289" s="9">
        <v>107.65410543748193</v>
      </c>
      <c r="T289" s="9">
        <v>105.38836003231548</v>
      </c>
      <c r="U289" s="9">
        <v>103.62749740025917</v>
      </c>
      <c r="V289" s="9">
        <v>103.27764174423341</v>
      </c>
      <c r="W289" s="9">
        <v>104.64247766534162</v>
      </c>
      <c r="X289" s="9">
        <v>105.82585526333919</v>
      </c>
      <c r="Y289" s="9">
        <v>106.07560937972562</v>
      </c>
      <c r="Z289" s="9">
        <v>107.36976284244979</v>
      </c>
      <c r="AA289" s="9">
        <v>107.60955848960016</v>
      </c>
      <c r="AB289" s="9">
        <v>108.71222367527919</v>
      </c>
      <c r="AC289" s="9">
        <v>108.14289318001794</v>
      </c>
      <c r="AD289" s="9">
        <v>109.81429619370833</v>
      </c>
      <c r="AE289" s="9">
        <v>108.83057711836547</v>
      </c>
      <c r="AF289" s="9">
        <v>112.15391548444954</v>
      </c>
      <c r="AG289" s="9">
        <v>115.02965578437295</v>
      </c>
      <c r="AH289" s="9">
        <v>118.7601496955519</v>
      </c>
      <c r="AI289" s="9">
        <v>117.89128072009133</v>
      </c>
      <c r="AJ289" s="9">
        <v>116.78380349346789</v>
      </c>
      <c r="AK289" s="9">
        <v>115.20273214407462</v>
      </c>
      <c r="AL289" s="9">
        <v>114.90545022623384</v>
      </c>
      <c r="AM289" s="9">
        <v>115.22747966095694</v>
      </c>
      <c r="AN289" s="9">
        <v>119.65483744288615</v>
      </c>
      <c r="AO289" s="9">
        <v>125.99522165425095</v>
      </c>
      <c r="AP289" s="9">
        <v>129.88198208859274</v>
      </c>
      <c r="AQ289" s="9">
        <v>133.07581341411947</v>
      </c>
      <c r="AR289" s="9">
        <v>137.61087331261081</v>
      </c>
      <c r="AS289" s="9">
        <v>147.7474043784085</v>
      </c>
      <c r="AT289" s="9">
        <v>157.72115463639045</v>
      </c>
      <c r="AU289" s="9">
        <v>162.36197091248857</v>
      </c>
      <c r="AV289" s="9">
        <v>165.98155036159764</v>
      </c>
      <c r="AW289" s="9">
        <v>165.8533203040073</v>
      </c>
      <c r="AX289" s="9">
        <v>165.40198318695778</v>
      </c>
      <c r="AY289" s="9">
        <v>163.43442116661336</v>
      </c>
      <c r="AZ289" s="9">
        <v>164.00930466411538</v>
      </c>
      <c r="BA289" s="9">
        <v>168.03030283441115</v>
      </c>
      <c r="BB289" s="9">
        <v>170.98512330995467</v>
      </c>
      <c r="BC289" s="9">
        <v>173.08203080055054</v>
      </c>
      <c r="BD289" s="9">
        <v>181.92206147603574</v>
      </c>
      <c r="BE289" s="9">
        <v>189.54110620215783</v>
      </c>
      <c r="BF289" s="9">
        <v>196.72870039031741</v>
      </c>
      <c r="BG289" s="9">
        <v>199.72524315744218</v>
      </c>
      <c r="BH289" s="9">
        <v>203.84535072339989</v>
      </c>
      <c r="BI289" s="9">
        <v>210.26062227876741</v>
      </c>
      <c r="BJ289" s="9">
        <v>212.06552735081323</v>
      </c>
      <c r="BK289" s="9">
        <v>213.88710474548091</v>
      </c>
      <c r="BL289" s="9">
        <v>215.09838237541325</v>
      </c>
      <c r="BM289" s="9">
        <v>221.43070893008584</v>
      </c>
      <c r="BN289" s="9">
        <v>228.90632730281536</v>
      </c>
      <c r="BO289" s="9">
        <v>231.93092177059461</v>
      </c>
      <c r="BP289" s="9">
        <v>231.51229551934304</v>
      </c>
      <c r="BQ289" s="21">
        <v>233.23244071297981</v>
      </c>
      <c r="BR289" s="21">
        <v>236.52082078156661</v>
      </c>
      <c r="BS289" s="21">
        <v>241.11706340845544</v>
      </c>
      <c r="BT289" s="21">
        <v>231.50318546141739</v>
      </c>
      <c r="BU289" s="21">
        <v>224.26589746625211</v>
      </c>
      <c r="BV289" s="21">
        <v>217.84807088980151</v>
      </c>
      <c r="BW289" s="21">
        <v>221.97214165726146</v>
      </c>
      <c r="BX289" s="21">
        <v>230.3117263992624</v>
      </c>
      <c r="BY289" s="21">
        <v>238.08876210475674</v>
      </c>
      <c r="BZ289" s="21">
        <v>247.54752409932348</v>
      </c>
      <c r="CA289" s="21">
        <v>255.75155453196354</v>
      </c>
      <c r="CB289" s="21">
        <v>263.54640084929815</v>
      </c>
      <c r="CC289" s="21">
        <v>269.8165845543333</v>
      </c>
      <c r="CD289" s="197">
        <v>267.22755330370842</v>
      </c>
      <c r="CE289" s="197">
        <v>263.52132082034876</v>
      </c>
      <c r="CF289" s="197">
        <v>262.36985640220172</v>
      </c>
      <c r="CG289" s="197">
        <v>271.88088191376869</v>
      </c>
      <c r="CH289" s="200">
        <v>286.3714036733308</v>
      </c>
      <c r="CJ289" s="5"/>
      <c r="CK289" s="5"/>
      <c r="CL289" s="5"/>
      <c r="CM289" s="5"/>
      <c r="CN289" s="5"/>
      <c r="CO289" s="21"/>
      <c r="CP289" s="21"/>
      <c r="CQ289" s="21"/>
    </row>
    <row r="290" spans="1:95" x14ac:dyDescent="0.2">
      <c r="A290" s="8" t="str">
        <f t="shared" si="4"/>
        <v>EFHmL_gg_QU_3</v>
      </c>
      <c r="B290" s="7" t="s">
        <v>3808</v>
      </c>
      <c r="C290" s="7" t="s">
        <v>654</v>
      </c>
      <c r="D290" s="7">
        <v>3</v>
      </c>
      <c r="E290" s="7">
        <v>100</v>
      </c>
      <c r="F290" s="9">
        <v>98.615993681822189</v>
      </c>
      <c r="G290" s="9">
        <v>96.78054016939852</v>
      </c>
      <c r="H290" s="9">
        <v>97.136715654926206</v>
      </c>
      <c r="I290" s="9">
        <v>94.422936715692444</v>
      </c>
      <c r="J290" s="9">
        <v>93.009899613403334</v>
      </c>
      <c r="K290" s="9">
        <v>90.622166666019552</v>
      </c>
      <c r="L290" s="9">
        <v>91.475714808656349</v>
      </c>
      <c r="M290" s="9">
        <v>91.676735552677812</v>
      </c>
      <c r="N290" s="9">
        <v>92.88889375260635</v>
      </c>
      <c r="O290" s="9">
        <v>93.233052673419806</v>
      </c>
      <c r="P290" s="9">
        <v>95.15854937778586</v>
      </c>
      <c r="Q290" s="9">
        <v>96.519190655828552</v>
      </c>
      <c r="R290" s="9">
        <v>99.471436065102054</v>
      </c>
      <c r="S290" s="9">
        <v>100.83118943824053</v>
      </c>
      <c r="T290" s="9">
        <v>99.698311714950307</v>
      </c>
      <c r="U290" s="9">
        <v>97.886522865431743</v>
      </c>
      <c r="V290" s="9">
        <v>95.104442697904403</v>
      </c>
      <c r="W290" s="9">
        <v>94.35316074666018</v>
      </c>
      <c r="X290" s="9">
        <v>93.304568864226553</v>
      </c>
      <c r="Y290" s="9">
        <v>94.784164187337225</v>
      </c>
      <c r="Z290" s="9">
        <v>97.691348652603253</v>
      </c>
      <c r="AA290" s="9">
        <v>100.14241054573002</v>
      </c>
      <c r="AB290" s="9">
        <v>101.31425043290544</v>
      </c>
      <c r="AC290" s="9">
        <v>100.03115907994113</v>
      </c>
      <c r="AD290" s="9">
        <v>99.307856537665899</v>
      </c>
      <c r="AE290" s="9">
        <v>97.878934405765804</v>
      </c>
      <c r="AF290" s="9">
        <v>100.25662813974644</v>
      </c>
      <c r="AG290" s="9">
        <v>102.38562742562961</v>
      </c>
      <c r="AH290" s="9">
        <v>108.36520746773368</v>
      </c>
      <c r="AI290" s="9">
        <v>110.12890494708704</v>
      </c>
      <c r="AJ290" s="9">
        <v>111.7102922776193</v>
      </c>
      <c r="AK290" s="9">
        <v>108.54312251211849</v>
      </c>
      <c r="AL290" s="9">
        <v>105.64515271335331</v>
      </c>
      <c r="AM290" s="9">
        <v>103.65079404196713</v>
      </c>
      <c r="AN290" s="9">
        <v>106.40831366412294</v>
      </c>
      <c r="AO290" s="9">
        <v>110.84159361149955</v>
      </c>
      <c r="AP290" s="9">
        <v>113.40935356271746</v>
      </c>
      <c r="AQ290" s="9">
        <v>115.93567696640075</v>
      </c>
      <c r="AR290" s="9">
        <v>120.46779126179688</v>
      </c>
      <c r="AS290" s="9">
        <v>135.83793080945438</v>
      </c>
      <c r="AT290" s="9">
        <v>147.98985438637388</v>
      </c>
      <c r="AU290" s="9">
        <v>157.05528382224028</v>
      </c>
      <c r="AV290" s="9">
        <v>159.83422939422749</v>
      </c>
      <c r="AW290" s="9">
        <v>161.44338915416424</v>
      </c>
      <c r="AX290" s="9">
        <v>162.57649487485514</v>
      </c>
      <c r="AY290" s="9">
        <v>161.77406970231627</v>
      </c>
      <c r="AZ290" s="9">
        <v>164.18204449643474</v>
      </c>
      <c r="BA290" s="9">
        <v>171.85439029318857</v>
      </c>
      <c r="BB290" s="9">
        <v>178.96938372624618</v>
      </c>
      <c r="BC290" s="9">
        <v>184.91270227764608</v>
      </c>
      <c r="BD290" s="9">
        <v>194.9380728919098</v>
      </c>
      <c r="BE290" s="9">
        <v>205.29671978447595</v>
      </c>
      <c r="BF290" s="9">
        <v>213.30061206358718</v>
      </c>
      <c r="BG290" s="9">
        <v>217.1335194354314</v>
      </c>
      <c r="BH290" s="9">
        <v>224.35479708458925</v>
      </c>
      <c r="BI290" s="9">
        <v>236.82643164210148</v>
      </c>
      <c r="BJ290" s="9">
        <v>240.62623134162197</v>
      </c>
      <c r="BK290" s="9">
        <v>238.93431968063109</v>
      </c>
      <c r="BL290" s="9">
        <v>236.29828635254762</v>
      </c>
      <c r="BM290" s="9">
        <v>241.35200204348325</v>
      </c>
      <c r="BN290" s="9">
        <v>250.50560854253004</v>
      </c>
      <c r="BO290" s="9">
        <v>254.30952990645264</v>
      </c>
      <c r="BP290" s="9">
        <v>253.17322493713959</v>
      </c>
      <c r="BQ290" s="21">
        <v>253.16345463219068</v>
      </c>
      <c r="BR290" s="21">
        <v>250.44902605147206</v>
      </c>
      <c r="BS290" s="21">
        <v>247.52127311605855</v>
      </c>
      <c r="BT290" s="21">
        <v>235.79149446097844</v>
      </c>
      <c r="BU290" s="21">
        <v>233.44214003811371</v>
      </c>
      <c r="BV290" s="21">
        <v>237.85536772703765</v>
      </c>
      <c r="BW290" s="21">
        <v>244.31220344667247</v>
      </c>
      <c r="BX290" s="21">
        <v>253.37616878383474</v>
      </c>
      <c r="BY290" s="21">
        <v>259.84428840137087</v>
      </c>
      <c r="BZ290" s="21">
        <v>271.93799689115855</v>
      </c>
      <c r="CA290" s="21">
        <v>277.43478790989224</v>
      </c>
      <c r="CB290" s="21">
        <v>276.85483664462919</v>
      </c>
      <c r="CC290" s="21">
        <v>274.7162118393569</v>
      </c>
      <c r="CD290" s="197">
        <v>270.57158439708132</v>
      </c>
      <c r="CE290" s="197">
        <v>274.65433315058976</v>
      </c>
      <c r="CF290" s="197">
        <v>283.97784621258609</v>
      </c>
      <c r="CG290" s="197">
        <v>299.23090624355837</v>
      </c>
      <c r="CH290" s="200">
        <v>313.4069917478817</v>
      </c>
      <c r="CJ290" s="5"/>
      <c r="CK290" s="5"/>
      <c r="CL290" s="5"/>
      <c r="CM290" s="5"/>
      <c r="CN290" s="5"/>
      <c r="CO290" s="21"/>
      <c r="CP290" s="21"/>
      <c r="CQ290" s="21"/>
    </row>
    <row r="291" spans="1:95" x14ac:dyDescent="0.2">
      <c r="A291" s="8" t="str">
        <f t="shared" si="4"/>
        <v>EFHmL_gg_QU_4</v>
      </c>
      <c r="B291" s="7" t="s">
        <v>3808</v>
      </c>
      <c r="C291" s="7" t="s">
        <v>654</v>
      </c>
      <c r="D291" s="7">
        <v>4</v>
      </c>
      <c r="E291" s="7">
        <v>100</v>
      </c>
      <c r="F291" s="9">
        <v>93.891273630293867</v>
      </c>
      <c r="G291" s="9">
        <v>88.109947714318068</v>
      </c>
      <c r="H291" s="9">
        <v>87.012075260162604</v>
      </c>
      <c r="I291" s="9">
        <v>83.892967465457957</v>
      </c>
      <c r="J291" s="9">
        <v>83.625296978763672</v>
      </c>
      <c r="K291" s="9">
        <v>82.275132275596732</v>
      </c>
      <c r="L291" s="9">
        <v>85.515260115405553</v>
      </c>
      <c r="M291" s="9">
        <v>87.682923024284534</v>
      </c>
      <c r="N291" s="9">
        <v>89.894269043428679</v>
      </c>
      <c r="O291" s="9">
        <v>89.158788105787877</v>
      </c>
      <c r="P291" s="9">
        <v>92.254048488340302</v>
      </c>
      <c r="Q291" s="9">
        <v>95.620545325759096</v>
      </c>
      <c r="R291" s="9">
        <v>101.0535207249754</v>
      </c>
      <c r="S291" s="9">
        <v>102.64706275653445</v>
      </c>
      <c r="T291" s="9">
        <v>102.66466972440794</v>
      </c>
      <c r="U291" s="9">
        <v>101.58596434913584</v>
      </c>
      <c r="V291" s="9">
        <v>101.76002817106236</v>
      </c>
      <c r="W291" s="9">
        <v>101.63165331648285</v>
      </c>
      <c r="X291" s="9">
        <v>101.36264559183171</v>
      </c>
      <c r="Y291" s="9">
        <v>101.00069982141081</v>
      </c>
      <c r="Z291" s="9">
        <v>102.76072799263886</v>
      </c>
      <c r="AA291" s="9">
        <v>105.15438413516988</v>
      </c>
      <c r="AB291" s="9">
        <v>101.71500782293289</v>
      </c>
      <c r="AC291" s="9">
        <v>96.856821920034292</v>
      </c>
      <c r="AD291" s="9">
        <v>92.160664696447483</v>
      </c>
      <c r="AE291" s="9">
        <v>87.580178565695704</v>
      </c>
      <c r="AF291" s="9">
        <v>88.816232287000943</v>
      </c>
      <c r="AG291" s="9">
        <v>91.859340384981991</v>
      </c>
      <c r="AH291" s="9">
        <v>100.52107710075603</v>
      </c>
      <c r="AI291" s="9">
        <v>103.38989850364551</v>
      </c>
      <c r="AJ291" s="9">
        <v>104.70774662001533</v>
      </c>
      <c r="AK291" s="9">
        <v>102.04842584776212</v>
      </c>
      <c r="AL291" s="9">
        <v>99.101153144785869</v>
      </c>
      <c r="AM291" s="9">
        <v>97.337113259752769</v>
      </c>
      <c r="AN291" s="9">
        <v>100.80635455577499</v>
      </c>
      <c r="AO291" s="9">
        <v>104.85840877662962</v>
      </c>
      <c r="AP291" s="9">
        <v>105.02779226515814</v>
      </c>
      <c r="AQ291" s="9">
        <v>105.59255247593063</v>
      </c>
      <c r="AR291" s="9">
        <v>107.34255136142325</v>
      </c>
      <c r="AS291" s="9">
        <v>118.28873644398345</v>
      </c>
      <c r="AT291" s="9">
        <v>128.36014495675406</v>
      </c>
      <c r="AU291" s="9">
        <v>137.94212433648255</v>
      </c>
      <c r="AV291" s="9">
        <v>146.87933209434911</v>
      </c>
      <c r="AW291" s="9">
        <v>150.23357091630984</v>
      </c>
      <c r="AX291" s="9">
        <v>141.93868317758316</v>
      </c>
      <c r="AY291" s="9">
        <v>123.18503363202989</v>
      </c>
      <c r="AZ291" s="9">
        <v>112.61795554181897</v>
      </c>
      <c r="BA291" s="9">
        <v>118.89762551159771</v>
      </c>
      <c r="BB291" s="9">
        <v>129.33410001735774</v>
      </c>
      <c r="BC291" s="9">
        <v>135.41162416576333</v>
      </c>
      <c r="BD291" s="9">
        <v>142.02961536676131</v>
      </c>
      <c r="BE291" s="9">
        <v>148.554932577871</v>
      </c>
      <c r="BF291" s="9">
        <v>163.13461878782732</v>
      </c>
      <c r="BG291" s="9">
        <v>175.42920012408845</v>
      </c>
      <c r="BH291" s="9">
        <v>189.66368753210813</v>
      </c>
      <c r="BI291" s="9">
        <v>202.75998911869377</v>
      </c>
      <c r="BJ291" s="9">
        <v>207.38724466615562</v>
      </c>
      <c r="BK291" s="9">
        <v>208.59244743289682</v>
      </c>
      <c r="BL291" s="9">
        <v>202.14162552583207</v>
      </c>
      <c r="BM291" s="9">
        <v>205.22638907400938</v>
      </c>
      <c r="BN291" s="9">
        <v>212.2514844783212</v>
      </c>
      <c r="BO291" s="9">
        <v>219.42824981166325</v>
      </c>
      <c r="BP291" s="9">
        <v>224.974122503535</v>
      </c>
      <c r="BQ291" s="21">
        <v>228.95325364376208</v>
      </c>
      <c r="BR291" s="21">
        <v>228.35428969338068</v>
      </c>
      <c r="BS291" s="21">
        <v>226.79416165623229</v>
      </c>
      <c r="BT291" s="21">
        <v>214.51374729100777</v>
      </c>
      <c r="BU291" s="21">
        <v>207.09272282708744</v>
      </c>
      <c r="BV291" s="21">
        <v>200.23693339043666</v>
      </c>
      <c r="BW291" s="21">
        <v>201.755616737629</v>
      </c>
      <c r="BX291" s="21">
        <v>206.94061199609135</v>
      </c>
      <c r="BY291" s="21">
        <v>210.94729944612072</v>
      </c>
      <c r="BZ291" s="21">
        <v>217.6988158066921</v>
      </c>
      <c r="CA291" s="21">
        <v>223.74400883310122</v>
      </c>
      <c r="CB291" s="21">
        <v>230.32776237878895</v>
      </c>
      <c r="CC291" s="21">
        <v>237.29024984644812</v>
      </c>
      <c r="CD291" s="197">
        <v>247.41113132258701</v>
      </c>
      <c r="CE291" s="197">
        <v>255.8993565539391</v>
      </c>
      <c r="CF291" s="197">
        <v>267.50232659875684</v>
      </c>
      <c r="CG291" s="197">
        <v>273.28055409581555</v>
      </c>
      <c r="CH291" s="200">
        <v>277.25042631599615</v>
      </c>
      <c r="CJ291" s="5"/>
      <c r="CK291" s="5"/>
      <c r="CL291" s="5"/>
      <c r="CM291" s="5"/>
      <c r="CN291" s="5"/>
      <c r="CO291" s="21"/>
      <c r="CP291" s="21"/>
      <c r="CQ291" s="21"/>
    </row>
    <row r="292" spans="1:95" x14ac:dyDescent="0.2">
      <c r="A292" s="8" t="str">
        <f t="shared" si="4"/>
        <v>EFHmL_gg_QU_5</v>
      </c>
      <c r="B292" s="7" t="s">
        <v>3808</v>
      </c>
      <c r="C292" s="7" t="s">
        <v>654</v>
      </c>
      <c r="D292" s="7">
        <v>5</v>
      </c>
      <c r="E292" s="7">
        <v>100</v>
      </c>
      <c r="F292" s="9">
        <v>98.153405132722483</v>
      </c>
      <c r="G292" s="9">
        <v>95.969938708902944</v>
      </c>
      <c r="H292" s="9">
        <v>96.816377303794368</v>
      </c>
      <c r="I292" s="9">
        <v>96.420473150184719</v>
      </c>
      <c r="J292" s="9">
        <v>98.437192847103844</v>
      </c>
      <c r="K292" s="9">
        <v>99.187506999779373</v>
      </c>
      <c r="L292" s="9">
        <v>101.89341315734295</v>
      </c>
      <c r="M292" s="9">
        <v>102.73093285932772</v>
      </c>
      <c r="N292" s="9">
        <v>103.36663218425997</v>
      </c>
      <c r="O292" s="9">
        <v>102.52954236790629</v>
      </c>
      <c r="P292" s="9">
        <v>104.21107958821317</v>
      </c>
      <c r="Q292" s="9">
        <v>105.97911566594676</v>
      </c>
      <c r="R292" s="9">
        <v>109.00482227442164</v>
      </c>
      <c r="S292" s="9">
        <v>109.37131833176721</v>
      </c>
      <c r="T292" s="9">
        <v>108.58805649938927</v>
      </c>
      <c r="U292" s="9">
        <v>107.12688556396775</v>
      </c>
      <c r="V292" s="9">
        <v>107.2230807779215</v>
      </c>
      <c r="W292" s="9">
        <v>107.53735111531131</v>
      </c>
      <c r="X292" s="9">
        <v>108.92679633946155</v>
      </c>
      <c r="Y292" s="9">
        <v>110.31985895065888</v>
      </c>
      <c r="Z292" s="9">
        <v>112.82856883941027</v>
      </c>
      <c r="AA292" s="9">
        <v>114.33608095362551</v>
      </c>
      <c r="AB292" s="9">
        <v>116.08647227546066</v>
      </c>
      <c r="AC292" s="9">
        <v>116.91525398177536</v>
      </c>
      <c r="AD292" s="9">
        <v>118.59051781900409</v>
      </c>
      <c r="AE292" s="9">
        <v>120.27658980539951</v>
      </c>
      <c r="AF292" s="9">
        <v>124.18332328655951</v>
      </c>
      <c r="AG292" s="9">
        <v>127.3362737453624</v>
      </c>
      <c r="AH292" s="9">
        <v>128.72174429007512</v>
      </c>
      <c r="AI292" s="9">
        <v>129.06784953791453</v>
      </c>
      <c r="AJ292" s="9">
        <v>130.57847036326194</v>
      </c>
      <c r="AK292" s="9">
        <v>130.92610538607673</v>
      </c>
      <c r="AL292" s="9">
        <v>130.74094551246438</v>
      </c>
      <c r="AM292" s="9">
        <v>130.07053531923805</v>
      </c>
      <c r="AN292" s="9">
        <v>135.51053598650421</v>
      </c>
      <c r="AO292" s="9">
        <v>140.31733125459186</v>
      </c>
      <c r="AP292" s="9">
        <v>143.57724061020755</v>
      </c>
      <c r="AQ292" s="9">
        <v>145.71470311089988</v>
      </c>
      <c r="AR292" s="9">
        <v>151.40242237349511</v>
      </c>
      <c r="AS292" s="9">
        <v>168.53696568203858</v>
      </c>
      <c r="AT292" s="9">
        <v>183.8317008333396</v>
      </c>
      <c r="AU292" s="9">
        <v>194.68841654246773</v>
      </c>
      <c r="AV292" s="9">
        <v>198.19497075757681</v>
      </c>
      <c r="AW292" s="9">
        <v>199.08139089513156</v>
      </c>
      <c r="AX292" s="9">
        <v>200.13221393569589</v>
      </c>
      <c r="AY292" s="9">
        <v>200.83647316499551</v>
      </c>
      <c r="AZ292" s="9">
        <v>207.06186003863408</v>
      </c>
      <c r="BA292" s="9">
        <v>215.67559288946552</v>
      </c>
      <c r="BB292" s="9">
        <v>222.64098466283136</v>
      </c>
      <c r="BC292" s="9">
        <v>226.16971818917264</v>
      </c>
      <c r="BD292" s="9">
        <v>239.8809933642041</v>
      </c>
      <c r="BE292" s="9">
        <v>254.89163786231157</v>
      </c>
      <c r="BF292" s="9">
        <v>264.7323921789818</v>
      </c>
      <c r="BG292" s="9">
        <v>265.36819258671909</v>
      </c>
      <c r="BH292" s="9">
        <v>264.42331497009246</v>
      </c>
      <c r="BI292" s="9">
        <v>269.33106910685365</v>
      </c>
      <c r="BJ292" s="9">
        <v>267.47883744191478</v>
      </c>
      <c r="BK292" s="9">
        <v>261.89017673519095</v>
      </c>
      <c r="BL292" s="9">
        <v>256.38478969691022</v>
      </c>
      <c r="BM292" s="9">
        <v>259.50876711010477</v>
      </c>
      <c r="BN292" s="9">
        <v>268.50327428901255</v>
      </c>
      <c r="BO292" s="9">
        <v>271.0497379016752</v>
      </c>
      <c r="BP292" s="9">
        <v>270.54394235300907</v>
      </c>
      <c r="BQ292" s="21">
        <v>266.11813159702143</v>
      </c>
      <c r="BR292" s="21">
        <v>262.87373169645707</v>
      </c>
      <c r="BS292" s="21">
        <v>258.17419379572613</v>
      </c>
      <c r="BT292" s="21">
        <v>246.24464865847025</v>
      </c>
      <c r="BU292" s="21">
        <v>240.6526057485145</v>
      </c>
      <c r="BV292" s="21">
        <v>237.34975391585519</v>
      </c>
      <c r="BW292" s="21">
        <v>240.64358032166101</v>
      </c>
      <c r="BX292" s="21">
        <v>246.98336724598826</v>
      </c>
      <c r="BY292" s="21">
        <v>256.54828416884874</v>
      </c>
      <c r="BZ292" s="21">
        <v>269.58777320011086</v>
      </c>
      <c r="CA292" s="21">
        <v>277.73694102245508</v>
      </c>
      <c r="CB292" s="21">
        <v>281.44300743551531</v>
      </c>
      <c r="CC292" s="21">
        <v>285.95338550897509</v>
      </c>
      <c r="CD292" s="197">
        <v>285.56058535766641</v>
      </c>
      <c r="CE292" s="197">
        <v>286.82901127470268</v>
      </c>
      <c r="CF292" s="197">
        <v>291.00842001285389</v>
      </c>
      <c r="CG292" s="197">
        <v>306.25513926394473</v>
      </c>
      <c r="CH292" s="200">
        <v>325.55916362256067</v>
      </c>
      <c r="CJ292" s="5"/>
      <c r="CK292" s="5"/>
      <c r="CL292" s="5"/>
      <c r="CM292" s="5"/>
      <c r="CN292" s="5"/>
      <c r="CO292" s="21"/>
      <c r="CP292" s="21"/>
      <c r="CQ292" s="21"/>
    </row>
    <row r="293" spans="1:95" x14ac:dyDescent="0.2">
      <c r="A293" s="8" t="str">
        <f t="shared" si="4"/>
        <v>EFHmL_gg_QU_6</v>
      </c>
      <c r="B293" s="7" t="s">
        <v>3808</v>
      </c>
      <c r="C293" s="7" t="s">
        <v>654</v>
      </c>
      <c r="D293" s="7">
        <v>6</v>
      </c>
      <c r="E293" s="7">
        <v>100</v>
      </c>
      <c r="F293" s="9">
        <v>96.784224008922095</v>
      </c>
      <c r="G293" s="9">
        <v>92.174594630920055</v>
      </c>
      <c r="H293" s="9">
        <v>90.270482898790149</v>
      </c>
      <c r="I293" s="9">
        <v>86.600384655328654</v>
      </c>
      <c r="J293" s="9">
        <v>86.057691147363258</v>
      </c>
      <c r="K293" s="9">
        <v>84.816590962910823</v>
      </c>
      <c r="L293" s="9">
        <v>87.555016355231146</v>
      </c>
      <c r="M293" s="9">
        <v>89.312245536880184</v>
      </c>
      <c r="N293" s="9">
        <v>91.528273248282218</v>
      </c>
      <c r="O293" s="9">
        <v>91.54858739741276</v>
      </c>
      <c r="P293" s="9">
        <v>94.314807408049887</v>
      </c>
      <c r="Q293" s="9">
        <v>96.957548501647992</v>
      </c>
      <c r="R293" s="9">
        <v>100.83526640913992</v>
      </c>
      <c r="S293" s="9">
        <v>101.46635075836842</v>
      </c>
      <c r="T293" s="9">
        <v>100.2730579744976</v>
      </c>
      <c r="U293" s="9">
        <v>97.529966765891174</v>
      </c>
      <c r="V293" s="9">
        <v>96.134046141211243</v>
      </c>
      <c r="W293" s="9">
        <v>94.740338699251069</v>
      </c>
      <c r="X293" s="9">
        <v>93.993450495472231</v>
      </c>
      <c r="Y293" s="9">
        <v>93.819178939975487</v>
      </c>
      <c r="Z293" s="9">
        <v>95.702327036312113</v>
      </c>
      <c r="AA293" s="9">
        <v>98.149244736153321</v>
      </c>
      <c r="AB293" s="9">
        <v>101.29458553919351</v>
      </c>
      <c r="AC293" s="9">
        <v>102.59501772203733</v>
      </c>
      <c r="AD293" s="9">
        <v>103.22923009516133</v>
      </c>
      <c r="AE293" s="9">
        <v>100.66079773328352</v>
      </c>
      <c r="AF293" s="9">
        <v>102.18092384093791</v>
      </c>
      <c r="AG293" s="9">
        <v>102.98107816608717</v>
      </c>
      <c r="AH293" s="9">
        <v>104.02246309100235</v>
      </c>
      <c r="AI293" s="9">
        <v>101.26294075373382</v>
      </c>
      <c r="AJ293" s="9">
        <v>100.23970417985322</v>
      </c>
      <c r="AK293" s="9">
        <v>99.896979913529478</v>
      </c>
      <c r="AL293" s="9">
        <v>99.868053747906899</v>
      </c>
      <c r="AM293" s="9">
        <v>101.8290934931988</v>
      </c>
      <c r="AN293" s="9">
        <v>106.93311933639893</v>
      </c>
      <c r="AO293" s="9">
        <v>112.57667338766464</v>
      </c>
      <c r="AP293" s="9">
        <v>113.28456964580984</v>
      </c>
      <c r="AQ293" s="9">
        <v>115.92759062519058</v>
      </c>
      <c r="AR293" s="9">
        <v>119.71517646057798</v>
      </c>
      <c r="AS293" s="9">
        <v>137.58556055146448</v>
      </c>
      <c r="AT293" s="9">
        <v>151.32964076147621</v>
      </c>
      <c r="AU293" s="9">
        <v>162.3238998677765</v>
      </c>
      <c r="AV293" s="9">
        <v>164.14751126361554</v>
      </c>
      <c r="AW293" s="9">
        <v>165.67468758700579</v>
      </c>
      <c r="AX293" s="9">
        <v>166.78964772803633</v>
      </c>
      <c r="AY293" s="9">
        <v>166.62688687086484</v>
      </c>
      <c r="AZ293" s="9">
        <v>166.29203478750205</v>
      </c>
      <c r="BA293" s="9">
        <v>172.3401388038607</v>
      </c>
      <c r="BB293" s="9">
        <v>176.80293175253459</v>
      </c>
      <c r="BC293" s="9">
        <v>184.04764927457859</v>
      </c>
      <c r="BD293" s="9">
        <v>190.29914055105837</v>
      </c>
      <c r="BE293" s="9">
        <v>196.47488260011048</v>
      </c>
      <c r="BF293" s="9">
        <v>196.74330761185044</v>
      </c>
      <c r="BG293" s="9">
        <v>194.73287592081715</v>
      </c>
      <c r="BH293" s="9">
        <v>194.66927045188947</v>
      </c>
      <c r="BI293" s="9">
        <v>199.55319675722947</v>
      </c>
      <c r="BJ293" s="9">
        <v>205.43080356970231</v>
      </c>
      <c r="BK293" s="9">
        <v>204.87622091733587</v>
      </c>
      <c r="BL293" s="9">
        <v>206.96103526027733</v>
      </c>
      <c r="BM293" s="9">
        <v>212.03024975445283</v>
      </c>
      <c r="BN293" s="9">
        <v>226.14559310525115</v>
      </c>
      <c r="BO293" s="9">
        <v>232.96684973283629</v>
      </c>
      <c r="BP293" s="9">
        <v>236.01687710160812</v>
      </c>
      <c r="BQ293" s="21">
        <v>236.06458341472148</v>
      </c>
      <c r="BR293" s="21">
        <v>235.04376030300421</v>
      </c>
      <c r="BS293" s="21">
        <v>237.07558461968179</v>
      </c>
      <c r="BT293" s="21">
        <v>230.37034728913974</v>
      </c>
      <c r="BU293" s="21">
        <v>231.20745159388139</v>
      </c>
      <c r="BV293" s="21">
        <v>226.98586081414064</v>
      </c>
      <c r="BW293" s="21">
        <v>230.88486330995701</v>
      </c>
      <c r="BX293" s="21">
        <v>238.83278157941663</v>
      </c>
      <c r="BY293" s="21">
        <v>252.69573617450916</v>
      </c>
      <c r="BZ293" s="21">
        <v>268.07037797285642</v>
      </c>
      <c r="CA293" s="21">
        <v>276.93773941085539</v>
      </c>
      <c r="CB293" s="21">
        <v>279.20296763386244</v>
      </c>
      <c r="CC293" s="21">
        <v>281.23875899999649</v>
      </c>
      <c r="CD293" s="197">
        <v>283.03589939088283</v>
      </c>
      <c r="CE293" s="197">
        <v>289.09338937411775</v>
      </c>
      <c r="CF293" s="197">
        <v>299.53737152041907</v>
      </c>
      <c r="CG293" s="197">
        <v>305.83746626073116</v>
      </c>
      <c r="CH293" s="200">
        <v>305.26892406722897</v>
      </c>
      <c r="CJ293" s="5"/>
      <c r="CK293" s="5"/>
      <c r="CL293" s="5"/>
      <c r="CM293" s="5"/>
      <c r="CN293" s="5"/>
      <c r="CO293" s="21"/>
      <c r="CP293" s="21"/>
      <c r="CQ293" s="21"/>
    </row>
    <row r="294" spans="1:95" x14ac:dyDescent="0.2">
      <c r="A294" s="8" t="str">
        <f t="shared" si="4"/>
        <v>EFHmL_gg_QU_7</v>
      </c>
      <c r="B294" s="7" t="s">
        <v>3808</v>
      </c>
      <c r="C294" s="7" t="s">
        <v>654</v>
      </c>
      <c r="D294" s="7">
        <v>7</v>
      </c>
      <c r="E294" s="7">
        <v>100</v>
      </c>
      <c r="F294" s="9">
        <v>97.765349441178117</v>
      </c>
      <c r="G294" s="9">
        <v>95.200612953099665</v>
      </c>
      <c r="H294" s="9">
        <v>95.201726603332133</v>
      </c>
      <c r="I294" s="9">
        <v>93.943970029439711</v>
      </c>
      <c r="J294" s="9">
        <v>95.279682119656499</v>
      </c>
      <c r="K294" s="9">
        <v>96.103115102397467</v>
      </c>
      <c r="L294" s="9">
        <v>100.61072578812438</v>
      </c>
      <c r="M294" s="9">
        <v>103.31310944511411</v>
      </c>
      <c r="N294" s="9">
        <v>105.53127798052458</v>
      </c>
      <c r="O294" s="9">
        <v>104.14656528001933</v>
      </c>
      <c r="P294" s="9">
        <v>103.40710152490176</v>
      </c>
      <c r="Q294" s="9">
        <v>102.65627853739608</v>
      </c>
      <c r="R294" s="9">
        <v>103.4275926892344</v>
      </c>
      <c r="S294" s="9">
        <v>103.38104210946982</v>
      </c>
      <c r="T294" s="9">
        <v>102.15847688295007</v>
      </c>
      <c r="U294" s="9">
        <v>100.23498019936687</v>
      </c>
      <c r="V294" s="9">
        <v>99.80733850961856</v>
      </c>
      <c r="W294" s="9">
        <v>99.889525896856227</v>
      </c>
      <c r="X294" s="9">
        <v>99.799542957973088</v>
      </c>
      <c r="Y294" s="9">
        <v>99.580599322034729</v>
      </c>
      <c r="Z294" s="9">
        <v>100.59624833511816</v>
      </c>
      <c r="AA294" s="9">
        <v>102.00546134077251</v>
      </c>
      <c r="AB294" s="9">
        <v>106.27853728729212</v>
      </c>
      <c r="AC294" s="9">
        <v>109.33595263876005</v>
      </c>
      <c r="AD294" s="9">
        <v>113.34308890947857</v>
      </c>
      <c r="AE294" s="9">
        <v>116.37333119529718</v>
      </c>
      <c r="AF294" s="9">
        <v>125.49412660886064</v>
      </c>
      <c r="AG294" s="9">
        <v>131.24100727454729</v>
      </c>
      <c r="AH294" s="9">
        <v>135.16996529871957</v>
      </c>
      <c r="AI294" s="9">
        <v>132.75958073295229</v>
      </c>
      <c r="AJ294" s="9">
        <v>133.70440159113082</v>
      </c>
      <c r="AK294" s="9">
        <v>131.96532538625604</v>
      </c>
      <c r="AL294" s="9">
        <v>129.03063429053068</v>
      </c>
      <c r="AM294" s="9">
        <v>126.91224881606858</v>
      </c>
      <c r="AN294" s="9">
        <v>128.99967481396834</v>
      </c>
      <c r="AO294" s="9">
        <v>135.63257560552393</v>
      </c>
      <c r="AP294" s="9">
        <v>139.80609122105488</v>
      </c>
      <c r="AQ294" s="9">
        <v>144.40568941595879</v>
      </c>
      <c r="AR294" s="9">
        <v>148.83512185514411</v>
      </c>
      <c r="AS294" s="9">
        <v>157.42626521750813</v>
      </c>
      <c r="AT294" s="9">
        <v>168.10416638769507</v>
      </c>
      <c r="AU294" s="9">
        <v>173.65638099254261</v>
      </c>
      <c r="AV294" s="9">
        <v>180.36612365031678</v>
      </c>
      <c r="AW294" s="9">
        <v>179.09054867280034</v>
      </c>
      <c r="AX294" s="9">
        <v>179.10613977616947</v>
      </c>
      <c r="AY294" s="9">
        <v>178.81458614503651</v>
      </c>
      <c r="AZ294" s="9">
        <v>186.37293028079648</v>
      </c>
      <c r="BA294" s="9">
        <v>196.91919799344586</v>
      </c>
      <c r="BB294" s="9">
        <v>202.5498135747473</v>
      </c>
      <c r="BC294" s="9">
        <v>203.95702200999258</v>
      </c>
      <c r="BD294" s="9">
        <v>212.85085550594741</v>
      </c>
      <c r="BE294" s="9">
        <v>222.0743294711051</v>
      </c>
      <c r="BF294" s="9">
        <v>227.67465376608354</v>
      </c>
      <c r="BG294" s="9">
        <v>228.03547644167602</v>
      </c>
      <c r="BH294" s="9">
        <v>229.29278755530655</v>
      </c>
      <c r="BI294" s="9">
        <v>232.65244758005042</v>
      </c>
      <c r="BJ294" s="9">
        <v>229.73290212748714</v>
      </c>
      <c r="BK294" s="9">
        <v>225.11103092779015</v>
      </c>
      <c r="BL294" s="9">
        <v>225.94448676262138</v>
      </c>
      <c r="BM294" s="9">
        <v>233.08476660061436</v>
      </c>
      <c r="BN294" s="9">
        <v>241.98082739698191</v>
      </c>
      <c r="BO294" s="9">
        <v>240.68297941469447</v>
      </c>
      <c r="BP294" s="9">
        <v>237.27520969977061</v>
      </c>
      <c r="BQ294" s="21">
        <v>232.31501155914518</v>
      </c>
      <c r="BR294" s="21">
        <v>232.64309291799756</v>
      </c>
      <c r="BS294" s="21">
        <v>232.23527420243474</v>
      </c>
      <c r="BT294" s="21">
        <v>225.70727926286213</v>
      </c>
      <c r="BU294" s="21">
        <v>224.15284626674998</v>
      </c>
      <c r="BV294" s="21">
        <v>226.07790206065889</v>
      </c>
      <c r="BW294" s="21">
        <v>236.80836752196242</v>
      </c>
      <c r="BX294" s="21">
        <v>249.17768066701532</v>
      </c>
      <c r="BY294" s="21">
        <v>260.41084784376864</v>
      </c>
      <c r="BZ294" s="21">
        <v>270.49740073990364</v>
      </c>
      <c r="CA294" s="21">
        <v>278.01654438742622</v>
      </c>
      <c r="CB294" s="21">
        <v>285.27420295996529</v>
      </c>
      <c r="CC294" s="21">
        <v>293.14080548032672</v>
      </c>
      <c r="CD294" s="197">
        <v>291.03132920781002</v>
      </c>
      <c r="CE294" s="197">
        <v>290.46581761936272</v>
      </c>
      <c r="CF294" s="197">
        <v>293.20049713333043</v>
      </c>
      <c r="CG294" s="197">
        <v>307.78107418246401</v>
      </c>
      <c r="CH294" s="200">
        <v>322.65298213261929</v>
      </c>
      <c r="CJ294" s="5"/>
      <c r="CK294" s="5"/>
      <c r="CL294" s="5"/>
      <c r="CM294" s="5"/>
      <c r="CN294" s="5"/>
      <c r="CO294" s="21"/>
      <c r="CP294" s="21"/>
      <c r="CQ294" s="21"/>
    </row>
    <row r="295" spans="1:95" x14ac:dyDescent="0.2">
      <c r="A295" s="8" t="str">
        <f t="shared" si="4"/>
        <v>EFHmL_gg_QU_8</v>
      </c>
      <c r="B295" s="7" t="s">
        <v>3808</v>
      </c>
      <c r="C295" s="7" t="s">
        <v>654</v>
      </c>
      <c r="D295" s="7">
        <v>8</v>
      </c>
      <c r="E295" s="7">
        <v>100</v>
      </c>
      <c r="F295" s="9">
        <v>100.26772232867567</v>
      </c>
      <c r="G295" s="9">
        <v>99.027837392697322</v>
      </c>
      <c r="H295" s="9">
        <v>100.03090509661048</v>
      </c>
      <c r="I295" s="9">
        <v>97.29356019377245</v>
      </c>
      <c r="J295" s="9">
        <v>96.511610984581424</v>
      </c>
      <c r="K295" s="9">
        <v>93.744957420274105</v>
      </c>
      <c r="L295" s="9">
        <v>93.94083072843209</v>
      </c>
      <c r="M295" s="9">
        <v>92.120979223810465</v>
      </c>
      <c r="N295" s="9">
        <v>91.393302762951805</v>
      </c>
      <c r="O295" s="9">
        <v>90.533828148187851</v>
      </c>
      <c r="P295" s="9">
        <v>92.729779723704681</v>
      </c>
      <c r="Q295" s="9">
        <v>94.672690441803823</v>
      </c>
      <c r="R295" s="9">
        <v>96.838706301393202</v>
      </c>
      <c r="S295" s="9">
        <v>96.610227095907717</v>
      </c>
      <c r="T295" s="9">
        <v>93.631236731451622</v>
      </c>
      <c r="U295" s="9">
        <v>89.95264373744817</v>
      </c>
      <c r="V295" s="9">
        <v>87.295133146410208</v>
      </c>
      <c r="W295" s="9">
        <v>85.847491544977103</v>
      </c>
      <c r="X295" s="9">
        <v>84.268276867349897</v>
      </c>
      <c r="Y295" s="9">
        <v>83.087860250293744</v>
      </c>
      <c r="Z295" s="9">
        <v>84.063112901773948</v>
      </c>
      <c r="AA295" s="9">
        <v>85.818268978251311</v>
      </c>
      <c r="AB295" s="9">
        <v>88.782406305088386</v>
      </c>
      <c r="AC295" s="9">
        <v>89.843401053385378</v>
      </c>
      <c r="AD295" s="9">
        <v>91.513642975006562</v>
      </c>
      <c r="AE295" s="9">
        <v>93.552470576451626</v>
      </c>
      <c r="AF295" s="9">
        <v>95.262752097991367</v>
      </c>
      <c r="AG295" s="9">
        <v>93.103633178001303</v>
      </c>
      <c r="AH295" s="9">
        <v>88.458583374895284</v>
      </c>
      <c r="AI295" s="9">
        <v>83.944394176838273</v>
      </c>
      <c r="AJ295" s="9">
        <v>82.376564705889749</v>
      </c>
      <c r="AK295" s="9">
        <v>78.608905623447981</v>
      </c>
      <c r="AL295" s="9">
        <v>75.08262561850411</v>
      </c>
      <c r="AM295" s="9">
        <v>73.759126781023824</v>
      </c>
      <c r="AN295" s="9">
        <v>77.12444139091366</v>
      </c>
      <c r="AO295" s="9">
        <v>81.995757447543909</v>
      </c>
      <c r="AP295" s="9">
        <v>83.538841513617982</v>
      </c>
      <c r="AQ295" s="9">
        <v>85.215437014207112</v>
      </c>
      <c r="AR295" s="9">
        <v>89.422908085772022</v>
      </c>
      <c r="AS295" s="9">
        <v>98.05889714308087</v>
      </c>
      <c r="AT295" s="9">
        <v>106.83850243514512</v>
      </c>
      <c r="AU295" s="9">
        <v>110.11565423634606</v>
      </c>
      <c r="AV295" s="9">
        <v>113.73682418270802</v>
      </c>
      <c r="AW295" s="9">
        <v>112.49662076239345</v>
      </c>
      <c r="AX295" s="9">
        <v>111.02435895808598</v>
      </c>
      <c r="AY295" s="9">
        <v>109.21846578798421</v>
      </c>
      <c r="AZ295" s="9">
        <v>110.91316576575677</v>
      </c>
      <c r="BA295" s="9">
        <v>121.32479956531722</v>
      </c>
      <c r="BB295" s="9">
        <v>127.74443106720351</v>
      </c>
      <c r="BC295" s="9">
        <v>132.27658055524358</v>
      </c>
      <c r="BD295" s="9">
        <v>138.25453202596569</v>
      </c>
      <c r="BE295" s="9">
        <v>142.79687019133141</v>
      </c>
      <c r="BF295" s="9">
        <v>144.5572247155084</v>
      </c>
      <c r="BG295" s="9">
        <v>140.21374654498072</v>
      </c>
      <c r="BH295" s="9">
        <v>138.36150163116099</v>
      </c>
      <c r="BI295" s="9">
        <v>144.69056971551041</v>
      </c>
      <c r="BJ295" s="9">
        <v>145.94324466004932</v>
      </c>
      <c r="BK295" s="9">
        <v>147.79466777089158</v>
      </c>
      <c r="BL295" s="9">
        <v>149.69680814694149</v>
      </c>
      <c r="BM295" s="9">
        <v>158.38132649500582</v>
      </c>
      <c r="BN295" s="9">
        <v>167.22179944696509</v>
      </c>
      <c r="BO295" s="9">
        <v>167.73235339415714</v>
      </c>
      <c r="BP295" s="9">
        <v>168.34670559008197</v>
      </c>
      <c r="BQ295" s="21">
        <v>168.78936991914114</v>
      </c>
      <c r="BR295" s="21">
        <v>169.28168253175352</v>
      </c>
      <c r="BS295" s="21">
        <v>165.81219364556267</v>
      </c>
      <c r="BT295" s="21">
        <v>154.46392307998119</v>
      </c>
      <c r="BU295" s="21">
        <v>150.77382185823814</v>
      </c>
      <c r="BV295" s="21">
        <v>151.09426860553981</v>
      </c>
      <c r="BW295" s="21">
        <v>155.43407441103415</v>
      </c>
      <c r="BX295" s="21">
        <v>157.96736028510747</v>
      </c>
      <c r="BY295" s="21">
        <v>162.10263925852018</v>
      </c>
      <c r="BZ295" s="21">
        <v>172.59270095508785</v>
      </c>
      <c r="CA295" s="21">
        <v>185.70395255569505</v>
      </c>
      <c r="CB295" s="21">
        <v>193.66526453088849</v>
      </c>
      <c r="CC295" s="21">
        <v>202.09444350592364</v>
      </c>
      <c r="CD295" s="197">
        <v>202.15867972562521</v>
      </c>
      <c r="CE295" s="197">
        <v>204.48741575030462</v>
      </c>
      <c r="CF295" s="197">
        <v>207.26150122102604</v>
      </c>
      <c r="CG295" s="197">
        <v>214.09144954857541</v>
      </c>
      <c r="CH295" s="200">
        <v>218.58798204247321</v>
      </c>
      <c r="CJ295" s="5"/>
      <c r="CK295" s="5"/>
      <c r="CL295" s="5"/>
      <c r="CM295" s="5"/>
      <c r="CN295" s="5"/>
      <c r="CO295" s="21"/>
      <c r="CP295" s="21"/>
      <c r="CQ295" s="21"/>
    </row>
    <row r="296" spans="1:95" x14ac:dyDescent="0.2">
      <c r="A296" s="8" t="str">
        <f t="shared" si="4"/>
        <v>EFHmL_gg_QU_9</v>
      </c>
      <c r="B296" s="7" t="s">
        <v>3808</v>
      </c>
      <c r="C296" s="7" t="s">
        <v>654</v>
      </c>
      <c r="D296" s="7">
        <v>9</v>
      </c>
      <c r="E296" s="7">
        <v>100</v>
      </c>
      <c r="F296" s="9">
        <v>100.79264432296732</v>
      </c>
      <c r="G296" s="9">
        <v>102.21663793343744</v>
      </c>
      <c r="H296" s="9">
        <v>107.02772988911484</v>
      </c>
      <c r="I296" s="9">
        <v>110.02210988696186</v>
      </c>
      <c r="J296" s="9">
        <v>113.21206985542563</v>
      </c>
      <c r="K296" s="9">
        <v>113.2596986430881</v>
      </c>
      <c r="L296" s="9">
        <v>114.82648121628559</v>
      </c>
      <c r="M296" s="9">
        <v>115.18062901170197</v>
      </c>
      <c r="N296" s="9">
        <v>116.26703289219283</v>
      </c>
      <c r="O296" s="9">
        <v>116.26333167759469</v>
      </c>
      <c r="P296" s="9">
        <v>119.26160769074095</v>
      </c>
      <c r="Q296" s="9">
        <v>122.07141396132403</v>
      </c>
      <c r="R296" s="9">
        <v>125.84402302535614</v>
      </c>
      <c r="S296" s="9">
        <v>126.24365679990537</v>
      </c>
      <c r="T296" s="9">
        <v>124.60801215543842</v>
      </c>
      <c r="U296" s="9">
        <v>122.54010460786054</v>
      </c>
      <c r="V296" s="9">
        <v>121.73684364299839</v>
      </c>
      <c r="W296" s="9">
        <v>121.65083910414297</v>
      </c>
      <c r="X296" s="9">
        <v>122.31228511023583</v>
      </c>
      <c r="Y296" s="9">
        <v>122.56883772105073</v>
      </c>
      <c r="Z296" s="9">
        <v>123.77368046812956</v>
      </c>
      <c r="AA296" s="9">
        <v>124.58366205945212</v>
      </c>
      <c r="AB296" s="9">
        <v>127.28223709177534</v>
      </c>
      <c r="AC296" s="9">
        <v>130.5714480511906</v>
      </c>
      <c r="AD296" s="9">
        <v>134.93985526262773</v>
      </c>
      <c r="AE296" s="9">
        <v>139.75347962828627</v>
      </c>
      <c r="AF296" s="9">
        <v>146.11401688878706</v>
      </c>
      <c r="AG296" s="9">
        <v>151.08942329187838</v>
      </c>
      <c r="AH296" s="9">
        <v>155.60714529167731</v>
      </c>
      <c r="AI296" s="9">
        <v>158.68480261760416</v>
      </c>
      <c r="AJ296" s="9">
        <v>163.8862753114326</v>
      </c>
      <c r="AK296" s="9">
        <v>167.31681422779164</v>
      </c>
      <c r="AL296" s="9">
        <v>170.78514449304683</v>
      </c>
      <c r="AM296" s="9">
        <v>175.55474388523848</v>
      </c>
      <c r="AN296" s="9">
        <v>182.93447876129926</v>
      </c>
      <c r="AO296" s="9">
        <v>188.70136068274621</v>
      </c>
      <c r="AP296" s="9">
        <v>189.66387127498001</v>
      </c>
      <c r="AQ296" s="9">
        <v>190.80891018641418</v>
      </c>
      <c r="AR296" s="9">
        <v>196.12804254369607</v>
      </c>
      <c r="AS296" s="9">
        <v>211.14211689907313</v>
      </c>
      <c r="AT296" s="9">
        <v>225.93129376844925</v>
      </c>
      <c r="AU296" s="9">
        <v>232.45273646311725</v>
      </c>
      <c r="AV296" s="9">
        <v>234.71184096413356</v>
      </c>
      <c r="AW296" s="9">
        <v>233.57079546844167</v>
      </c>
      <c r="AX296" s="9">
        <v>237.2349979053408</v>
      </c>
      <c r="AY296" s="9">
        <v>238.69502965783462</v>
      </c>
      <c r="AZ296" s="9">
        <v>243.09285178516924</v>
      </c>
      <c r="BA296" s="9">
        <v>252.04862227080761</v>
      </c>
      <c r="BB296" s="9">
        <v>255.73698000289053</v>
      </c>
      <c r="BC296" s="9">
        <v>259.92276149493421</v>
      </c>
      <c r="BD296" s="9">
        <v>269.44150619888313</v>
      </c>
      <c r="BE296" s="9">
        <v>282.14081583039888</v>
      </c>
      <c r="BF296" s="9">
        <v>289.95621807160023</v>
      </c>
      <c r="BG296" s="9">
        <v>287.64684040813381</v>
      </c>
      <c r="BH296" s="9">
        <v>287.65621269180184</v>
      </c>
      <c r="BI296" s="9">
        <v>288.91001597196095</v>
      </c>
      <c r="BJ296" s="9">
        <v>286.40761623582</v>
      </c>
      <c r="BK296" s="9">
        <v>275.26718973314649</v>
      </c>
      <c r="BL296" s="9">
        <v>268.97478995796808</v>
      </c>
      <c r="BM296" s="9">
        <v>271.69237353999125</v>
      </c>
      <c r="BN296" s="9">
        <v>288.72578906282229</v>
      </c>
      <c r="BO296" s="9">
        <v>300.26051416559727</v>
      </c>
      <c r="BP296" s="9">
        <v>306.36007210446286</v>
      </c>
      <c r="BQ296" s="21">
        <v>305.58927277606108</v>
      </c>
      <c r="BR296" s="21">
        <v>301.76632773994606</v>
      </c>
      <c r="BS296" s="21">
        <v>305.86343574042735</v>
      </c>
      <c r="BT296" s="21">
        <v>300.35726642737308</v>
      </c>
      <c r="BU296" s="21">
        <v>302.72116463832322</v>
      </c>
      <c r="BV296" s="21">
        <v>296.87125025522545</v>
      </c>
      <c r="BW296" s="21">
        <v>298.02801726533539</v>
      </c>
      <c r="BX296" s="21">
        <v>300.49595729196773</v>
      </c>
      <c r="BY296" s="21">
        <v>305.06575026528026</v>
      </c>
      <c r="BZ296" s="21">
        <v>316.6863406337477</v>
      </c>
      <c r="CA296" s="21">
        <v>330.86670047456624</v>
      </c>
      <c r="CB296" s="21">
        <v>337.22962905104652</v>
      </c>
      <c r="CC296" s="21">
        <v>339.43126368439698</v>
      </c>
      <c r="CD296" s="197">
        <v>336.37627789071536</v>
      </c>
      <c r="CE296" s="197">
        <v>345.4760079641573</v>
      </c>
      <c r="CF296" s="197">
        <v>359.47441296431481</v>
      </c>
      <c r="CG296" s="197">
        <v>376.84986950559431</v>
      </c>
      <c r="CH296" s="200">
        <v>393.57257962460966</v>
      </c>
      <c r="CJ296" s="5"/>
      <c r="CK296" s="5"/>
      <c r="CL296" s="5"/>
      <c r="CM296" s="5"/>
      <c r="CN296" s="5"/>
      <c r="CO296" s="21"/>
      <c r="CP296" s="21"/>
      <c r="CQ296" s="21"/>
    </row>
    <row r="297" spans="1:95" x14ac:dyDescent="0.2">
      <c r="A297" s="8" t="str">
        <f t="shared" si="4"/>
        <v>EFHmL_gg_QU_10</v>
      </c>
      <c r="B297" s="7" t="s">
        <v>3808</v>
      </c>
      <c r="C297" s="7" t="s">
        <v>654</v>
      </c>
      <c r="D297" s="7">
        <v>10</v>
      </c>
      <c r="E297" s="7">
        <v>100</v>
      </c>
      <c r="F297" s="9">
        <v>100.08916222001729</v>
      </c>
      <c r="G297" s="9">
        <v>100.03939384656815</v>
      </c>
      <c r="H297" s="9">
        <v>102.09225543470507</v>
      </c>
      <c r="I297" s="9">
        <v>101.82944261216717</v>
      </c>
      <c r="J297" s="9">
        <v>102.51641004284858</v>
      </c>
      <c r="K297" s="9">
        <v>101.27204547645279</v>
      </c>
      <c r="L297" s="9">
        <v>101.26408722484086</v>
      </c>
      <c r="M297" s="9">
        <v>99.151663088375543</v>
      </c>
      <c r="N297" s="9">
        <v>97.559866032107777</v>
      </c>
      <c r="O297" s="9">
        <v>96.232302814330751</v>
      </c>
      <c r="P297" s="9">
        <v>98.763662030228502</v>
      </c>
      <c r="Q297" s="9">
        <v>102.17526403988342</v>
      </c>
      <c r="R297" s="9">
        <v>105.87425940051109</v>
      </c>
      <c r="S297" s="9">
        <v>106.07771246261093</v>
      </c>
      <c r="T297" s="9">
        <v>103.97894056831041</v>
      </c>
      <c r="U297" s="9">
        <v>101.66308403423842</v>
      </c>
      <c r="V297" s="9">
        <v>101.79501514871895</v>
      </c>
      <c r="W297" s="9">
        <v>103.36928592430989</v>
      </c>
      <c r="X297" s="9">
        <v>105.88863826489241</v>
      </c>
      <c r="Y297" s="9">
        <v>108.11634669153163</v>
      </c>
      <c r="Z297" s="9">
        <v>111.6203601932648</v>
      </c>
      <c r="AA297" s="9">
        <v>113.85450061596124</v>
      </c>
      <c r="AB297" s="9">
        <v>116.12913346652475</v>
      </c>
      <c r="AC297" s="9">
        <v>116.34499495028092</v>
      </c>
      <c r="AD297" s="9">
        <v>117.66549777944051</v>
      </c>
      <c r="AE297" s="9">
        <v>118.41932472576302</v>
      </c>
      <c r="AF297" s="9">
        <v>121.52301638869825</v>
      </c>
      <c r="AG297" s="9">
        <v>123.42017609663401</v>
      </c>
      <c r="AH297" s="9">
        <v>123.41803664493104</v>
      </c>
      <c r="AI297" s="9">
        <v>121.36951580769757</v>
      </c>
      <c r="AJ297" s="9">
        <v>120.57934393954265</v>
      </c>
      <c r="AK297" s="9">
        <v>121.40096903938179</v>
      </c>
      <c r="AL297" s="9">
        <v>123.9574767787559</v>
      </c>
      <c r="AM297" s="9">
        <v>127.10395643746129</v>
      </c>
      <c r="AN297" s="9">
        <v>135.35706809597741</v>
      </c>
      <c r="AO297" s="9">
        <v>143.76612485353238</v>
      </c>
      <c r="AP297" s="9">
        <v>149.88664458007631</v>
      </c>
      <c r="AQ297" s="9">
        <v>159.94891742052479</v>
      </c>
      <c r="AR297" s="9">
        <v>167.53772503419233</v>
      </c>
      <c r="AS297" s="9">
        <v>181.17132465988686</v>
      </c>
      <c r="AT297" s="9">
        <v>191.61044962666483</v>
      </c>
      <c r="AU297" s="9">
        <v>200.78737682858795</v>
      </c>
      <c r="AV297" s="9">
        <v>209.05711183406734</v>
      </c>
      <c r="AW297" s="9">
        <v>211.11481421861254</v>
      </c>
      <c r="AX297" s="9">
        <v>215.64159980315284</v>
      </c>
      <c r="AY297" s="9">
        <v>215.35056590813755</v>
      </c>
      <c r="AZ297" s="9">
        <v>221.61494131907989</v>
      </c>
      <c r="BA297" s="9">
        <v>232.10420944601424</v>
      </c>
      <c r="BB297" s="9">
        <v>242.82142649372682</v>
      </c>
      <c r="BC297" s="9">
        <v>251.97330313520027</v>
      </c>
      <c r="BD297" s="9">
        <v>269.91136794602221</v>
      </c>
      <c r="BE297" s="9">
        <v>290.33364621680448</v>
      </c>
      <c r="BF297" s="9">
        <v>304.53120717276977</v>
      </c>
      <c r="BG297" s="9">
        <v>313.36362295152696</v>
      </c>
      <c r="BH297" s="9">
        <v>319.30187798466949</v>
      </c>
      <c r="BI297" s="9">
        <v>332.92398487638087</v>
      </c>
      <c r="BJ297" s="9">
        <v>335.50941626660568</v>
      </c>
      <c r="BK297" s="9">
        <v>338.01545344104699</v>
      </c>
      <c r="BL297" s="9">
        <v>331.45655100801679</v>
      </c>
      <c r="BM297" s="9">
        <v>335.84302141812412</v>
      </c>
      <c r="BN297" s="9">
        <v>345.77742996379055</v>
      </c>
      <c r="BO297" s="9">
        <v>355.46994179737675</v>
      </c>
      <c r="BP297" s="9">
        <v>354.49555555335138</v>
      </c>
      <c r="BQ297" s="21">
        <v>351.208735523092</v>
      </c>
      <c r="BR297" s="21">
        <v>346.86816674427138</v>
      </c>
      <c r="BS297" s="21">
        <v>348.81008130103442</v>
      </c>
      <c r="BT297" s="21">
        <v>334.36786178429998</v>
      </c>
      <c r="BU297" s="21">
        <v>328.14084784066353</v>
      </c>
      <c r="BV297" s="21">
        <v>323.93864741990961</v>
      </c>
      <c r="BW297" s="21">
        <v>327.46684644760631</v>
      </c>
      <c r="BX297" s="21">
        <v>337.79660868369592</v>
      </c>
      <c r="BY297" s="21">
        <v>342.58799102342027</v>
      </c>
      <c r="BZ297" s="21">
        <v>357.25395087406076</v>
      </c>
      <c r="CA297" s="21">
        <v>364.08440354084229</v>
      </c>
      <c r="CB297" s="21">
        <v>375.3272399742641</v>
      </c>
      <c r="CC297" s="21">
        <v>382.17864303559577</v>
      </c>
      <c r="CD297" s="197">
        <v>383.89326687977291</v>
      </c>
      <c r="CE297" s="197">
        <v>380.22682576269352</v>
      </c>
      <c r="CF297" s="197">
        <v>382.52656839846532</v>
      </c>
      <c r="CG297" s="197">
        <v>393.66574510144352</v>
      </c>
      <c r="CH297" s="200">
        <v>412.28603819023692</v>
      </c>
      <c r="CJ297" s="5"/>
      <c r="CK297" s="5"/>
      <c r="CL297" s="5"/>
      <c r="CM297" s="5"/>
      <c r="CN297" s="5"/>
      <c r="CO297" s="21"/>
      <c r="CP297" s="21"/>
      <c r="CQ297" s="21"/>
    </row>
    <row r="298" spans="1:95" x14ac:dyDescent="0.2">
      <c r="A298" s="8" t="str">
        <f t="shared" si="4"/>
        <v>EFHmL_gg_QU_11</v>
      </c>
      <c r="B298" s="7" t="s">
        <v>3808</v>
      </c>
      <c r="C298" s="7" t="s">
        <v>654</v>
      </c>
      <c r="D298" s="7">
        <v>11</v>
      </c>
      <c r="E298" s="7">
        <v>100</v>
      </c>
      <c r="F298" s="9">
        <v>98.957332642990934</v>
      </c>
      <c r="G298" s="9">
        <v>97.127518603738295</v>
      </c>
      <c r="H298" s="9">
        <v>97.545615993355796</v>
      </c>
      <c r="I298" s="9">
        <v>95.120882704346172</v>
      </c>
      <c r="J298" s="9">
        <v>94.853792116338127</v>
      </c>
      <c r="K298" s="9">
        <v>93.14013588204493</v>
      </c>
      <c r="L298" s="9">
        <v>94.053289243563952</v>
      </c>
      <c r="M298" s="9">
        <v>92.699472145934351</v>
      </c>
      <c r="N298" s="9">
        <v>91.995022469546328</v>
      </c>
      <c r="O298" s="9">
        <v>90.394892560045605</v>
      </c>
      <c r="P298" s="9">
        <v>92.57800259437407</v>
      </c>
      <c r="Q298" s="9">
        <v>94.619536127196454</v>
      </c>
      <c r="R298" s="9">
        <v>98.21212156198537</v>
      </c>
      <c r="S298" s="9">
        <v>98.22870345144797</v>
      </c>
      <c r="T298" s="9">
        <v>95.554461893767112</v>
      </c>
      <c r="U298" s="9">
        <v>91.642389101843321</v>
      </c>
      <c r="V298" s="9">
        <v>90.309737952986552</v>
      </c>
      <c r="W298" s="9">
        <v>89.729738663962152</v>
      </c>
      <c r="X298" s="9">
        <v>90.959124767841672</v>
      </c>
      <c r="Y298" s="9">
        <v>92.537456015236941</v>
      </c>
      <c r="Z298" s="9">
        <v>94.790859905672903</v>
      </c>
      <c r="AA298" s="9">
        <v>95.470188272118094</v>
      </c>
      <c r="AB298" s="9">
        <v>95.09933321347529</v>
      </c>
      <c r="AC298" s="9">
        <v>94.725711997817129</v>
      </c>
      <c r="AD298" s="9">
        <v>94.627467506871241</v>
      </c>
      <c r="AE298" s="9">
        <v>94.703614998785724</v>
      </c>
      <c r="AF298" s="9">
        <v>96.102235252236696</v>
      </c>
      <c r="AG298" s="9">
        <v>96.916589143236948</v>
      </c>
      <c r="AH298" s="9">
        <v>95.958876072902981</v>
      </c>
      <c r="AI298" s="9">
        <v>93.075336945499558</v>
      </c>
      <c r="AJ298" s="9">
        <v>90.844642803024087</v>
      </c>
      <c r="AK298" s="9">
        <v>88.83851717164741</v>
      </c>
      <c r="AL298" s="9">
        <v>88.482584333850255</v>
      </c>
      <c r="AM298" s="9">
        <v>90.811292076422717</v>
      </c>
      <c r="AN298" s="9">
        <v>95.91026158062715</v>
      </c>
      <c r="AO298" s="9">
        <v>102.2937714569378</v>
      </c>
      <c r="AP298" s="9">
        <v>104.83506517834674</v>
      </c>
      <c r="AQ298" s="9">
        <v>106.33255721204357</v>
      </c>
      <c r="AR298" s="9">
        <v>109.85517323221761</v>
      </c>
      <c r="AS298" s="9">
        <v>117.3038231820172</v>
      </c>
      <c r="AT298" s="9">
        <v>123.76617046244515</v>
      </c>
      <c r="AU298" s="9">
        <v>126.55716071353623</v>
      </c>
      <c r="AV298" s="9">
        <v>129.16568153297206</v>
      </c>
      <c r="AW298" s="9">
        <v>132.38922906454593</v>
      </c>
      <c r="AX298" s="9">
        <v>133.2677832854622</v>
      </c>
      <c r="AY298" s="9">
        <v>132.50870408544083</v>
      </c>
      <c r="AZ298" s="9">
        <v>133.39732796710732</v>
      </c>
      <c r="BA298" s="9">
        <v>136.45907595664133</v>
      </c>
      <c r="BB298" s="9">
        <v>140.32070657174944</v>
      </c>
      <c r="BC298" s="9">
        <v>142.68008195279313</v>
      </c>
      <c r="BD298" s="9">
        <v>154.58708821827932</v>
      </c>
      <c r="BE298" s="9">
        <v>162.96880436012725</v>
      </c>
      <c r="BF298" s="9">
        <v>170.56657482948984</v>
      </c>
      <c r="BG298" s="9">
        <v>173.46757082424304</v>
      </c>
      <c r="BH298" s="9">
        <v>174.65213411864303</v>
      </c>
      <c r="BI298" s="9">
        <v>179.81491600364356</v>
      </c>
      <c r="BJ298" s="9">
        <v>180.09137015321642</v>
      </c>
      <c r="BK298" s="9">
        <v>180.35403132072443</v>
      </c>
      <c r="BL298" s="9">
        <v>174.92648430949953</v>
      </c>
      <c r="BM298" s="9">
        <v>173.60061653560592</v>
      </c>
      <c r="BN298" s="9">
        <v>179.20302961920336</v>
      </c>
      <c r="BO298" s="9">
        <v>184.4552332150754</v>
      </c>
      <c r="BP298" s="9">
        <v>185.14401025541963</v>
      </c>
      <c r="BQ298" s="21">
        <v>186.78255566338558</v>
      </c>
      <c r="BR298" s="21">
        <v>189.03452496491568</v>
      </c>
      <c r="BS298" s="21">
        <v>193.52991187369653</v>
      </c>
      <c r="BT298" s="21">
        <v>184.37655622721215</v>
      </c>
      <c r="BU298" s="21">
        <v>179.14777994844113</v>
      </c>
      <c r="BV298" s="21">
        <v>172.89368233536024</v>
      </c>
      <c r="BW298" s="21">
        <v>175.10965003445938</v>
      </c>
      <c r="BX298" s="21">
        <v>178.08484456118413</v>
      </c>
      <c r="BY298" s="21">
        <v>182.85842717658446</v>
      </c>
      <c r="BZ298" s="21">
        <v>190.66011084161914</v>
      </c>
      <c r="CA298" s="21">
        <v>198.52936377350534</v>
      </c>
      <c r="CB298" s="21">
        <v>206.24607164889707</v>
      </c>
      <c r="CC298" s="21">
        <v>208.08875764730806</v>
      </c>
      <c r="CD298" s="197">
        <v>206.61160585523069</v>
      </c>
      <c r="CE298" s="197">
        <v>201.59762740273035</v>
      </c>
      <c r="CF298" s="197">
        <v>205.29574398501981</v>
      </c>
      <c r="CG298" s="197">
        <v>212.26924999132237</v>
      </c>
      <c r="CH298" s="200">
        <v>223.64698982865704</v>
      </c>
      <c r="CJ298" s="5"/>
      <c r="CK298" s="5"/>
      <c r="CL298" s="5"/>
      <c r="CM298" s="5"/>
      <c r="CN298" s="5"/>
      <c r="CO298" s="21"/>
      <c r="CP298" s="21"/>
      <c r="CQ298" s="21"/>
    </row>
    <row r="299" spans="1:95" x14ac:dyDescent="0.2">
      <c r="A299" s="8" t="str">
        <f t="shared" si="4"/>
        <v>EFHmL_gg_QU_12</v>
      </c>
      <c r="B299" s="7" t="s">
        <v>3808</v>
      </c>
      <c r="C299" s="7" t="s">
        <v>654</v>
      </c>
      <c r="D299" s="7">
        <v>12</v>
      </c>
      <c r="E299" s="7">
        <v>100</v>
      </c>
      <c r="F299" s="9">
        <v>98.603239467056994</v>
      </c>
      <c r="G299" s="9">
        <v>97.386355126165327</v>
      </c>
      <c r="H299" s="9">
        <v>99.191051689261428</v>
      </c>
      <c r="I299" s="9">
        <v>99.343091581335827</v>
      </c>
      <c r="J299" s="9">
        <v>100.76627540404213</v>
      </c>
      <c r="K299" s="9">
        <v>100.08308499669596</v>
      </c>
      <c r="L299" s="9">
        <v>101.45935688240451</v>
      </c>
      <c r="M299" s="9">
        <v>101.51813810458414</v>
      </c>
      <c r="N299" s="9">
        <v>102.525190438194</v>
      </c>
      <c r="O299" s="9">
        <v>102.94753917193729</v>
      </c>
      <c r="P299" s="9">
        <v>106.64199550926377</v>
      </c>
      <c r="Q299" s="9">
        <v>109.66456552042636</v>
      </c>
      <c r="R299" s="9">
        <v>113.17829785960207</v>
      </c>
      <c r="S299" s="9">
        <v>112.97722651529826</v>
      </c>
      <c r="T299" s="9">
        <v>113.32934864451845</v>
      </c>
      <c r="U299" s="9">
        <v>113.60361391449662</v>
      </c>
      <c r="V299" s="9">
        <v>115.41042999278697</v>
      </c>
      <c r="W299" s="9">
        <v>115.8156813037052</v>
      </c>
      <c r="X299" s="9">
        <v>116.92432906707579</v>
      </c>
      <c r="Y299" s="9">
        <v>118.1300506277255</v>
      </c>
      <c r="Z299" s="9">
        <v>120.66767555543305</v>
      </c>
      <c r="AA299" s="9">
        <v>122.50642566316647</v>
      </c>
      <c r="AB299" s="9">
        <v>127.55793694819947</v>
      </c>
      <c r="AC299" s="9">
        <v>131.7631964546099</v>
      </c>
      <c r="AD299" s="9">
        <v>136.21827615548014</v>
      </c>
      <c r="AE299" s="9">
        <v>135.04138000183693</v>
      </c>
      <c r="AF299" s="9">
        <v>135.61407301551165</v>
      </c>
      <c r="AG299" s="9">
        <v>136.888042966434</v>
      </c>
      <c r="AH299" s="9">
        <v>140.31840770675305</v>
      </c>
      <c r="AI299" s="9">
        <v>141.38537167075671</v>
      </c>
      <c r="AJ299" s="9">
        <v>142.58798460913707</v>
      </c>
      <c r="AK299" s="9">
        <v>144.28402069167916</v>
      </c>
      <c r="AL299" s="9">
        <v>147.10862798072887</v>
      </c>
      <c r="AM299" s="9">
        <v>150.83812696958671</v>
      </c>
      <c r="AN299" s="9">
        <v>154.44271586130762</v>
      </c>
      <c r="AO299" s="9">
        <v>157.01580734381292</v>
      </c>
      <c r="AP299" s="9">
        <v>157.65180321212964</v>
      </c>
      <c r="AQ299" s="9">
        <v>160.01124755998308</v>
      </c>
      <c r="AR299" s="9">
        <v>169.36071181715212</v>
      </c>
      <c r="AS299" s="9">
        <v>178.83268405435123</v>
      </c>
      <c r="AT299" s="9">
        <v>189.19810260921835</v>
      </c>
      <c r="AU299" s="9">
        <v>190.23482815608023</v>
      </c>
      <c r="AV299" s="9">
        <v>192.64443436433589</v>
      </c>
      <c r="AW299" s="9">
        <v>189.54429009592272</v>
      </c>
      <c r="AX299" s="9">
        <v>188.62215967222357</v>
      </c>
      <c r="AY299" s="9">
        <v>189.81685975374998</v>
      </c>
      <c r="AZ299" s="9">
        <v>192.40718996011037</v>
      </c>
      <c r="BA299" s="9">
        <v>198.79258282641482</v>
      </c>
      <c r="BB299" s="9">
        <v>200.06075943569365</v>
      </c>
      <c r="BC299" s="9">
        <v>203.91629893002383</v>
      </c>
      <c r="BD299" s="9">
        <v>203.351377472189</v>
      </c>
      <c r="BE299" s="9">
        <v>200.7325044607976</v>
      </c>
      <c r="BF299" s="9">
        <v>197.65072932449797</v>
      </c>
      <c r="BG299" s="9">
        <v>200.84088233941122</v>
      </c>
      <c r="BH299" s="9">
        <v>211.43761065585454</v>
      </c>
      <c r="BI299" s="9">
        <v>223.08265120217757</v>
      </c>
      <c r="BJ299" s="9">
        <v>228.30937574569575</v>
      </c>
      <c r="BK299" s="9">
        <v>233.06782872557673</v>
      </c>
      <c r="BL299" s="9">
        <v>238.18575148750017</v>
      </c>
      <c r="BM299" s="9">
        <v>248.28043729747284</v>
      </c>
      <c r="BN299" s="9">
        <v>258.88324155733881</v>
      </c>
      <c r="BO299" s="9">
        <v>260.96064907952422</v>
      </c>
      <c r="BP299" s="9">
        <v>252.64141052273808</v>
      </c>
      <c r="BQ299" s="21">
        <v>242.02532396766568</v>
      </c>
      <c r="BR299" s="21">
        <v>231.74581643001707</v>
      </c>
      <c r="BS299" s="21">
        <v>230.03353073070278</v>
      </c>
      <c r="BT299" s="21">
        <v>219.91581285517123</v>
      </c>
      <c r="BU299" s="21">
        <v>218.20536406918418</v>
      </c>
      <c r="BV299" s="21">
        <v>215.23493413255184</v>
      </c>
      <c r="BW299" s="21">
        <v>219.55719087930302</v>
      </c>
      <c r="BX299" s="21">
        <v>225.67651393432664</v>
      </c>
      <c r="BY299" s="21">
        <v>230.38777237535885</v>
      </c>
      <c r="BZ299" s="21">
        <v>238.56641642248212</v>
      </c>
      <c r="CA299" s="21">
        <v>246.12672722811826</v>
      </c>
      <c r="CB299" s="21">
        <v>251.67180295834933</v>
      </c>
      <c r="CC299" s="21">
        <v>258.05564151334971</v>
      </c>
      <c r="CD299" s="197">
        <v>266.17451523084475</v>
      </c>
      <c r="CE299" s="197">
        <v>283.42129321399477</v>
      </c>
      <c r="CF299" s="197">
        <v>288.8941641252332</v>
      </c>
      <c r="CG299" s="197">
        <v>293.02863182304782</v>
      </c>
      <c r="CH299" s="200">
        <v>295.44643349017883</v>
      </c>
      <c r="CJ299" s="5"/>
      <c r="CK299" s="5"/>
      <c r="CL299" s="5"/>
      <c r="CM299" s="5"/>
      <c r="CN299" s="5"/>
      <c r="CO299" s="21"/>
      <c r="CP299" s="21"/>
      <c r="CQ299" s="21"/>
    </row>
    <row r="300" spans="1:95" x14ac:dyDescent="0.2">
      <c r="A300" s="8" t="str">
        <f t="shared" si="4"/>
        <v>EFHmL_gg_QU_13</v>
      </c>
      <c r="B300" s="7" t="s">
        <v>3808</v>
      </c>
      <c r="C300" s="7" t="s">
        <v>654</v>
      </c>
      <c r="D300" s="7">
        <v>13</v>
      </c>
      <c r="E300" s="7">
        <v>100</v>
      </c>
      <c r="F300" s="9">
        <v>98.795403445092802</v>
      </c>
      <c r="G300" s="9">
        <v>97.186213618260524</v>
      </c>
      <c r="H300" s="9">
        <v>97.170366352332735</v>
      </c>
      <c r="I300" s="9">
        <v>96.437481308113135</v>
      </c>
      <c r="J300" s="9">
        <v>97.924423913434296</v>
      </c>
      <c r="K300" s="9">
        <v>99.16263738676237</v>
      </c>
      <c r="L300" s="9">
        <v>99.420389405771189</v>
      </c>
      <c r="M300" s="9">
        <v>97.568570816279404</v>
      </c>
      <c r="N300" s="9">
        <v>96.073436819993347</v>
      </c>
      <c r="O300" s="9">
        <v>95.299531447102297</v>
      </c>
      <c r="P300" s="9">
        <v>96.323037170027035</v>
      </c>
      <c r="Q300" s="9">
        <v>98.486492406791555</v>
      </c>
      <c r="R300" s="9">
        <v>101.9393834039775</v>
      </c>
      <c r="S300" s="9">
        <v>104.04117195023029</v>
      </c>
      <c r="T300" s="9">
        <v>104.91828932873335</v>
      </c>
      <c r="U300" s="9">
        <v>102.63812727198483</v>
      </c>
      <c r="V300" s="9">
        <v>102.22515909212102</v>
      </c>
      <c r="W300" s="9">
        <v>100.61415883850425</v>
      </c>
      <c r="X300" s="9">
        <v>101.37355676096838</v>
      </c>
      <c r="Y300" s="9">
        <v>101.45569636618448</v>
      </c>
      <c r="Z300" s="9">
        <v>104.17105588656075</v>
      </c>
      <c r="AA300" s="9">
        <v>107.16161549369308</v>
      </c>
      <c r="AB300" s="9">
        <v>110.39981229206553</v>
      </c>
      <c r="AC300" s="9">
        <v>109.08876767440806</v>
      </c>
      <c r="AD300" s="9">
        <v>108.78546570317089</v>
      </c>
      <c r="AE300" s="9">
        <v>107.98948111101186</v>
      </c>
      <c r="AF300" s="9">
        <v>113.21790489892616</v>
      </c>
      <c r="AG300" s="9">
        <v>117.80897350029561</v>
      </c>
      <c r="AH300" s="9">
        <v>120.7919794198253</v>
      </c>
      <c r="AI300" s="9">
        <v>120.92403268212261</v>
      </c>
      <c r="AJ300" s="9">
        <v>122.42012249547342</v>
      </c>
      <c r="AK300" s="9">
        <v>121.0707863982002</v>
      </c>
      <c r="AL300" s="9">
        <v>119.75731431101541</v>
      </c>
      <c r="AM300" s="9">
        <v>116.85344712325519</v>
      </c>
      <c r="AN300" s="9">
        <v>118.46742497966341</v>
      </c>
      <c r="AO300" s="9">
        <v>122.68944916720422</v>
      </c>
      <c r="AP300" s="9">
        <v>124.4164948576889</v>
      </c>
      <c r="AQ300" s="9">
        <v>128.68949092803328</v>
      </c>
      <c r="AR300" s="9">
        <v>130.77280662832166</v>
      </c>
      <c r="AS300" s="9">
        <v>139.37923606491211</v>
      </c>
      <c r="AT300" s="9">
        <v>143.47901594841801</v>
      </c>
      <c r="AU300" s="9">
        <v>145.34785341293079</v>
      </c>
      <c r="AV300" s="9">
        <v>146.56691365545478</v>
      </c>
      <c r="AW300" s="9">
        <v>149.0880391524079</v>
      </c>
      <c r="AX300" s="9">
        <v>152.03932778700838</v>
      </c>
      <c r="AY300" s="9">
        <v>149.6201870701976</v>
      </c>
      <c r="AZ300" s="9">
        <v>148.82951029799597</v>
      </c>
      <c r="BA300" s="9">
        <v>152.56885076313606</v>
      </c>
      <c r="BB300" s="9">
        <v>157.34265923743988</v>
      </c>
      <c r="BC300" s="9">
        <v>160.67519635306198</v>
      </c>
      <c r="BD300" s="9">
        <v>163.88588598932793</v>
      </c>
      <c r="BE300" s="9">
        <v>166.23987340839017</v>
      </c>
      <c r="BF300" s="9">
        <v>170.58396649482702</v>
      </c>
      <c r="BG300" s="9">
        <v>170.45968968223568</v>
      </c>
      <c r="BH300" s="9">
        <v>174.24856340636916</v>
      </c>
      <c r="BI300" s="9">
        <v>177.07807777996541</v>
      </c>
      <c r="BJ300" s="9">
        <v>181.84983818792537</v>
      </c>
      <c r="BK300" s="9">
        <v>184.32909140275532</v>
      </c>
      <c r="BL300" s="9">
        <v>185.4678005294586</v>
      </c>
      <c r="BM300" s="9">
        <v>187.0202412857241</v>
      </c>
      <c r="BN300" s="9">
        <v>190.36819357810018</v>
      </c>
      <c r="BO300" s="9">
        <v>189.86102049580691</v>
      </c>
      <c r="BP300" s="9">
        <v>187.9644255730112</v>
      </c>
      <c r="BQ300" s="21">
        <v>187.49790814649779</v>
      </c>
      <c r="BR300" s="21">
        <v>189.1549742786469</v>
      </c>
      <c r="BS300" s="21">
        <v>194.39080119707876</v>
      </c>
      <c r="BT300" s="21">
        <v>189.29821883814463</v>
      </c>
      <c r="BU300" s="21">
        <v>187.10659919651229</v>
      </c>
      <c r="BV300" s="21">
        <v>181.73523245776187</v>
      </c>
      <c r="BW300" s="21">
        <v>182.96123099650603</v>
      </c>
      <c r="BX300" s="21">
        <v>187.97378692261191</v>
      </c>
      <c r="BY300" s="21">
        <v>195.94706522512629</v>
      </c>
      <c r="BZ300" s="21">
        <v>205.23813793758916</v>
      </c>
      <c r="CA300" s="21">
        <v>211.00272889429911</v>
      </c>
      <c r="CB300" s="21">
        <v>213.64294023301701</v>
      </c>
      <c r="CC300" s="21">
        <v>216.05091901795535</v>
      </c>
      <c r="CD300" s="197">
        <v>215.88395586278349</v>
      </c>
      <c r="CE300" s="197">
        <v>215.32694184093666</v>
      </c>
      <c r="CF300" s="197">
        <v>215.35058333120034</v>
      </c>
      <c r="CG300" s="197">
        <v>219.9309731346797</v>
      </c>
      <c r="CH300" s="200">
        <v>227.22155526613679</v>
      </c>
      <c r="CJ300" s="5"/>
      <c r="CK300" s="5"/>
      <c r="CL300" s="5"/>
      <c r="CM300" s="5"/>
      <c r="CN300" s="5"/>
      <c r="CO300" s="21"/>
      <c r="CP300" s="21"/>
      <c r="CQ300" s="21"/>
    </row>
    <row r="301" spans="1:95" x14ac:dyDescent="0.2">
      <c r="A301" s="8" t="str">
        <f t="shared" si="4"/>
        <v>EFHmL_gg_QU_14</v>
      </c>
      <c r="B301" s="7" t="s">
        <v>3808</v>
      </c>
      <c r="C301" s="7" t="s">
        <v>654</v>
      </c>
      <c r="D301" s="7">
        <v>14</v>
      </c>
      <c r="E301" s="7">
        <v>100</v>
      </c>
      <c r="F301" s="9">
        <v>99.74269242878789</v>
      </c>
      <c r="G301" s="9">
        <v>98.272311751102677</v>
      </c>
      <c r="H301" s="9">
        <v>98.153127559655204</v>
      </c>
      <c r="I301" s="9">
        <v>94.634178117637475</v>
      </c>
      <c r="J301" s="9">
        <v>92.24265322346173</v>
      </c>
      <c r="K301" s="9">
        <v>90.298069047213971</v>
      </c>
      <c r="L301" s="9">
        <v>90.203252473856011</v>
      </c>
      <c r="M301" s="9">
        <v>89.187653579325556</v>
      </c>
      <c r="N301" s="9">
        <v>87.496878652880767</v>
      </c>
      <c r="O301" s="9">
        <v>86.302624102951924</v>
      </c>
      <c r="P301" s="9">
        <v>88.539740328045966</v>
      </c>
      <c r="Q301" s="9">
        <v>91.369761716059273</v>
      </c>
      <c r="R301" s="9">
        <v>95.581981955899266</v>
      </c>
      <c r="S301" s="9">
        <v>97.061651280083836</v>
      </c>
      <c r="T301" s="9">
        <v>96.403122432804821</v>
      </c>
      <c r="U301" s="9">
        <v>94.464087318102187</v>
      </c>
      <c r="V301" s="9">
        <v>96.550051931977976</v>
      </c>
      <c r="W301" s="9">
        <v>96.222054141952071</v>
      </c>
      <c r="X301" s="9">
        <v>97.942021957395085</v>
      </c>
      <c r="Y301" s="9">
        <v>94.241159802115519</v>
      </c>
      <c r="Z301" s="9">
        <v>94.780986985037927</v>
      </c>
      <c r="AA301" s="9">
        <v>93.086351841866119</v>
      </c>
      <c r="AB301" s="9">
        <v>94.452386036148326</v>
      </c>
      <c r="AC301" s="9">
        <v>94.659872685226944</v>
      </c>
      <c r="AD301" s="9">
        <v>96.374170807352115</v>
      </c>
      <c r="AE301" s="9">
        <v>96.57116249220411</v>
      </c>
      <c r="AF301" s="9">
        <v>100.04077353917927</v>
      </c>
      <c r="AG301" s="9">
        <v>105.11466653155888</v>
      </c>
      <c r="AH301" s="9">
        <v>108.70189355693613</v>
      </c>
      <c r="AI301" s="9">
        <v>107.98485829988789</v>
      </c>
      <c r="AJ301" s="9">
        <v>103.74706412423114</v>
      </c>
      <c r="AK301" s="9">
        <v>101.13466245420489</v>
      </c>
      <c r="AL301" s="9">
        <v>98.625883476945205</v>
      </c>
      <c r="AM301" s="9">
        <v>99.30383403963215</v>
      </c>
      <c r="AN301" s="9">
        <v>102.70926898352025</v>
      </c>
      <c r="AO301" s="9">
        <v>108.28897099891526</v>
      </c>
      <c r="AP301" s="9">
        <v>114.65796670321781</v>
      </c>
      <c r="AQ301" s="9">
        <v>117.84240423948278</v>
      </c>
      <c r="AR301" s="9">
        <v>123.1377771665766</v>
      </c>
      <c r="AS301" s="9">
        <v>137.55170579358193</v>
      </c>
      <c r="AT301" s="9">
        <v>145.61099389723839</v>
      </c>
      <c r="AU301" s="9">
        <v>149.29388191838271</v>
      </c>
      <c r="AV301" s="9">
        <v>139.31341220238616</v>
      </c>
      <c r="AW301" s="9">
        <v>136.45709308791993</v>
      </c>
      <c r="AX301" s="9">
        <v>133.47230113550677</v>
      </c>
      <c r="AY301" s="9">
        <v>133.23417401615725</v>
      </c>
      <c r="AZ301" s="9">
        <v>135.62159743006052</v>
      </c>
      <c r="BA301" s="9">
        <v>147.32794591836338</v>
      </c>
      <c r="BB301" s="9">
        <v>157.08778012205494</v>
      </c>
      <c r="BC301" s="9">
        <v>165.53441684791559</v>
      </c>
      <c r="BD301" s="9">
        <v>176.92688146360089</v>
      </c>
      <c r="BE301" s="9">
        <v>184.96804834925516</v>
      </c>
      <c r="BF301" s="9">
        <v>193.49095259659967</v>
      </c>
      <c r="BG301" s="9">
        <v>188.87035406406676</v>
      </c>
      <c r="BH301" s="9">
        <v>194.94544195504736</v>
      </c>
      <c r="BI301" s="9">
        <v>210.02772069577665</v>
      </c>
      <c r="BJ301" s="9">
        <v>215.27976637040072</v>
      </c>
      <c r="BK301" s="9">
        <v>214.10340647053658</v>
      </c>
      <c r="BL301" s="9">
        <v>208.62758489609197</v>
      </c>
      <c r="BM301" s="9">
        <v>214.90427595368524</v>
      </c>
      <c r="BN301" s="9">
        <v>224.35443945165173</v>
      </c>
      <c r="BO301" s="9">
        <v>227.78603142752061</v>
      </c>
      <c r="BP301" s="9">
        <v>235.57010683129306</v>
      </c>
      <c r="BQ301" s="21">
        <v>245.60411213573789</v>
      </c>
      <c r="BR301" s="21">
        <v>247.36093973050538</v>
      </c>
      <c r="BS301" s="21">
        <v>249.10198130326077</v>
      </c>
      <c r="BT301" s="21">
        <v>233.93221666954824</v>
      </c>
      <c r="BU301" s="21">
        <v>231.41235784286718</v>
      </c>
      <c r="BV301" s="21">
        <v>228.46314331825383</v>
      </c>
      <c r="BW301" s="21">
        <v>234.9569825565022</v>
      </c>
      <c r="BX301" s="21">
        <v>244.01418255995353</v>
      </c>
      <c r="BY301" s="21">
        <v>248.11866878708665</v>
      </c>
      <c r="BZ301" s="21">
        <v>251.3578158991896</v>
      </c>
      <c r="CA301" s="21">
        <v>250.25809653367426</v>
      </c>
      <c r="CB301" s="21">
        <v>252.15085262332465</v>
      </c>
      <c r="CC301" s="21">
        <v>262.39513738128954</v>
      </c>
      <c r="CD301" s="197">
        <v>270.62531853688506</v>
      </c>
      <c r="CE301" s="197">
        <v>276.35275243164466</v>
      </c>
      <c r="CF301" s="197">
        <v>275.26568598453599</v>
      </c>
      <c r="CG301" s="197">
        <v>276.92418232768608</v>
      </c>
      <c r="CH301" s="200">
        <v>283.0996500380262</v>
      </c>
      <c r="CJ301" s="5"/>
      <c r="CK301" s="5"/>
      <c r="CL301" s="5"/>
      <c r="CM301" s="5"/>
      <c r="CN301" s="5"/>
      <c r="CO301" s="21"/>
      <c r="CP301" s="21"/>
      <c r="CQ301" s="21"/>
    </row>
    <row r="302" spans="1:95" x14ac:dyDescent="0.2">
      <c r="A302" s="8" t="str">
        <f t="shared" si="4"/>
        <v>EFHmL_gg_QU_15</v>
      </c>
      <c r="B302" s="7" t="s">
        <v>3808</v>
      </c>
      <c r="C302" s="7" t="s">
        <v>654</v>
      </c>
      <c r="D302" s="7">
        <v>15</v>
      </c>
      <c r="E302" s="7">
        <v>100</v>
      </c>
      <c r="F302" s="9">
        <v>100.33560209778318</v>
      </c>
      <c r="G302" s="9">
        <v>99.332161923837432</v>
      </c>
      <c r="H302" s="9">
        <v>99.136590390574497</v>
      </c>
      <c r="I302" s="9">
        <v>95.422246009757387</v>
      </c>
      <c r="J302" s="9">
        <v>93.622045389171944</v>
      </c>
      <c r="K302" s="9">
        <v>91.168312699439909</v>
      </c>
      <c r="L302" s="9">
        <v>88.265203078432634</v>
      </c>
      <c r="M302" s="9">
        <v>83.146513710665886</v>
      </c>
      <c r="N302" s="9">
        <v>79.042877628569542</v>
      </c>
      <c r="O302" s="9">
        <v>77.847905264391059</v>
      </c>
      <c r="P302" s="9">
        <v>80.768350400020992</v>
      </c>
      <c r="Q302" s="9">
        <v>83.534795576050513</v>
      </c>
      <c r="R302" s="9">
        <v>86.825850450560395</v>
      </c>
      <c r="S302" s="9">
        <v>86.923804523244101</v>
      </c>
      <c r="T302" s="9">
        <v>84.04122823011248</v>
      </c>
      <c r="U302" s="9">
        <v>80.47280512232679</v>
      </c>
      <c r="V302" s="9">
        <v>77.986925992908468</v>
      </c>
      <c r="W302" s="9">
        <v>76.694841085908095</v>
      </c>
      <c r="X302" s="9">
        <v>76.183022640791705</v>
      </c>
      <c r="Y302" s="9">
        <v>75.491285117165987</v>
      </c>
      <c r="Z302" s="9">
        <v>77.456425585202126</v>
      </c>
      <c r="AA302" s="9">
        <v>82.46066689557415</v>
      </c>
      <c r="AB302" s="9">
        <v>83.203906045105768</v>
      </c>
      <c r="AC302" s="9">
        <v>80.917637792523166</v>
      </c>
      <c r="AD302" s="9">
        <v>80.128282808590811</v>
      </c>
      <c r="AE302" s="9">
        <v>82.462013344365019</v>
      </c>
      <c r="AF302" s="9">
        <v>90.659860374743971</v>
      </c>
      <c r="AG302" s="9">
        <v>90.193147928847168</v>
      </c>
      <c r="AH302" s="9">
        <v>93.208517629302108</v>
      </c>
      <c r="AI302" s="9">
        <v>87.162630690181501</v>
      </c>
      <c r="AJ302" s="9">
        <v>84.886965713409282</v>
      </c>
      <c r="AK302" s="9">
        <v>79.489898276550605</v>
      </c>
      <c r="AL302" s="9">
        <v>79.7984031137117</v>
      </c>
      <c r="AM302" s="9">
        <v>80.591124217283422</v>
      </c>
      <c r="AN302" s="9">
        <v>85.553120730172324</v>
      </c>
      <c r="AO302" s="9">
        <v>92.507018360033996</v>
      </c>
      <c r="AP302" s="9">
        <v>98.798127092514349</v>
      </c>
      <c r="AQ302" s="9">
        <v>106.29430654741573</v>
      </c>
      <c r="AR302" s="9">
        <v>115.40050088023709</v>
      </c>
      <c r="AS302" s="9">
        <v>128.41324500795963</v>
      </c>
      <c r="AT302" s="9">
        <v>132.2198210584861</v>
      </c>
      <c r="AU302" s="9">
        <v>132.26492705755297</v>
      </c>
      <c r="AV302" s="9">
        <v>134.78345754467338</v>
      </c>
      <c r="AW302" s="9">
        <v>148.90466476999387</v>
      </c>
      <c r="AX302" s="9">
        <v>152.38556877524101</v>
      </c>
      <c r="AY302" s="9">
        <v>150.06816391881088</v>
      </c>
      <c r="AZ302" s="9">
        <v>149.67163506146187</v>
      </c>
      <c r="BA302" s="9">
        <v>154.89787194230095</v>
      </c>
      <c r="BB302" s="9">
        <v>159.92786406578225</v>
      </c>
      <c r="BC302" s="9">
        <v>160.70072506531869</v>
      </c>
      <c r="BD302" s="9">
        <v>165.41295552336098</v>
      </c>
      <c r="BE302" s="9">
        <v>173.89881170633328</v>
      </c>
      <c r="BF302" s="9">
        <v>172.68332292629785</v>
      </c>
      <c r="BG302" s="9">
        <v>179.43925700436398</v>
      </c>
      <c r="BH302" s="9">
        <v>188.90721314673365</v>
      </c>
      <c r="BI302" s="9">
        <v>203.0831727303455</v>
      </c>
      <c r="BJ302" s="9">
        <v>208.03594023861896</v>
      </c>
      <c r="BK302" s="9">
        <v>210.4461253279278</v>
      </c>
      <c r="BL302" s="9">
        <v>218.02680883551395</v>
      </c>
      <c r="BM302" s="9">
        <v>227.68253142442668</v>
      </c>
      <c r="BN302" s="9">
        <v>234.09443801388457</v>
      </c>
      <c r="BO302" s="9">
        <v>233.15283732556887</v>
      </c>
      <c r="BP302" s="9">
        <v>233.0720635550164</v>
      </c>
      <c r="BQ302" s="21">
        <v>235.39968351976736</v>
      </c>
      <c r="BR302" s="21">
        <v>236.23575718518313</v>
      </c>
      <c r="BS302" s="21">
        <v>238.95649788027978</v>
      </c>
      <c r="BT302" s="21">
        <v>228.14242079543396</v>
      </c>
      <c r="BU302" s="21">
        <v>225.87863816505626</v>
      </c>
      <c r="BV302" s="21">
        <v>221.49975526829681</v>
      </c>
      <c r="BW302" s="21">
        <v>228.8140156128834</v>
      </c>
      <c r="BX302" s="21">
        <v>233.82736344910953</v>
      </c>
      <c r="BY302" s="21">
        <v>237.68756800036763</v>
      </c>
      <c r="BZ302" s="21">
        <v>238.02890232089547</v>
      </c>
      <c r="CA302" s="21">
        <v>238.83012601277002</v>
      </c>
      <c r="CB302" s="21">
        <v>243.41061763550098</v>
      </c>
      <c r="CC302" s="21">
        <v>252.58218615273378</v>
      </c>
      <c r="CD302" s="197">
        <v>255.50860683212196</v>
      </c>
      <c r="CE302" s="197">
        <v>257.52746254453456</v>
      </c>
      <c r="CF302" s="197">
        <v>258.40017753673311</v>
      </c>
      <c r="CG302" s="197">
        <v>267.36101770831789</v>
      </c>
      <c r="CH302" s="200">
        <v>277.74907829397091</v>
      </c>
      <c r="CJ302" s="5"/>
      <c r="CK302" s="5"/>
      <c r="CL302" s="5"/>
      <c r="CM302" s="5"/>
      <c r="CN302" s="5"/>
      <c r="CO302" s="21"/>
      <c r="CP302" s="21"/>
      <c r="CQ302" s="21"/>
    </row>
    <row r="303" spans="1:95" x14ac:dyDescent="0.2">
      <c r="A303" s="8" t="str">
        <f t="shared" si="4"/>
        <v>EFHmL_gg_QU_16</v>
      </c>
      <c r="B303" s="7" t="s">
        <v>3808</v>
      </c>
      <c r="C303" s="7" t="s">
        <v>654</v>
      </c>
      <c r="D303" s="7">
        <v>16</v>
      </c>
      <c r="E303" s="7">
        <v>100</v>
      </c>
      <c r="F303" s="9">
        <v>100.48615065846964</v>
      </c>
      <c r="G303" s="9">
        <v>99.343243428408869</v>
      </c>
      <c r="H303" s="9">
        <v>99.293466891746732</v>
      </c>
      <c r="I303" s="9">
        <v>95.212732041967385</v>
      </c>
      <c r="J303" s="9">
        <v>93.085883790528257</v>
      </c>
      <c r="K303" s="9">
        <v>90.031000758251139</v>
      </c>
      <c r="L303" s="9">
        <v>88.921821204221416</v>
      </c>
      <c r="M303" s="9">
        <v>85.74505580540999</v>
      </c>
      <c r="N303" s="9">
        <v>83.862636001203001</v>
      </c>
      <c r="O303" s="9">
        <v>83.178814411320431</v>
      </c>
      <c r="P303" s="9">
        <v>91.343759073835926</v>
      </c>
      <c r="Q303" s="9">
        <v>99.169882789599441</v>
      </c>
      <c r="R303" s="9">
        <v>107.0399182689149</v>
      </c>
      <c r="S303" s="9">
        <v>106.7428813166859</v>
      </c>
      <c r="T303" s="9">
        <v>105.57802028537627</v>
      </c>
      <c r="U303" s="9">
        <v>103.70011176050586</v>
      </c>
      <c r="V303" s="9">
        <v>102.96386903590938</v>
      </c>
      <c r="W303" s="9">
        <v>101.3987338571548</v>
      </c>
      <c r="X303" s="9">
        <v>101.01278940972894</v>
      </c>
      <c r="Y303" s="9">
        <v>101.0527059714248</v>
      </c>
      <c r="Z303" s="9">
        <v>103.77163528003466</v>
      </c>
      <c r="AA303" s="9">
        <v>107.45428966596046</v>
      </c>
      <c r="AB303" s="9">
        <v>108.23000188140844</v>
      </c>
      <c r="AC303" s="9">
        <v>106.13964565453837</v>
      </c>
      <c r="AD303" s="9">
        <v>105.16001796588149</v>
      </c>
      <c r="AE303" s="9">
        <v>107.94717337599222</v>
      </c>
      <c r="AF303" s="9">
        <v>112.54543509673925</v>
      </c>
      <c r="AG303" s="9">
        <v>114.17927826946965</v>
      </c>
      <c r="AH303" s="9">
        <v>115.75430024003542</v>
      </c>
      <c r="AI303" s="9">
        <v>115.59713725430517</v>
      </c>
      <c r="AJ303" s="9">
        <v>116.27567808621018</v>
      </c>
      <c r="AK303" s="9">
        <v>111.76065980827461</v>
      </c>
      <c r="AL303" s="9">
        <v>108.9031726334823</v>
      </c>
      <c r="AM303" s="9">
        <v>104.23507482395667</v>
      </c>
      <c r="AN303" s="9">
        <v>106.08210312985256</v>
      </c>
      <c r="AO303" s="9">
        <v>108.18209979872266</v>
      </c>
      <c r="AP303" s="9">
        <v>109.22064292401488</v>
      </c>
      <c r="AQ303" s="9">
        <v>113.23531992648186</v>
      </c>
      <c r="AR303" s="9">
        <v>121.30670511366661</v>
      </c>
      <c r="AS303" s="9">
        <v>135.99075077935666</v>
      </c>
      <c r="AT303" s="9">
        <v>146.91539205095179</v>
      </c>
      <c r="AU303" s="9">
        <v>151.53891918011175</v>
      </c>
      <c r="AV303" s="9">
        <v>155.97050918789338</v>
      </c>
      <c r="AW303" s="9">
        <v>160.83879381737995</v>
      </c>
      <c r="AX303" s="9">
        <v>161.65849856433536</v>
      </c>
      <c r="AY303" s="9">
        <v>159.47109584799185</v>
      </c>
      <c r="AZ303" s="9">
        <v>158.87945865403358</v>
      </c>
      <c r="BA303" s="9">
        <v>164.09547065110903</v>
      </c>
      <c r="BB303" s="9">
        <v>170.14328613391021</v>
      </c>
      <c r="BC303" s="9">
        <v>178.54145175671559</v>
      </c>
      <c r="BD303" s="9">
        <v>190.9649867447562</v>
      </c>
      <c r="BE303" s="9">
        <v>200.38228246285348</v>
      </c>
      <c r="BF303" s="9">
        <v>200.82688858742435</v>
      </c>
      <c r="BG303" s="9">
        <v>207.27319805594152</v>
      </c>
      <c r="BH303" s="9">
        <v>222.42510396422077</v>
      </c>
      <c r="BI303" s="9">
        <v>244.48875520872616</v>
      </c>
      <c r="BJ303" s="9">
        <v>252.78081376696574</v>
      </c>
      <c r="BK303" s="9">
        <v>255.89449996163557</v>
      </c>
      <c r="BL303" s="9">
        <v>262.72682667534718</v>
      </c>
      <c r="BM303" s="9">
        <v>277.74465740862178</v>
      </c>
      <c r="BN303" s="9">
        <v>293.47213153112602</v>
      </c>
      <c r="BO303" s="9">
        <v>298.19275372600009</v>
      </c>
      <c r="BP303" s="9">
        <v>299.41640142472306</v>
      </c>
      <c r="BQ303" s="21">
        <v>299.80489238028304</v>
      </c>
      <c r="BR303" s="21">
        <v>299.62790397947504</v>
      </c>
      <c r="BS303" s="21">
        <v>302.70743269372366</v>
      </c>
      <c r="BT303" s="21">
        <v>294.06267314353926</v>
      </c>
      <c r="BU303" s="21">
        <v>294.41902432801294</v>
      </c>
      <c r="BV303" s="21">
        <v>291.25400041206802</v>
      </c>
      <c r="BW303" s="21">
        <v>289.4143942284216</v>
      </c>
      <c r="BX303" s="21">
        <v>283.61400743246361</v>
      </c>
      <c r="BY303" s="21">
        <v>274.73682069533032</v>
      </c>
      <c r="BZ303" s="21">
        <v>274.68314475511698</v>
      </c>
      <c r="CA303" s="21">
        <v>276.40510762309458</v>
      </c>
      <c r="CB303" s="21">
        <v>277.63249638938623</v>
      </c>
      <c r="CC303" s="21">
        <v>283.88151394690249</v>
      </c>
      <c r="CD303" s="197">
        <v>288.04248244868887</v>
      </c>
      <c r="CE303" s="197">
        <v>297.85769681810098</v>
      </c>
      <c r="CF303" s="197">
        <v>308.05317083848126</v>
      </c>
      <c r="CG303" s="197">
        <v>323.00447434527808</v>
      </c>
      <c r="CH303" s="200">
        <v>340.2505262964566</v>
      </c>
      <c r="CJ303" s="5"/>
      <c r="CK303" s="5"/>
      <c r="CL303" s="5"/>
      <c r="CM303" s="5"/>
      <c r="CN303" s="5"/>
      <c r="CO303" s="21"/>
      <c r="CP303" s="21"/>
      <c r="CQ303" s="21"/>
    </row>
    <row r="304" spans="1:95" x14ac:dyDescent="0.2">
      <c r="A304" s="8" t="str">
        <f t="shared" si="4"/>
        <v>EFHmL_gg_QU_17</v>
      </c>
      <c r="B304" s="7" t="s">
        <v>3808</v>
      </c>
      <c r="C304" s="7" t="s">
        <v>654</v>
      </c>
      <c r="D304" s="7">
        <v>17</v>
      </c>
      <c r="E304" s="7">
        <v>100</v>
      </c>
      <c r="F304" s="9">
        <v>99.495687344426258</v>
      </c>
      <c r="G304" s="9">
        <v>98.097847586690534</v>
      </c>
      <c r="H304" s="9">
        <v>99.322133223451829</v>
      </c>
      <c r="I304" s="9">
        <v>97.664901320273245</v>
      </c>
      <c r="J304" s="9">
        <v>97.967835702029262</v>
      </c>
      <c r="K304" s="9">
        <v>96.306551133771407</v>
      </c>
      <c r="L304" s="9">
        <v>96.598144823899304</v>
      </c>
      <c r="M304" s="9">
        <v>94.568319159762154</v>
      </c>
      <c r="N304" s="9">
        <v>93.260406635967612</v>
      </c>
      <c r="O304" s="9">
        <v>91.912516964577875</v>
      </c>
      <c r="P304" s="9">
        <v>94.123665815675267</v>
      </c>
      <c r="Q304" s="9">
        <v>96.351753725894795</v>
      </c>
      <c r="R304" s="9">
        <v>99.385922026448682</v>
      </c>
      <c r="S304" s="9">
        <v>99.534081031537497</v>
      </c>
      <c r="T304" s="9">
        <v>97.486751728838726</v>
      </c>
      <c r="U304" s="9">
        <v>94.656999629190935</v>
      </c>
      <c r="V304" s="9">
        <v>93.082497670879903</v>
      </c>
      <c r="W304" s="9">
        <v>92.768637057440898</v>
      </c>
      <c r="X304" s="9">
        <v>91.861905291194674</v>
      </c>
      <c r="Y304" s="9">
        <v>91.907863561379841</v>
      </c>
      <c r="Z304" s="9">
        <v>92.547642883672935</v>
      </c>
      <c r="AA304" s="9">
        <v>95.63582301766381</v>
      </c>
      <c r="AB304" s="9">
        <v>95.620105340991572</v>
      </c>
      <c r="AC304" s="9">
        <v>94.813961171798709</v>
      </c>
      <c r="AD304" s="9">
        <v>95.092512027474299</v>
      </c>
      <c r="AE304" s="9">
        <v>98.319621095201612</v>
      </c>
      <c r="AF304" s="9">
        <v>104.11271506853932</v>
      </c>
      <c r="AG304" s="9">
        <v>106.0355884939961</v>
      </c>
      <c r="AH304" s="9">
        <v>107.79304403558494</v>
      </c>
      <c r="AI304" s="9">
        <v>106.4800439497178</v>
      </c>
      <c r="AJ304" s="9">
        <v>105.65939007555797</v>
      </c>
      <c r="AK304" s="9">
        <v>103.49913119407749</v>
      </c>
      <c r="AL304" s="9">
        <v>101.17672255614859</v>
      </c>
      <c r="AM304" s="9">
        <v>100.69957971885533</v>
      </c>
      <c r="AN304" s="9">
        <v>101.5703310854867</v>
      </c>
      <c r="AO304" s="9">
        <v>106.99579758461347</v>
      </c>
      <c r="AP304" s="9">
        <v>113.27068200561807</v>
      </c>
      <c r="AQ304" s="9">
        <v>119.31053990478864</v>
      </c>
      <c r="AR304" s="9">
        <v>122.72697174300527</v>
      </c>
      <c r="AS304" s="9">
        <v>128.502257897654</v>
      </c>
      <c r="AT304" s="9">
        <v>135.28173483638673</v>
      </c>
      <c r="AU304" s="9">
        <v>141.96617262296064</v>
      </c>
      <c r="AV304" s="9">
        <v>145.86033768036293</v>
      </c>
      <c r="AW304" s="9">
        <v>149.57828046691</v>
      </c>
      <c r="AX304" s="9">
        <v>149.8323087997216</v>
      </c>
      <c r="AY304" s="9">
        <v>149.82449495536329</v>
      </c>
      <c r="AZ304" s="9">
        <v>153.00377787060441</v>
      </c>
      <c r="BA304" s="9">
        <v>159.68574503487534</v>
      </c>
      <c r="BB304" s="9">
        <v>166.21870105237153</v>
      </c>
      <c r="BC304" s="9">
        <v>168.99366153620767</v>
      </c>
      <c r="BD304" s="9">
        <v>176.83015362503568</v>
      </c>
      <c r="BE304" s="9">
        <v>184.46749074542979</v>
      </c>
      <c r="BF304" s="9">
        <v>191.73441787710817</v>
      </c>
      <c r="BG304" s="9">
        <v>195.96043107620198</v>
      </c>
      <c r="BH304" s="9">
        <v>201.06921234963443</v>
      </c>
      <c r="BI304" s="9">
        <v>210.84955377316712</v>
      </c>
      <c r="BJ304" s="9">
        <v>217.90647897818386</v>
      </c>
      <c r="BK304" s="9">
        <v>225.38532829588112</v>
      </c>
      <c r="BL304" s="9">
        <v>228.80686635851953</v>
      </c>
      <c r="BM304" s="9">
        <v>235.34616407187696</v>
      </c>
      <c r="BN304" s="9">
        <v>240.98536294736834</v>
      </c>
      <c r="BO304" s="9">
        <v>241.85810848340932</v>
      </c>
      <c r="BP304" s="9">
        <v>240.86399528994775</v>
      </c>
      <c r="BQ304" s="21">
        <v>241.47190918984879</v>
      </c>
      <c r="BR304" s="21">
        <v>243.63434547276017</v>
      </c>
      <c r="BS304" s="21">
        <v>247.28231374024381</v>
      </c>
      <c r="BT304" s="21">
        <v>241.16180529696922</v>
      </c>
      <c r="BU304" s="21">
        <v>241.20977891455763</v>
      </c>
      <c r="BV304" s="21">
        <v>243.62562727857099</v>
      </c>
      <c r="BW304" s="21">
        <v>249.53662415777475</v>
      </c>
      <c r="BX304" s="21">
        <v>256.71829011870983</v>
      </c>
      <c r="BY304" s="21">
        <v>259.24004971308403</v>
      </c>
      <c r="BZ304" s="21">
        <v>265.40755031106801</v>
      </c>
      <c r="CA304" s="21">
        <v>269.03195317228835</v>
      </c>
      <c r="CB304" s="21">
        <v>270.99568976788629</v>
      </c>
      <c r="CC304" s="21">
        <v>273.84637896813814</v>
      </c>
      <c r="CD304" s="197">
        <v>274.51141982094106</v>
      </c>
      <c r="CE304" s="197">
        <v>277.51223661439093</v>
      </c>
      <c r="CF304" s="197">
        <v>283.56356706256548</v>
      </c>
      <c r="CG304" s="197">
        <v>293.30936030928143</v>
      </c>
      <c r="CH304" s="200">
        <v>305.93727563599168</v>
      </c>
      <c r="CJ304" s="5"/>
      <c r="CK304" s="5"/>
      <c r="CL304" s="5"/>
      <c r="CM304" s="5"/>
      <c r="CN304" s="5"/>
      <c r="CO304" s="21"/>
      <c r="CP304" s="21"/>
      <c r="CQ304" s="21"/>
    </row>
    <row r="305" spans="1:95" x14ac:dyDescent="0.2">
      <c r="A305" s="8" t="str">
        <f t="shared" si="4"/>
        <v>EFHmL_gg_QU_18</v>
      </c>
      <c r="B305" s="7" t="s">
        <v>3808</v>
      </c>
      <c r="C305" s="7" t="s">
        <v>654</v>
      </c>
      <c r="D305" s="7">
        <v>18</v>
      </c>
      <c r="E305" s="7">
        <v>100</v>
      </c>
      <c r="F305" s="9">
        <v>94.303777150081828</v>
      </c>
      <c r="G305" s="9">
        <v>86.392905334145055</v>
      </c>
      <c r="H305" s="9">
        <v>82.419202083867049</v>
      </c>
      <c r="I305" s="9">
        <v>77.430336401723039</v>
      </c>
      <c r="J305" s="9">
        <v>77.765302171900743</v>
      </c>
      <c r="K305" s="9">
        <v>77.585600554010057</v>
      </c>
      <c r="L305" s="9">
        <v>82.367156484041303</v>
      </c>
      <c r="M305" s="9">
        <v>85.49933224312845</v>
      </c>
      <c r="N305" s="9">
        <v>87.203459487592227</v>
      </c>
      <c r="O305" s="9">
        <v>85.138075295813806</v>
      </c>
      <c r="P305" s="9">
        <v>89.517840892281015</v>
      </c>
      <c r="Q305" s="9">
        <v>95.400507522531768</v>
      </c>
      <c r="R305" s="9">
        <v>103.28960256337115</v>
      </c>
      <c r="S305" s="9">
        <v>105.26072224271429</v>
      </c>
      <c r="T305" s="9">
        <v>104.04210623569797</v>
      </c>
      <c r="U305" s="9">
        <v>102.10032127659156</v>
      </c>
      <c r="V305" s="9">
        <v>100.47087144815475</v>
      </c>
      <c r="W305" s="9">
        <v>99.821303907030838</v>
      </c>
      <c r="X305" s="9">
        <v>100.3147051137373</v>
      </c>
      <c r="Y305" s="9">
        <v>101.30278319458334</v>
      </c>
      <c r="Z305" s="9">
        <v>104.82891467271338</v>
      </c>
      <c r="AA305" s="9">
        <v>108.14077390771847</v>
      </c>
      <c r="AB305" s="9">
        <v>113.71241913901592</v>
      </c>
      <c r="AC305" s="9">
        <v>117.9939470400182</v>
      </c>
      <c r="AD305" s="9">
        <v>121.40906069681112</v>
      </c>
      <c r="AE305" s="9">
        <v>125.2365208359837</v>
      </c>
      <c r="AF305" s="9">
        <v>130.17879803891</v>
      </c>
      <c r="AG305" s="9">
        <v>135.11730837530641</v>
      </c>
      <c r="AH305" s="9">
        <v>136.39579383914588</v>
      </c>
      <c r="AI305" s="9">
        <v>136.37389915441972</v>
      </c>
      <c r="AJ305" s="9">
        <v>138.00448883308874</v>
      </c>
      <c r="AK305" s="9">
        <v>137.27277858911032</v>
      </c>
      <c r="AL305" s="9">
        <v>134.95001522351447</v>
      </c>
      <c r="AM305" s="9">
        <v>125.52798091043037</v>
      </c>
      <c r="AN305" s="9">
        <v>121.23601454844538</v>
      </c>
      <c r="AO305" s="9">
        <v>120.40097410820441</v>
      </c>
      <c r="AP305" s="9">
        <v>123.81302153631729</v>
      </c>
      <c r="AQ305" s="9">
        <v>127.42740899990673</v>
      </c>
      <c r="AR305" s="9">
        <v>130.84955588354578</v>
      </c>
      <c r="AS305" s="9">
        <v>141.88510522481252</v>
      </c>
      <c r="AT305" s="9">
        <v>152.33386154040315</v>
      </c>
      <c r="AU305" s="9">
        <v>159.24197026166624</v>
      </c>
      <c r="AV305" s="9">
        <v>160.89184926520093</v>
      </c>
      <c r="AW305" s="9">
        <v>160.42939584968346</v>
      </c>
      <c r="AX305" s="9">
        <v>159.74091485082172</v>
      </c>
      <c r="AY305" s="9">
        <v>156.92018386792347</v>
      </c>
      <c r="AZ305" s="9">
        <v>155.41077173824229</v>
      </c>
      <c r="BA305" s="9">
        <v>156.74576584888484</v>
      </c>
      <c r="BB305" s="9">
        <v>157.98494751657552</v>
      </c>
      <c r="BC305" s="9">
        <v>157.17525556639919</v>
      </c>
      <c r="BD305" s="9">
        <v>160.33572790396849</v>
      </c>
      <c r="BE305" s="9">
        <v>165.85895546197438</v>
      </c>
      <c r="BF305" s="9">
        <v>174.11578827594897</v>
      </c>
      <c r="BG305" s="9">
        <v>183.72788941054947</v>
      </c>
      <c r="BH305" s="9">
        <v>194.2352600743869</v>
      </c>
      <c r="BI305" s="9">
        <v>209.39335499993081</v>
      </c>
      <c r="BJ305" s="9">
        <v>216.16428763740828</v>
      </c>
      <c r="BK305" s="9">
        <v>221.44854581315244</v>
      </c>
      <c r="BL305" s="9">
        <v>218.01010271606927</v>
      </c>
      <c r="BM305" s="9">
        <v>219.98695970245868</v>
      </c>
      <c r="BN305" s="9">
        <v>223.28369502067562</v>
      </c>
      <c r="BO305" s="9">
        <v>227.14015401054908</v>
      </c>
      <c r="BP305" s="9">
        <v>233.19453884803423</v>
      </c>
      <c r="BQ305" s="21">
        <v>233.32477939660978</v>
      </c>
      <c r="BR305" s="21">
        <v>229.90190166667506</v>
      </c>
      <c r="BS305" s="21">
        <v>218.85950571938383</v>
      </c>
      <c r="BT305" s="21">
        <v>204.46120467973529</v>
      </c>
      <c r="BU305" s="21">
        <v>193.65778943026385</v>
      </c>
      <c r="BV305" s="21">
        <v>184.81142375605214</v>
      </c>
      <c r="BW305" s="21">
        <v>184.18984603510214</v>
      </c>
      <c r="BX305" s="21">
        <v>190.56505717291552</v>
      </c>
      <c r="BY305" s="21">
        <v>199.2860269011243</v>
      </c>
      <c r="BZ305" s="21">
        <v>204.00197590311504</v>
      </c>
      <c r="CA305" s="21">
        <v>206.73781437161765</v>
      </c>
      <c r="CB305" s="21">
        <v>206.78729971765509</v>
      </c>
      <c r="CC305" s="21">
        <v>210.59776219904106</v>
      </c>
      <c r="CD305" s="197">
        <v>210.97444154608857</v>
      </c>
      <c r="CE305" s="197">
        <v>211.64818134761143</v>
      </c>
      <c r="CF305" s="197">
        <v>215.27556566659032</v>
      </c>
      <c r="CG305" s="197">
        <v>217.30206306319232</v>
      </c>
      <c r="CH305" s="200">
        <v>217.96648226970149</v>
      </c>
      <c r="CJ305" s="5"/>
      <c r="CK305" s="5"/>
      <c r="CL305" s="5"/>
      <c r="CM305" s="5"/>
      <c r="CN305" s="5"/>
      <c r="CO305" s="21"/>
      <c r="CP305" s="21"/>
      <c r="CQ305" s="21"/>
    </row>
    <row r="306" spans="1:95" x14ac:dyDescent="0.2">
      <c r="A306" s="8" t="str">
        <f t="shared" si="4"/>
        <v>EFHmL_gg_QU_19</v>
      </c>
      <c r="B306" s="7" t="s">
        <v>3808</v>
      </c>
      <c r="C306" s="7" t="s">
        <v>654</v>
      </c>
      <c r="D306" s="7">
        <v>19</v>
      </c>
      <c r="E306" s="7">
        <v>100</v>
      </c>
      <c r="F306" s="9">
        <v>98.6941340420817</v>
      </c>
      <c r="G306" s="9">
        <v>96.883897197980261</v>
      </c>
      <c r="H306" s="9">
        <v>97.809661489170708</v>
      </c>
      <c r="I306" s="9">
        <v>96.241554888922906</v>
      </c>
      <c r="J306" s="9">
        <v>96.236003239855847</v>
      </c>
      <c r="K306" s="9">
        <v>94.395023212099332</v>
      </c>
      <c r="L306" s="9">
        <v>94.983080293241144</v>
      </c>
      <c r="M306" s="9">
        <v>94.285209962920646</v>
      </c>
      <c r="N306" s="9">
        <v>94.692488241894253</v>
      </c>
      <c r="O306" s="9">
        <v>94.905564450360473</v>
      </c>
      <c r="P306" s="9">
        <v>96.176943301861527</v>
      </c>
      <c r="Q306" s="9">
        <v>97.977684266221488</v>
      </c>
      <c r="R306" s="9">
        <v>99.23644170317543</v>
      </c>
      <c r="S306" s="9">
        <v>100.72116342936988</v>
      </c>
      <c r="T306" s="9">
        <v>98.772452784048099</v>
      </c>
      <c r="U306" s="9">
        <v>97.356262730593201</v>
      </c>
      <c r="V306" s="9">
        <v>94.851156974110935</v>
      </c>
      <c r="W306" s="9">
        <v>94.731357932249296</v>
      </c>
      <c r="X306" s="9">
        <v>95.234377437767236</v>
      </c>
      <c r="Y306" s="9">
        <v>96.254753761014058</v>
      </c>
      <c r="Z306" s="9">
        <v>97.869961415060672</v>
      </c>
      <c r="AA306" s="9">
        <v>98.398019269842379</v>
      </c>
      <c r="AB306" s="9">
        <v>99.471045163706094</v>
      </c>
      <c r="AC306" s="9">
        <v>98.957474245601475</v>
      </c>
      <c r="AD306" s="9">
        <v>98.663242807455319</v>
      </c>
      <c r="AE306" s="9">
        <v>97.889547166031107</v>
      </c>
      <c r="AF306" s="9">
        <v>100.3916333585933</v>
      </c>
      <c r="AG306" s="9">
        <v>103.83399243519092</v>
      </c>
      <c r="AH306" s="9">
        <v>107.3336923082678</v>
      </c>
      <c r="AI306" s="9">
        <v>108.36882732794372</v>
      </c>
      <c r="AJ306" s="9">
        <v>107.82044493128244</v>
      </c>
      <c r="AK306" s="9">
        <v>105.8411545229083</v>
      </c>
      <c r="AL306" s="9">
        <v>102.25127743460401</v>
      </c>
      <c r="AM306" s="9">
        <v>99.725340524287802</v>
      </c>
      <c r="AN306" s="9">
        <v>101.78011709697279</v>
      </c>
      <c r="AO306" s="9">
        <v>105.49374947115568</v>
      </c>
      <c r="AP306" s="9">
        <v>110.55528385182534</v>
      </c>
      <c r="AQ306" s="9">
        <v>113.33478130038371</v>
      </c>
      <c r="AR306" s="9">
        <v>118.34796334121269</v>
      </c>
      <c r="AS306" s="9">
        <v>125.6104072606978</v>
      </c>
      <c r="AT306" s="9">
        <v>134.00747235705228</v>
      </c>
      <c r="AU306" s="9">
        <v>137.8986885785533</v>
      </c>
      <c r="AV306" s="9">
        <v>139.543851881622</v>
      </c>
      <c r="AW306" s="9">
        <v>139.69933954326319</v>
      </c>
      <c r="AX306" s="9">
        <v>140.5747951360718</v>
      </c>
      <c r="AY306" s="9">
        <v>140.30930336956851</v>
      </c>
      <c r="AZ306" s="9">
        <v>139.94787080061391</v>
      </c>
      <c r="BA306" s="9">
        <v>142.94935542141513</v>
      </c>
      <c r="BB306" s="9">
        <v>146.39951747793108</v>
      </c>
      <c r="BC306" s="9">
        <v>151.85351187522531</v>
      </c>
      <c r="BD306" s="9">
        <v>161.74537784651139</v>
      </c>
      <c r="BE306" s="9">
        <v>169.75330511074378</v>
      </c>
      <c r="BF306" s="9">
        <v>173.53767919380371</v>
      </c>
      <c r="BG306" s="9">
        <v>173.48979779499874</v>
      </c>
      <c r="BH306" s="9">
        <v>176.15079164366912</v>
      </c>
      <c r="BI306" s="9">
        <v>182.02993699934518</v>
      </c>
      <c r="BJ306" s="9">
        <v>183.67603781354015</v>
      </c>
      <c r="BK306" s="9">
        <v>186.44650832096053</v>
      </c>
      <c r="BL306" s="9">
        <v>187.8710597768185</v>
      </c>
      <c r="BM306" s="9">
        <v>194.06191184815978</v>
      </c>
      <c r="BN306" s="9">
        <v>199.65572148529921</v>
      </c>
      <c r="BO306" s="9">
        <v>204.34296075878592</v>
      </c>
      <c r="BP306" s="9">
        <v>203.76748387915578</v>
      </c>
      <c r="BQ306" s="21">
        <v>203.89681964957663</v>
      </c>
      <c r="BR306" s="21">
        <v>200.97061036293834</v>
      </c>
      <c r="BS306" s="21">
        <v>201.02588338678592</v>
      </c>
      <c r="BT306" s="21">
        <v>190.22009041142937</v>
      </c>
      <c r="BU306" s="21">
        <v>186.5153982385672</v>
      </c>
      <c r="BV306" s="21">
        <v>185.99794121133255</v>
      </c>
      <c r="BW306" s="21">
        <v>190.73980627756256</v>
      </c>
      <c r="BX306" s="21">
        <v>197.48974581999599</v>
      </c>
      <c r="BY306" s="21">
        <v>200.90668973235901</v>
      </c>
      <c r="BZ306" s="21">
        <v>207.1811850012929</v>
      </c>
      <c r="CA306" s="21">
        <v>208.05005953910248</v>
      </c>
      <c r="CB306" s="21">
        <v>207.53863579733306</v>
      </c>
      <c r="CC306" s="21">
        <v>209.39037063540817</v>
      </c>
      <c r="CD306" s="197">
        <v>209.81700083831439</v>
      </c>
      <c r="CE306" s="197">
        <v>214.52530731795437</v>
      </c>
      <c r="CF306" s="197">
        <v>220.7047549765733</v>
      </c>
      <c r="CG306" s="197">
        <v>234.29270336154033</v>
      </c>
      <c r="CH306" s="200">
        <v>249.50392606716579</v>
      </c>
      <c r="CJ306" s="5"/>
      <c r="CK306" s="5"/>
      <c r="CL306" s="5"/>
      <c r="CM306" s="5"/>
      <c r="CN306" s="5"/>
      <c r="CO306" s="21"/>
      <c r="CP306" s="21"/>
      <c r="CQ306" s="21"/>
    </row>
    <row r="307" spans="1:95" x14ac:dyDescent="0.2">
      <c r="A307" s="8" t="str">
        <f t="shared" si="4"/>
        <v>EFHmL_gg_QU_20</v>
      </c>
      <c r="B307" s="7" t="s">
        <v>3808</v>
      </c>
      <c r="C307" s="7" t="s">
        <v>654</v>
      </c>
      <c r="D307" s="7">
        <v>20</v>
      </c>
      <c r="E307" s="7">
        <v>100</v>
      </c>
      <c r="F307" s="9">
        <v>99.948002206861588</v>
      </c>
      <c r="G307" s="9">
        <v>98.64472158976956</v>
      </c>
      <c r="H307" s="9">
        <v>98.930354355972057</v>
      </c>
      <c r="I307" s="9">
        <v>95.662412723387078</v>
      </c>
      <c r="J307" s="9">
        <v>94.33932815699923</v>
      </c>
      <c r="K307" s="9">
        <v>91.90504715850777</v>
      </c>
      <c r="L307" s="9">
        <v>90.973041551331903</v>
      </c>
      <c r="M307" s="9">
        <v>87.823609911988953</v>
      </c>
      <c r="N307" s="9">
        <v>85.784938246820289</v>
      </c>
      <c r="O307" s="9">
        <v>84.999529411303755</v>
      </c>
      <c r="P307" s="9">
        <v>88.289098807384235</v>
      </c>
      <c r="Q307" s="9">
        <v>90.53310922226558</v>
      </c>
      <c r="R307" s="9">
        <v>95.473903845175585</v>
      </c>
      <c r="S307" s="9">
        <v>95.958092510693646</v>
      </c>
      <c r="T307" s="9">
        <v>94.873644253584828</v>
      </c>
      <c r="U307" s="9">
        <v>90.442954917954879</v>
      </c>
      <c r="V307" s="9">
        <v>87.043143032851717</v>
      </c>
      <c r="W307" s="9">
        <v>85.782452691771979</v>
      </c>
      <c r="X307" s="9">
        <v>85.674513550766733</v>
      </c>
      <c r="Y307" s="9">
        <v>88.588752189739466</v>
      </c>
      <c r="Z307" s="9">
        <v>90.260329001701848</v>
      </c>
      <c r="AA307" s="9">
        <v>91.725621695494581</v>
      </c>
      <c r="AB307" s="9">
        <v>94.136763045554233</v>
      </c>
      <c r="AC307" s="9">
        <v>96.62037746161046</v>
      </c>
      <c r="AD307" s="9">
        <v>100.52962966490043</v>
      </c>
      <c r="AE307" s="9">
        <v>100.03601137654918</v>
      </c>
      <c r="AF307" s="9">
        <v>103.87461797591293</v>
      </c>
      <c r="AG307" s="9">
        <v>104.64017890854871</v>
      </c>
      <c r="AH307" s="9">
        <v>108.18085151596726</v>
      </c>
      <c r="AI307" s="9">
        <v>107.15321357624971</v>
      </c>
      <c r="AJ307" s="9">
        <v>107.33236482915213</v>
      </c>
      <c r="AK307" s="9">
        <v>104.54041020181864</v>
      </c>
      <c r="AL307" s="9">
        <v>101.11361678249703</v>
      </c>
      <c r="AM307" s="9">
        <v>97.492512260666089</v>
      </c>
      <c r="AN307" s="9">
        <v>99.842740684536793</v>
      </c>
      <c r="AO307" s="9">
        <v>104.78397941062899</v>
      </c>
      <c r="AP307" s="9">
        <v>105.86381570865983</v>
      </c>
      <c r="AQ307" s="9">
        <v>107.54627346154284</v>
      </c>
      <c r="AR307" s="9">
        <v>110.16039336127791</v>
      </c>
      <c r="AS307" s="9">
        <v>123.04572744208207</v>
      </c>
      <c r="AT307" s="9">
        <v>130.89975531030333</v>
      </c>
      <c r="AU307" s="9">
        <v>136.53478260650252</v>
      </c>
      <c r="AV307" s="9">
        <v>136.74438025207371</v>
      </c>
      <c r="AW307" s="9">
        <v>138.17466529880627</v>
      </c>
      <c r="AX307" s="9">
        <v>138.20535192153253</v>
      </c>
      <c r="AY307" s="9">
        <v>137.40958261523824</v>
      </c>
      <c r="AZ307" s="9">
        <v>138.19028922783414</v>
      </c>
      <c r="BA307" s="9">
        <v>145.32820616102026</v>
      </c>
      <c r="BB307" s="9">
        <v>152.10474542943416</v>
      </c>
      <c r="BC307" s="9">
        <v>157.81556484439659</v>
      </c>
      <c r="BD307" s="9">
        <v>168.6229741318563</v>
      </c>
      <c r="BE307" s="9">
        <v>177.2016772917741</v>
      </c>
      <c r="BF307" s="9">
        <v>187.11369142505475</v>
      </c>
      <c r="BG307" s="9">
        <v>191.60600595384628</v>
      </c>
      <c r="BH307" s="9">
        <v>202.02541228416803</v>
      </c>
      <c r="BI307" s="9">
        <v>214.97291277796546</v>
      </c>
      <c r="BJ307" s="9">
        <v>220.33015903574906</v>
      </c>
      <c r="BK307" s="9">
        <v>222.02248162094011</v>
      </c>
      <c r="BL307" s="9">
        <v>221.64953404228979</v>
      </c>
      <c r="BM307" s="9">
        <v>228.33164235275444</v>
      </c>
      <c r="BN307" s="9">
        <v>235.28913695477914</v>
      </c>
      <c r="BO307" s="9">
        <v>237.64784631301578</v>
      </c>
      <c r="BP307" s="9">
        <v>236.10229536753153</v>
      </c>
      <c r="BQ307" s="21">
        <v>240.15296052528711</v>
      </c>
      <c r="BR307" s="21">
        <v>242.90581593543664</v>
      </c>
      <c r="BS307" s="21">
        <v>246.67274667518475</v>
      </c>
      <c r="BT307" s="21">
        <v>235.84097732801391</v>
      </c>
      <c r="BU307" s="21">
        <v>232.06993975484531</v>
      </c>
      <c r="BV307" s="21">
        <v>231.91181483844767</v>
      </c>
      <c r="BW307" s="21">
        <v>241.27939499297921</v>
      </c>
      <c r="BX307" s="21">
        <v>250.04613568430548</v>
      </c>
      <c r="BY307" s="21">
        <v>254.17658413505171</v>
      </c>
      <c r="BZ307" s="21">
        <v>260.76390092747482</v>
      </c>
      <c r="CA307" s="21">
        <v>269.1475491954879</v>
      </c>
      <c r="CB307" s="21">
        <v>278.1331052794585</v>
      </c>
      <c r="CC307" s="21">
        <v>287.33387072204169</v>
      </c>
      <c r="CD307" s="197">
        <v>285.22649196652657</v>
      </c>
      <c r="CE307" s="197">
        <v>283.45368870864809</v>
      </c>
      <c r="CF307" s="197">
        <v>282.04518358510239</v>
      </c>
      <c r="CG307" s="197">
        <v>288.76549210122272</v>
      </c>
      <c r="CH307" s="200">
        <v>296.73270135188358</v>
      </c>
      <c r="CJ307" s="5"/>
      <c r="CK307" s="5"/>
      <c r="CL307" s="5"/>
      <c r="CM307" s="5"/>
      <c r="CN307" s="5"/>
      <c r="CO307" s="21"/>
      <c r="CP307" s="21"/>
      <c r="CQ307" s="21"/>
    </row>
    <row r="308" spans="1:95" x14ac:dyDescent="0.2">
      <c r="A308" s="8" t="str">
        <f t="shared" si="4"/>
        <v>EFHmL_gg_QU_21</v>
      </c>
      <c r="B308" s="7" t="s">
        <v>3808</v>
      </c>
      <c r="C308" s="7" t="s">
        <v>654</v>
      </c>
      <c r="D308" s="7">
        <v>21</v>
      </c>
      <c r="E308" s="7">
        <v>100</v>
      </c>
      <c r="F308" s="9">
        <v>93.184641964861996</v>
      </c>
      <c r="G308" s="9">
        <v>86.202733430157835</v>
      </c>
      <c r="H308" s="9">
        <v>82.808324520174409</v>
      </c>
      <c r="I308" s="9">
        <v>79.996440375650053</v>
      </c>
      <c r="J308" s="9">
        <v>80.979029679856993</v>
      </c>
      <c r="K308" s="9">
        <v>81.688065050665955</v>
      </c>
      <c r="L308" s="9">
        <v>84.271781548756209</v>
      </c>
      <c r="M308" s="9">
        <v>84.968539169606743</v>
      </c>
      <c r="N308" s="9">
        <v>84.142214827327152</v>
      </c>
      <c r="O308" s="9">
        <v>83.805870725338721</v>
      </c>
      <c r="P308" s="9">
        <v>86.871574953079616</v>
      </c>
      <c r="Q308" s="9">
        <v>90.795573635323592</v>
      </c>
      <c r="R308" s="9">
        <v>97.650850109843148</v>
      </c>
      <c r="S308" s="9">
        <v>96.069903765053326</v>
      </c>
      <c r="T308" s="9">
        <v>96.611317859296449</v>
      </c>
      <c r="U308" s="9">
        <v>92.258118545583599</v>
      </c>
      <c r="V308" s="9">
        <v>94.847578795726633</v>
      </c>
      <c r="W308" s="9">
        <v>95.331548467197862</v>
      </c>
      <c r="X308" s="9">
        <v>95.659690123600328</v>
      </c>
      <c r="Y308" s="9">
        <v>96.23634457131709</v>
      </c>
      <c r="Z308" s="9">
        <v>97.104862426703107</v>
      </c>
      <c r="AA308" s="9">
        <v>99.576692299753745</v>
      </c>
      <c r="AB308" s="9">
        <v>100.62025471505895</v>
      </c>
      <c r="AC308" s="9">
        <v>102.37501380592754</v>
      </c>
      <c r="AD308" s="9">
        <v>103.8490451445676</v>
      </c>
      <c r="AE308" s="9">
        <v>106.6739726573889</v>
      </c>
      <c r="AF308" s="9">
        <v>109.05255980115868</v>
      </c>
      <c r="AG308" s="9">
        <v>112.60186662967367</v>
      </c>
      <c r="AH308" s="9">
        <v>115.29721369247063</v>
      </c>
      <c r="AI308" s="9">
        <v>117.04944620780668</v>
      </c>
      <c r="AJ308" s="9">
        <v>118.61113573542566</v>
      </c>
      <c r="AK308" s="9">
        <v>118.68876542726071</v>
      </c>
      <c r="AL308" s="9">
        <v>118.82321279749216</v>
      </c>
      <c r="AM308" s="9">
        <v>117.93973463753527</v>
      </c>
      <c r="AN308" s="9">
        <v>119.92653765731156</v>
      </c>
      <c r="AO308" s="9">
        <v>122.64335649712268</v>
      </c>
      <c r="AP308" s="9">
        <v>125.69315485060254</v>
      </c>
      <c r="AQ308" s="9">
        <v>130.3423811899022</v>
      </c>
      <c r="AR308" s="9">
        <v>135.22285672216515</v>
      </c>
      <c r="AS308" s="9">
        <v>144.74173562841386</v>
      </c>
      <c r="AT308" s="9">
        <v>153.28963761136856</v>
      </c>
      <c r="AU308" s="9">
        <v>163.15039918264642</v>
      </c>
      <c r="AV308" s="9">
        <v>169.19560764871969</v>
      </c>
      <c r="AW308" s="9">
        <v>171.9862853220263</v>
      </c>
      <c r="AX308" s="9">
        <v>169.03714556173864</v>
      </c>
      <c r="AY308" s="9">
        <v>164.24104685528684</v>
      </c>
      <c r="AZ308" s="9">
        <v>161.38182704475378</v>
      </c>
      <c r="BA308" s="9">
        <v>164.37745553052881</v>
      </c>
      <c r="BB308" s="9">
        <v>170.60674021670181</v>
      </c>
      <c r="BC308" s="9">
        <v>175.72052228716416</v>
      </c>
      <c r="BD308" s="9">
        <v>190.66652056062753</v>
      </c>
      <c r="BE308" s="9">
        <v>202.33129857151656</v>
      </c>
      <c r="BF308" s="9">
        <v>211.55037477976933</v>
      </c>
      <c r="BG308" s="9">
        <v>209.67491665035359</v>
      </c>
      <c r="BH308" s="9">
        <v>206.52517399975295</v>
      </c>
      <c r="BI308" s="9">
        <v>210.24378945622971</v>
      </c>
      <c r="BJ308" s="9">
        <v>211.91088363236449</v>
      </c>
      <c r="BK308" s="9">
        <v>213.90958455526274</v>
      </c>
      <c r="BL308" s="9">
        <v>215.45006451081221</v>
      </c>
      <c r="BM308" s="9">
        <v>221.64219238800578</v>
      </c>
      <c r="BN308" s="9">
        <v>228.73718563974953</v>
      </c>
      <c r="BO308" s="9">
        <v>229.3635001495862</v>
      </c>
      <c r="BP308" s="9">
        <v>226.56810364298886</v>
      </c>
      <c r="BQ308" s="21">
        <v>224.09455556502141</v>
      </c>
      <c r="BR308" s="21">
        <v>219.33252610312823</v>
      </c>
      <c r="BS308" s="21">
        <v>217.5952124050244</v>
      </c>
      <c r="BT308" s="21">
        <v>207.08569304025866</v>
      </c>
      <c r="BU308" s="21">
        <v>204.54781959568345</v>
      </c>
      <c r="BV308" s="21">
        <v>204.01656348704503</v>
      </c>
      <c r="BW308" s="21">
        <v>209.74064875599186</v>
      </c>
      <c r="BX308" s="21">
        <v>218.52015481172222</v>
      </c>
      <c r="BY308" s="21">
        <v>218.60742452173955</v>
      </c>
      <c r="BZ308" s="21">
        <v>224.93899087312093</v>
      </c>
      <c r="CA308" s="21">
        <v>226.77855190338596</v>
      </c>
      <c r="CB308" s="21">
        <v>233.59784633581023</v>
      </c>
      <c r="CC308" s="21">
        <v>234.3452591114586</v>
      </c>
      <c r="CD308" s="197">
        <v>229.61953287303402</v>
      </c>
      <c r="CE308" s="197">
        <v>222.70238282749037</v>
      </c>
      <c r="CF308" s="197">
        <v>217.88164952344002</v>
      </c>
      <c r="CG308" s="197">
        <v>218.30483721363626</v>
      </c>
      <c r="CH308" s="200">
        <v>221.02018207181109</v>
      </c>
      <c r="CJ308" s="5"/>
      <c r="CK308" s="5"/>
      <c r="CL308" s="5"/>
      <c r="CM308" s="5"/>
      <c r="CN308" s="5"/>
      <c r="CO308" s="21"/>
      <c r="CP308" s="21"/>
      <c r="CQ308" s="21"/>
    </row>
    <row r="309" spans="1:95" x14ac:dyDescent="0.2">
      <c r="A309" s="8" t="str">
        <f t="shared" si="4"/>
        <v>EFHmL_gg_QU_22</v>
      </c>
      <c r="B309" s="7" t="s">
        <v>3808</v>
      </c>
      <c r="C309" s="7" t="s">
        <v>654</v>
      </c>
      <c r="D309" s="7">
        <v>22</v>
      </c>
      <c r="E309" s="7">
        <v>100</v>
      </c>
      <c r="F309" s="9">
        <v>105.87112812510087</v>
      </c>
      <c r="G309" s="9">
        <v>110.20886667112109</v>
      </c>
      <c r="H309" s="9">
        <v>112.9288619043718</v>
      </c>
      <c r="I309" s="9">
        <v>114.63229541421788</v>
      </c>
      <c r="J309" s="9">
        <v>116.12957679015049</v>
      </c>
      <c r="K309" s="9">
        <v>120.10750652146658</v>
      </c>
      <c r="L309" s="9">
        <v>119.47003102630502</v>
      </c>
      <c r="M309" s="9">
        <v>120.19344093869681</v>
      </c>
      <c r="N309" s="9">
        <v>120.24646207517547</v>
      </c>
      <c r="O309" s="9">
        <v>123.08716671453652</v>
      </c>
      <c r="P309" s="9">
        <v>130.0930585890865</v>
      </c>
      <c r="Q309" s="9">
        <v>130.75093857723854</v>
      </c>
      <c r="R309" s="9">
        <v>131.43990868653103</v>
      </c>
      <c r="S309" s="9">
        <v>128.41925965988995</v>
      </c>
      <c r="T309" s="9">
        <v>128.59060057857531</v>
      </c>
      <c r="U309" s="9">
        <v>128.74121215715516</v>
      </c>
      <c r="V309" s="9">
        <v>132.23127304794076</v>
      </c>
      <c r="W309" s="9">
        <v>137.43685842873654</v>
      </c>
      <c r="X309" s="9">
        <v>146.29289728086724</v>
      </c>
      <c r="Y309" s="9">
        <v>151.65878397963863</v>
      </c>
      <c r="Z309" s="9">
        <v>161.47387627138485</v>
      </c>
      <c r="AA309" s="9">
        <v>167.61269154357311</v>
      </c>
      <c r="AB309" s="9">
        <v>172.55857117683323</v>
      </c>
      <c r="AC309" s="9">
        <v>173.56761236855991</v>
      </c>
      <c r="AD309" s="9">
        <v>180.1048843591249</v>
      </c>
      <c r="AE309" s="9">
        <v>187.0123775811368</v>
      </c>
      <c r="AF309" s="9">
        <v>194.39265222467506</v>
      </c>
      <c r="AG309" s="9">
        <v>198.71937068916233</v>
      </c>
      <c r="AH309" s="9">
        <v>206.20170060433165</v>
      </c>
      <c r="AI309" s="9">
        <v>212.63772434022397</v>
      </c>
      <c r="AJ309" s="9">
        <v>220.03624712982628</v>
      </c>
      <c r="AK309" s="9">
        <v>225.80722072865274</v>
      </c>
      <c r="AL309" s="9">
        <v>236.32068665004499</v>
      </c>
      <c r="AM309" s="9">
        <v>245.4070698900216</v>
      </c>
      <c r="AN309" s="9">
        <v>255.17035633756964</v>
      </c>
      <c r="AO309" s="9">
        <v>261.2825706329856</v>
      </c>
      <c r="AP309" s="9">
        <v>264.4756329646363</v>
      </c>
      <c r="AQ309" s="9">
        <v>268.77984454868277</v>
      </c>
      <c r="AR309" s="9">
        <v>277.56756443347274</v>
      </c>
      <c r="AS309" s="9">
        <v>293.37034699777712</v>
      </c>
      <c r="AT309" s="9">
        <v>309.95144035816907</v>
      </c>
      <c r="AU309" s="9">
        <v>322.06778441411802</v>
      </c>
      <c r="AV309" s="9">
        <v>333.47585796641727</v>
      </c>
      <c r="AW309" s="9">
        <v>341.60932362343709</v>
      </c>
      <c r="AX309" s="9">
        <v>350.55559509250287</v>
      </c>
      <c r="AY309" s="9">
        <v>356.78205841891167</v>
      </c>
      <c r="AZ309" s="9">
        <v>364.42122807095529</v>
      </c>
      <c r="BA309" s="9">
        <v>372.31481501794906</v>
      </c>
      <c r="BB309" s="9">
        <v>380.68585184103262</v>
      </c>
      <c r="BC309" s="9">
        <v>385.30695723656072</v>
      </c>
      <c r="BD309" s="9">
        <v>397.46760913232043</v>
      </c>
      <c r="BE309" s="9">
        <v>409.69064753503579</v>
      </c>
      <c r="BF309" s="9">
        <v>419.53091721576783</v>
      </c>
      <c r="BG309" s="9">
        <v>422.65141422430787</v>
      </c>
      <c r="BH309" s="9">
        <v>426.59653109123974</v>
      </c>
      <c r="BI309" s="9">
        <v>427.97987775302249</v>
      </c>
      <c r="BJ309" s="9">
        <v>426.3231378953339</v>
      </c>
      <c r="BK309" s="9">
        <v>416.91873945749876</v>
      </c>
      <c r="BL309" s="9">
        <v>412.70955172285113</v>
      </c>
      <c r="BM309" s="9">
        <v>414.85282175900505</v>
      </c>
      <c r="BN309" s="9">
        <v>425.48792639128732</v>
      </c>
      <c r="BO309" s="9">
        <v>431.14472334447441</v>
      </c>
      <c r="BP309" s="9">
        <v>426.1505352590259</v>
      </c>
      <c r="BQ309" s="21">
        <v>417.94451729630532</v>
      </c>
      <c r="BR309" s="21">
        <v>404.53588499716193</v>
      </c>
      <c r="BS309" s="21">
        <v>397.07017925403107</v>
      </c>
      <c r="BT309" s="21">
        <v>377.48414730543738</v>
      </c>
      <c r="BU309" s="21">
        <v>371.43260685308132</v>
      </c>
      <c r="BV309" s="21">
        <v>369.15417624710682</v>
      </c>
      <c r="BW309" s="21">
        <v>376.41940409840453</v>
      </c>
      <c r="BX309" s="21">
        <v>386.8458402499312</v>
      </c>
      <c r="BY309" s="21">
        <v>391.79058044254481</v>
      </c>
      <c r="BZ309" s="21">
        <v>399.07105616191257</v>
      </c>
      <c r="CA309" s="21">
        <v>403.02099606376333</v>
      </c>
      <c r="CB309" s="21">
        <v>408.4806960674216</v>
      </c>
      <c r="CC309" s="21">
        <v>415.064329820865</v>
      </c>
      <c r="CD309" s="197">
        <v>415.36354675273941</v>
      </c>
      <c r="CE309" s="197">
        <v>417.63379574779577</v>
      </c>
      <c r="CF309" s="197">
        <v>422.82410719672413</v>
      </c>
      <c r="CG309" s="197">
        <v>434.69273523528574</v>
      </c>
      <c r="CH309" s="200">
        <v>445.91170771307435</v>
      </c>
      <c r="CJ309" s="5"/>
      <c r="CK309" s="5"/>
      <c r="CL309" s="5"/>
      <c r="CM309" s="5"/>
      <c r="CN309" s="5"/>
      <c r="CO309" s="21"/>
      <c r="CP309" s="21"/>
      <c r="CQ309" s="21"/>
    </row>
    <row r="310" spans="1:95" x14ac:dyDescent="0.2">
      <c r="A310" s="8" t="str">
        <f t="shared" si="4"/>
        <v>EFHmL_gg_QU_23</v>
      </c>
      <c r="B310" s="7" t="s">
        <v>3808</v>
      </c>
      <c r="C310" s="7" t="s">
        <v>654</v>
      </c>
      <c r="D310" s="7">
        <v>23</v>
      </c>
      <c r="E310" s="7">
        <v>100</v>
      </c>
      <c r="F310" s="9">
        <v>97.335489887878694</v>
      </c>
      <c r="G310" s="9">
        <v>95.292174025723014</v>
      </c>
      <c r="H310" s="9">
        <v>96.642723293438777</v>
      </c>
      <c r="I310" s="9">
        <v>97.262976186348581</v>
      </c>
      <c r="J310" s="9">
        <v>99.137262399736855</v>
      </c>
      <c r="K310" s="9">
        <v>98.921692216002668</v>
      </c>
      <c r="L310" s="9">
        <v>100.25217053321499</v>
      </c>
      <c r="M310" s="9">
        <v>100.21692144897052</v>
      </c>
      <c r="N310" s="9">
        <v>100.19760318251623</v>
      </c>
      <c r="O310" s="9">
        <v>99.092323642945345</v>
      </c>
      <c r="P310" s="9">
        <v>100.07411389965148</v>
      </c>
      <c r="Q310" s="9">
        <v>101.78401466322468</v>
      </c>
      <c r="R310" s="9">
        <v>104.6193162973384</v>
      </c>
      <c r="S310" s="9">
        <v>105.81617829475834</v>
      </c>
      <c r="T310" s="9">
        <v>105.42171404131626</v>
      </c>
      <c r="U310" s="9">
        <v>104.61244877993288</v>
      </c>
      <c r="V310" s="9">
        <v>104.54229828344694</v>
      </c>
      <c r="W310" s="9">
        <v>105.19637124825003</v>
      </c>
      <c r="X310" s="9">
        <v>106.38454293889401</v>
      </c>
      <c r="Y310" s="9">
        <v>107.33748525442503</v>
      </c>
      <c r="Z310" s="9">
        <v>109.29151936587766</v>
      </c>
      <c r="AA310" s="9">
        <v>111.25306582306852</v>
      </c>
      <c r="AB310" s="9">
        <v>116.06393542844755</v>
      </c>
      <c r="AC310" s="9">
        <v>121.17146197650764</v>
      </c>
      <c r="AD310" s="9">
        <v>128.39477720800235</v>
      </c>
      <c r="AE310" s="9">
        <v>129.33908655848799</v>
      </c>
      <c r="AF310" s="9">
        <v>133.91884618583416</v>
      </c>
      <c r="AG310" s="9">
        <v>138.85601079498122</v>
      </c>
      <c r="AH310" s="9">
        <v>148.03603977759323</v>
      </c>
      <c r="AI310" s="9">
        <v>154.00429145800163</v>
      </c>
      <c r="AJ310" s="9">
        <v>160.54234443606916</v>
      </c>
      <c r="AK310" s="9">
        <v>164.95122239485002</v>
      </c>
      <c r="AL310" s="9">
        <v>168.61870818394189</v>
      </c>
      <c r="AM310" s="9">
        <v>171.81493930713108</v>
      </c>
      <c r="AN310" s="9">
        <v>178.65792227342388</v>
      </c>
      <c r="AO310" s="9">
        <v>184.84139354736419</v>
      </c>
      <c r="AP310" s="9">
        <v>188.0021448464914</v>
      </c>
      <c r="AQ310" s="9">
        <v>194.06697066136812</v>
      </c>
      <c r="AR310" s="9">
        <v>207.63547501259509</v>
      </c>
      <c r="AS310" s="9">
        <v>229.86515983672939</v>
      </c>
      <c r="AT310" s="9">
        <v>250.72754351645122</v>
      </c>
      <c r="AU310" s="9">
        <v>266.44491226260692</v>
      </c>
      <c r="AV310" s="9">
        <v>283.09422634753514</v>
      </c>
      <c r="AW310" s="9">
        <v>297.64174513509022</v>
      </c>
      <c r="AX310" s="9">
        <v>303.13833652034765</v>
      </c>
      <c r="AY310" s="9">
        <v>305.21519255289576</v>
      </c>
      <c r="AZ310" s="9">
        <v>311.37964199846857</v>
      </c>
      <c r="BA310" s="9">
        <v>323.32268648107487</v>
      </c>
      <c r="BB310" s="9">
        <v>329.10173357601855</v>
      </c>
      <c r="BC310" s="9">
        <v>328.131154970941</v>
      </c>
      <c r="BD310" s="9">
        <v>348.53755659091604</v>
      </c>
      <c r="BE310" s="9">
        <v>369.17225993984243</v>
      </c>
      <c r="BF310" s="9">
        <v>385.63195328776146</v>
      </c>
      <c r="BG310" s="9">
        <v>386.67626955063696</v>
      </c>
      <c r="BH310" s="9">
        <v>387.76969328745798</v>
      </c>
      <c r="BI310" s="9">
        <v>401.80233885427805</v>
      </c>
      <c r="BJ310" s="9">
        <v>400.44126303969438</v>
      </c>
      <c r="BK310" s="9">
        <v>401.49021153562188</v>
      </c>
      <c r="BL310" s="9">
        <v>396.18529444594179</v>
      </c>
      <c r="BM310" s="9">
        <v>401.73028204256281</v>
      </c>
      <c r="BN310" s="9">
        <v>407.17593591498252</v>
      </c>
      <c r="BO310" s="9">
        <v>404.60880458740252</v>
      </c>
      <c r="BP310" s="9">
        <v>404.94763110020222</v>
      </c>
      <c r="BQ310" s="21">
        <v>409.96083623211547</v>
      </c>
      <c r="BR310" s="21">
        <v>406.78432693553697</v>
      </c>
      <c r="BS310" s="21">
        <v>402.32990853156599</v>
      </c>
      <c r="BT310" s="21">
        <v>377.96184158461239</v>
      </c>
      <c r="BU310" s="21">
        <v>370.87727141522674</v>
      </c>
      <c r="BV310" s="21">
        <v>367.37414611535678</v>
      </c>
      <c r="BW310" s="21">
        <v>369.5280370010201</v>
      </c>
      <c r="BX310" s="21">
        <v>370.93236850209217</v>
      </c>
      <c r="BY310" s="21">
        <v>363.98104239571262</v>
      </c>
      <c r="BZ310" s="21">
        <v>356.70618406327458</v>
      </c>
      <c r="CA310" s="21">
        <v>356.30180706525533</v>
      </c>
      <c r="CB310" s="21">
        <v>358.98395314559065</v>
      </c>
      <c r="CC310" s="21">
        <v>370.37333765610748</v>
      </c>
      <c r="CD310" s="197">
        <v>371.62374918628012</v>
      </c>
      <c r="CE310" s="197">
        <v>375.539022300336</v>
      </c>
      <c r="CF310" s="197">
        <v>391.31241418473945</v>
      </c>
      <c r="CG310" s="197">
        <v>420.78541593205074</v>
      </c>
      <c r="CH310" s="200">
        <v>459.38623641523054</v>
      </c>
      <c r="CJ310" s="5"/>
      <c r="CK310" s="5"/>
      <c r="CL310" s="5"/>
      <c r="CM310" s="5"/>
      <c r="CN310" s="5"/>
      <c r="CO310" s="21"/>
      <c r="CP310" s="21"/>
      <c r="CQ310" s="21"/>
    </row>
    <row r="311" spans="1:95" x14ac:dyDescent="0.2">
      <c r="A311" s="8" t="str">
        <f t="shared" si="4"/>
        <v>EFHmL_gg_QU_24</v>
      </c>
      <c r="B311" s="7" t="s">
        <v>3808</v>
      </c>
      <c r="C311" s="7" t="s">
        <v>654</v>
      </c>
      <c r="D311" s="7">
        <v>24</v>
      </c>
      <c r="E311" s="7">
        <v>100</v>
      </c>
      <c r="F311" s="9">
        <v>99.240907836662942</v>
      </c>
      <c r="G311" s="9">
        <v>98.765449178375889</v>
      </c>
      <c r="H311" s="9">
        <v>102.96880679887637</v>
      </c>
      <c r="I311" s="9">
        <v>104.46514402119544</v>
      </c>
      <c r="J311" s="9">
        <v>108.56052895833506</v>
      </c>
      <c r="K311" s="9">
        <v>107.5424286387647</v>
      </c>
      <c r="L311" s="9">
        <v>108.4481363405514</v>
      </c>
      <c r="M311" s="9">
        <v>105.81082462214728</v>
      </c>
      <c r="N311" s="9">
        <v>105.41340937708502</v>
      </c>
      <c r="O311" s="9">
        <v>104.46463888579029</v>
      </c>
      <c r="P311" s="9">
        <v>107.94098043838231</v>
      </c>
      <c r="Q311" s="9">
        <v>111.42906638811627</v>
      </c>
      <c r="R311" s="9">
        <v>116.28915549240357</v>
      </c>
      <c r="S311" s="9">
        <v>116.60006630693819</v>
      </c>
      <c r="T311" s="9">
        <v>117.51259333611453</v>
      </c>
      <c r="U311" s="9">
        <v>118.24447895902863</v>
      </c>
      <c r="V311" s="9">
        <v>122.21913654499308</v>
      </c>
      <c r="W311" s="9">
        <v>129.54486211411245</v>
      </c>
      <c r="X311" s="9">
        <v>134.70928852479213</v>
      </c>
      <c r="Y311" s="9">
        <v>140.36193962235029</v>
      </c>
      <c r="Z311" s="9">
        <v>143.10555321294331</v>
      </c>
      <c r="AA311" s="9">
        <v>147.26413748968375</v>
      </c>
      <c r="AB311" s="9">
        <v>149.14798403596356</v>
      </c>
      <c r="AC311" s="9">
        <v>148.53796213703905</v>
      </c>
      <c r="AD311" s="9">
        <v>148.99046143742825</v>
      </c>
      <c r="AE311" s="9">
        <v>144.76669958580075</v>
      </c>
      <c r="AF311" s="9">
        <v>145.72430370339978</v>
      </c>
      <c r="AG311" s="9">
        <v>146.22394342338146</v>
      </c>
      <c r="AH311" s="9">
        <v>151.24070399563644</v>
      </c>
      <c r="AI311" s="9">
        <v>151.06136097334965</v>
      </c>
      <c r="AJ311" s="9">
        <v>153.76998639865508</v>
      </c>
      <c r="AK311" s="9">
        <v>154.88273098240339</v>
      </c>
      <c r="AL311" s="9">
        <v>155.83558011060003</v>
      </c>
      <c r="AM311" s="9">
        <v>155.25870190681607</v>
      </c>
      <c r="AN311" s="9">
        <v>160.20250483721568</v>
      </c>
      <c r="AO311" s="9">
        <v>166.47576287428515</v>
      </c>
      <c r="AP311" s="9">
        <v>167.88695149841328</v>
      </c>
      <c r="AQ311" s="9">
        <v>168.20375386095839</v>
      </c>
      <c r="AR311" s="9">
        <v>171.244271335376</v>
      </c>
      <c r="AS311" s="9">
        <v>190.25729675578341</v>
      </c>
      <c r="AT311" s="9">
        <v>212.19492184918317</v>
      </c>
      <c r="AU311" s="9">
        <v>230.91706669858186</v>
      </c>
      <c r="AV311" s="9">
        <v>237.94148331635787</v>
      </c>
      <c r="AW311" s="9">
        <v>241.2375025053168</v>
      </c>
      <c r="AX311" s="9">
        <v>241.83788545006385</v>
      </c>
      <c r="AY311" s="9">
        <v>243.05735632494864</v>
      </c>
      <c r="AZ311" s="9">
        <v>250.05569648872043</v>
      </c>
      <c r="BA311" s="9">
        <v>258.86926205881559</v>
      </c>
      <c r="BB311" s="9">
        <v>266.2674261254179</v>
      </c>
      <c r="BC311" s="9">
        <v>266.10447277952517</v>
      </c>
      <c r="BD311" s="9">
        <v>276.27876591290112</v>
      </c>
      <c r="BE311" s="9">
        <v>289.41666860647575</v>
      </c>
      <c r="BF311" s="9">
        <v>297.41824086146022</v>
      </c>
      <c r="BG311" s="9">
        <v>307.7368246739486</v>
      </c>
      <c r="BH311" s="9">
        <v>317.30634682627147</v>
      </c>
      <c r="BI311" s="9">
        <v>331.45085301164812</v>
      </c>
      <c r="BJ311" s="9">
        <v>330.9391179985833</v>
      </c>
      <c r="BK311" s="9">
        <v>328.43254779982107</v>
      </c>
      <c r="BL311" s="9">
        <v>335.9135470543572</v>
      </c>
      <c r="BM311" s="9">
        <v>351.22417991977017</v>
      </c>
      <c r="BN311" s="9">
        <v>373.42126198622645</v>
      </c>
      <c r="BO311" s="9">
        <v>377.56304897939464</v>
      </c>
      <c r="BP311" s="9">
        <v>375.82726418154044</v>
      </c>
      <c r="BQ311" s="21">
        <v>362.81068681899114</v>
      </c>
      <c r="BR311" s="21">
        <v>351.30985854270551</v>
      </c>
      <c r="BS311" s="21">
        <v>347.42371806130012</v>
      </c>
      <c r="BT311" s="21">
        <v>335.54400238069883</v>
      </c>
      <c r="BU311" s="21">
        <v>337.64535744642376</v>
      </c>
      <c r="BV311" s="21">
        <v>338.47936114838308</v>
      </c>
      <c r="BW311" s="21">
        <v>347.50553025933158</v>
      </c>
      <c r="BX311" s="21">
        <v>358.29728015360939</v>
      </c>
      <c r="BY311" s="21">
        <v>357.34109341210797</v>
      </c>
      <c r="BZ311" s="21">
        <v>361.83667315960946</v>
      </c>
      <c r="CA311" s="21">
        <v>363.99298620514281</v>
      </c>
      <c r="CB311" s="21">
        <v>380.28277333020236</v>
      </c>
      <c r="CC311" s="21">
        <v>396.318409304358</v>
      </c>
      <c r="CD311" s="197">
        <v>401.4972151865386</v>
      </c>
      <c r="CE311" s="197">
        <v>395.39337113273996</v>
      </c>
      <c r="CF311" s="197">
        <v>393.82472249802686</v>
      </c>
      <c r="CG311" s="197">
        <v>396.86741532093794</v>
      </c>
      <c r="CH311" s="200">
        <v>403.16606493202983</v>
      </c>
      <c r="CJ311" s="5"/>
      <c r="CK311" s="5"/>
      <c r="CL311" s="5"/>
      <c r="CM311" s="5"/>
      <c r="CN311" s="5"/>
      <c r="CO311" s="21"/>
      <c r="CP311" s="21"/>
      <c r="CQ311" s="21"/>
    </row>
    <row r="312" spans="1:95" x14ac:dyDescent="0.2">
      <c r="A312" s="8" t="str">
        <f t="shared" si="4"/>
        <v>EFHmL_gg_QU_25</v>
      </c>
      <c r="B312" s="7" t="s">
        <v>3808</v>
      </c>
      <c r="C312" s="7" t="s">
        <v>654</v>
      </c>
      <c r="D312" s="7">
        <v>25</v>
      </c>
      <c r="E312" s="7">
        <v>100</v>
      </c>
      <c r="F312" s="9">
        <v>102.21042701514365</v>
      </c>
      <c r="G312" s="9">
        <v>102.71811673331449</v>
      </c>
      <c r="H312" s="9">
        <v>104.07499425400162</v>
      </c>
      <c r="I312" s="9">
        <v>105.37318465505255</v>
      </c>
      <c r="J312" s="9">
        <v>109.6364306369037</v>
      </c>
      <c r="K312" s="9">
        <v>114.01554104191655</v>
      </c>
      <c r="L312" s="9">
        <v>116.78292252273508</v>
      </c>
      <c r="M312" s="9">
        <v>121.52561906585684</v>
      </c>
      <c r="N312" s="9">
        <v>122.95043832127828</v>
      </c>
      <c r="O312" s="9">
        <v>126.1801591114787</v>
      </c>
      <c r="P312" s="9">
        <v>126.64515457921556</v>
      </c>
      <c r="Q312" s="9">
        <v>133.6918308303577</v>
      </c>
      <c r="R312" s="9">
        <v>140.73428518771547</v>
      </c>
      <c r="S312" s="9">
        <v>147.8869002175023</v>
      </c>
      <c r="T312" s="9">
        <v>150.48283366703541</v>
      </c>
      <c r="U312" s="9">
        <v>149.05868544112121</v>
      </c>
      <c r="V312" s="9">
        <v>149.39092891075694</v>
      </c>
      <c r="W312" s="9">
        <v>151.82914247369646</v>
      </c>
      <c r="X312" s="9">
        <v>157.18365014199392</v>
      </c>
      <c r="Y312" s="9">
        <v>162.11429085754472</v>
      </c>
      <c r="Z312" s="9">
        <v>169.61058481747617</v>
      </c>
      <c r="AA312" s="9">
        <v>177.57346794029942</v>
      </c>
      <c r="AB312" s="9">
        <v>185.43245333271022</v>
      </c>
      <c r="AC312" s="9">
        <v>191.71885318705702</v>
      </c>
      <c r="AD312" s="9">
        <v>200.33654924107267</v>
      </c>
      <c r="AE312" s="9">
        <v>202.97744166544513</v>
      </c>
      <c r="AF312" s="9">
        <v>217.36196504146724</v>
      </c>
      <c r="AG312" s="9">
        <v>228.00561092356403</v>
      </c>
      <c r="AH312" s="9">
        <v>240.8324232484199</v>
      </c>
      <c r="AI312" s="9">
        <v>242.87920295008522</v>
      </c>
      <c r="AJ312" s="9">
        <v>246.11700405357703</v>
      </c>
      <c r="AK312" s="9">
        <v>257.78195679911585</v>
      </c>
      <c r="AL312" s="9">
        <v>268.65070511096752</v>
      </c>
      <c r="AM312" s="9">
        <v>283.64821391374136</v>
      </c>
      <c r="AN312" s="9">
        <v>284.75591582204407</v>
      </c>
      <c r="AO312" s="9">
        <v>285.96687239102351</v>
      </c>
      <c r="AP312" s="9">
        <v>275.66942179967646</v>
      </c>
      <c r="AQ312" s="9">
        <v>277.54511694426384</v>
      </c>
      <c r="AR312" s="9">
        <v>287.09828400781743</v>
      </c>
      <c r="AS312" s="9">
        <v>311.94795942540907</v>
      </c>
      <c r="AT312" s="9">
        <v>330.63559911842668</v>
      </c>
      <c r="AU312" s="9">
        <v>345.30086445184907</v>
      </c>
      <c r="AV312" s="9">
        <v>349.20010490238928</v>
      </c>
      <c r="AW312" s="9">
        <v>366.84197311550656</v>
      </c>
      <c r="AX312" s="9">
        <v>377.18455043920795</v>
      </c>
      <c r="AY312" s="9">
        <v>381.75954553221612</v>
      </c>
      <c r="AZ312" s="9">
        <v>374.80653381212352</v>
      </c>
      <c r="BA312" s="9">
        <v>372.1086598011434</v>
      </c>
      <c r="BB312" s="9">
        <v>377.78031277608915</v>
      </c>
      <c r="BC312" s="9">
        <v>374.94219360471078</v>
      </c>
      <c r="BD312" s="9">
        <v>383.98660848658329</v>
      </c>
      <c r="BE312" s="9">
        <v>391.96204350355248</v>
      </c>
      <c r="BF312" s="9">
        <v>400.54416415150462</v>
      </c>
      <c r="BG312" s="9">
        <v>386.80142079434154</v>
      </c>
      <c r="BH312" s="9">
        <v>382.35801959216656</v>
      </c>
      <c r="BI312" s="9">
        <v>377.7423636773853</v>
      </c>
      <c r="BJ312" s="9">
        <v>371.81013418004568</v>
      </c>
      <c r="BK312" s="9">
        <v>359.70899122514305</v>
      </c>
      <c r="BL312" s="9">
        <v>360.76352482033843</v>
      </c>
      <c r="BM312" s="9">
        <v>365.52718788078181</v>
      </c>
      <c r="BN312" s="9">
        <v>373.12629208997055</v>
      </c>
      <c r="BO312" s="9">
        <v>362.67794640318266</v>
      </c>
      <c r="BP312" s="9">
        <v>361.12064298041832</v>
      </c>
      <c r="BQ312" s="21">
        <v>349.23016288371582</v>
      </c>
      <c r="BR312" s="21">
        <v>346.53599498551125</v>
      </c>
      <c r="BS312" s="21">
        <v>338.16473741307749</v>
      </c>
      <c r="BT312" s="21">
        <v>325.01180430231085</v>
      </c>
      <c r="BU312" s="21">
        <v>320.19252425253245</v>
      </c>
      <c r="BV312" s="21">
        <v>317.17432573128252</v>
      </c>
      <c r="BW312" s="21">
        <v>324.05157295742146</v>
      </c>
      <c r="BX312" s="21">
        <v>327.78791511993933</v>
      </c>
      <c r="BY312" s="21">
        <v>329.33637857274908</v>
      </c>
      <c r="BZ312" s="21">
        <v>336.78270925692976</v>
      </c>
      <c r="CA312" s="21">
        <v>345.5031872100576</v>
      </c>
      <c r="CB312" s="21">
        <v>352.35402537226418</v>
      </c>
      <c r="CC312" s="21">
        <v>357.16712575674188</v>
      </c>
      <c r="CD312" s="197">
        <v>353.23480783363601</v>
      </c>
      <c r="CE312" s="197">
        <v>360.34588473539117</v>
      </c>
      <c r="CF312" s="197">
        <v>367.56276416153531</v>
      </c>
      <c r="CG312" s="197">
        <v>382.91635098560329</v>
      </c>
      <c r="CH312" s="200">
        <v>393.53451277236712</v>
      </c>
      <c r="CJ312" s="5"/>
      <c r="CK312" s="5"/>
      <c r="CL312" s="5"/>
      <c r="CM312" s="5"/>
      <c r="CN312" s="5"/>
      <c r="CO312" s="21"/>
      <c r="CP312" s="21"/>
      <c r="CQ312" s="21"/>
    </row>
    <row r="313" spans="1:95" x14ac:dyDescent="0.2">
      <c r="A313" s="8" t="str">
        <f t="shared" si="4"/>
        <v>EFHmL_gg_QU_26</v>
      </c>
      <c r="B313" s="7" t="s">
        <v>3808</v>
      </c>
      <c r="C313" s="7" t="s">
        <v>654</v>
      </c>
      <c r="D313" s="7">
        <v>26</v>
      </c>
      <c r="E313" s="7">
        <v>100</v>
      </c>
      <c r="F313" s="9">
        <v>100.01063436089525</v>
      </c>
      <c r="G313" s="9">
        <v>99.999716417041626</v>
      </c>
      <c r="H313" s="9">
        <v>100.13867206608374</v>
      </c>
      <c r="I313" s="9">
        <v>99.935768460197821</v>
      </c>
      <c r="J313" s="9">
        <v>99.837790548483625</v>
      </c>
      <c r="K313" s="9">
        <v>99.673170641818459</v>
      </c>
      <c r="L313" s="9">
        <v>99.65516312403264</v>
      </c>
      <c r="M313" s="9">
        <v>99.470975993314752</v>
      </c>
      <c r="N313" s="9">
        <v>99.340953207426139</v>
      </c>
      <c r="O313" s="9">
        <v>99.283244075631231</v>
      </c>
      <c r="P313" s="9">
        <v>99.316848656055711</v>
      </c>
      <c r="Q313" s="9">
        <v>99.350311445000898</v>
      </c>
      <c r="R313" s="9">
        <v>99.507416403293632</v>
      </c>
      <c r="S313" s="9">
        <v>99.586819631315095</v>
      </c>
      <c r="T313" s="9">
        <v>99.213199085170274</v>
      </c>
      <c r="U313" s="9">
        <v>98.733802095983265</v>
      </c>
      <c r="V313" s="9">
        <v>98.415054852060237</v>
      </c>
      <c r="W313" s="9">
        <v>98.46283858035099</v>
      </c>
      <c r="X313" s="9">
        <v>98.516577550747286</v>
      </c>
      <c r="Y313" s="9">
        <v>98.570316521144306</v>
      </c>
      <c r="Z313" s="9">
        <v>98.711966208280458</v>
      </c>
      <c r="AA313" s="9">
        <v>98.834332254320387</v>
      </c>
      <c r="AB313" s="9">
        <v>98.866660711444297</v>
      </c>
      <c r="AC313" s="9">
        <v>98.781444032799882</v>
      </c>
      <c r="AD313" s="9">
        <v>98.737772257390546</v>
      </c>
      <c r="AE313" s="9">
        <v>99.857641355511362</v>
      </c>
      <c r="AF313" s="9">
        <v>100.91654011782437</v>
      </c>
      <c r="AG313" s="9">
        <v>101.37580271706672</v>
      </c>
      <c r="AH313" s="9">
        <v>100.53341954260088</v>
      </c>
      <c r="AI313" s="9">
        <v>99.746902210707276</v>
      </c>
      <c r="AJ313" s="9">
        <v>99.475229737670801</v>
      </c>
      <c r="AK313" s="9">
        <v>99.169385518299649</v>
      </c>
      <c r="AL313" s="9">
        <v>98.784847028296269</v>
      </c>
      <c r="AM313" s="9">
        <v>98.472055026471992</v>
      </c>
      <c r="AN313" s="9">
        <v>98.670846679469719</v>
      </c>
      <c r="AO313" s="9">
        <v>98.999519326878399</v>
      </c>
      <c r="AP313" s="9">
        <v>99.15038546012336</v>
      </c>
      <c r="AQ313" s="9">
        <v>99.200012477643625</v>
      </c>
      <c r="AR313" s="9">
        <v>100.01900005812875</v>
      </c>
      <c r="AS313" s="9">
        <v>101.31710104485303</v>
      </c>
      <c r="AT313" s="9">
        <v>102.96698669000926</v>
      </c>
      <c r="AU313" s="9">
        <v>101.89958043901554</v>
      </c>
      <c r="AV313" s="9">
        <v>103.4339060290542</v>
      </c>
      <c r="AW313" s="9">
        <v>103.68969785644099</v>
      </c>
      <c r="AX313" s="9">
        <v>105.33915812712138</v>
      </c>
      <c r="AY313" s="9">
        <v>104.10769913536659</v>
      </c>
      <c r="AZ313" s="9">
        <v>105.40367324989388</v>
      </c>
      <c r="BA313" s="9">
        <v>109.60183534866705</v>
      </c>
      <c r="BB313" s="9">
        <v>111.93118575933623</v>
      </c>
      <c r="BC313" s="9">
        <v>112.18938804193969</v>
      </c>
      <c r="BD313" s="9">
        <v>112.30551526298922</v>
      </c>
      <c r="BE313" s="9">
        <v>114.71242561247141</v>
      </c>
      <c r="BF313" s="9">
        <v>116.87247699766392</v>
      </c>
      <c r="BG313" s="9">
        <v>118.55724334653003</v>
      </c>
      <c r="BH313" s="9">
        <v>122.25502331729012</v>
      </c>
      <c r="BI313" s="9">
        <v>131.84296310120519</v>
      </c>
      <c r="BJ313" s="9">
        <v>134.66759114659004</v>
      </c>
      <c r="BK313" s="9">
        <v>133.18572840354781</v>
      </c>
      <c r="BL313" s="9">
        <v>129.54934414289039</v>
      </c>
      <c r="BM313" s="9">
        <v>131.62843259379736</v>
      </c>
      <c r="BN313" s="9">
        <v>135.96484138414473</v>
      </c>
      <c r="BO313" s="9">
        <v>137.13547183157172</v>
      </c>
      <c r="BP313" s="9">
        <v>136.58120894173481</v>
      </c>
      <c r="BQ313" s="21">
        <v>135.55548938560267</v>
      </c>
      <c r="BR313" s="21">
        <v>133.56402806856852</v>
      </c>
      <c r="BS313" s="21">
        <v>134.66744935514819</v>
      </c>
      <c r="BT313" s="21">
        <v>131.65480580898358</v>
      </c>
      <c r="BU313" s="21">
        <v>135.71798242009126</v>
      </c>
      <c r="BV313" s="21">
        <v>136.821970872527</v>
      </c>
      <c r="BW313" s="21">
        <v>137.09704634095783</v>
      </c>
      <c r="BX313" s="21">
        <v>131.32102866800713</v>
      </c>
      <c r="BY313" s="21">
        <v>126.63085013838041</v>
      </c>
      <c r="BZ313" s="21">
        <v>125.50701087893917</v>
      </c>
      <c r="CA313" s="21">
        <v>129.56479941396924</v>
      </c>
      <c r="CB313" s="21">
        <v>133.83300650319188</v>
      </c>
      <c r="CC313" s="21">
        <v>139.52919557353761</v>
      </c>
      <c r="CD313" s="197">
        <v>138.8443427317886</v>
      </c>
      <c r="CE313" s="197">
        <v>137.23217361991556</v>
      </c>
      <c r="CF313" s="197">
        <v>138.63633463257176</v>
      </c>
      <c r="CG313" s="197">
        <v>145.70619954771914</v>
      </c>
      <c r="CH313" s="200">
        <v>157.86368450698615</v>
      </c>
      <c r="CJ313" s="5"/>
      <c r="CK313" s="5"/>
      <c r="CL313" s="5"/>
      <c r="CM313" s="5"/>
      <c r="CN313" s="5"/>
      <c r="CO313" s="21"/>
      <c r="CP313" s="21"/>
      <c r="CQ313" s="21"/>
    </row>
    <row r="314" spans="1:95" x14ac:dyDescent="0.2">
      <c r="A314" s="8" t="str">
        <f t="shared" si="4"/>
        <v>EFHuL_gg_QU_1</v>
      </c>
      <c r="B314" s="7" t="s">
        <v>3809</v>
      </c>
      <c r="C314" s="7" t="s">
        <v>654</v>
      </c>
      <c r="D314" s="7">
        <v>1</v>
      </c>
      <c r="E314" s="7">
        <v>100</v>
      </c>
      <c r="F314" s="9">
        <v>89.764306685514384</v>
      </c>
      <c r="G314" s="9">
        <v>82.199603072890625</v>
      </c>
      <c r="H314" s="9">
        <v>81.103949910675269</v>
      </c>
      <c r="I314" s="9">
        <v>81.611326065375806</v>
      </c>
      <c r="J314" s="9">
        <v>85.098371886081793</v>
      </c>
      <c r="K314" s="9">
        <v>86.452106508776069</v>
      </c>
      <c r="L314" s="9">
        <v>88.456886583290483</v>
      </c>
      <c r="M314" s="9">
        <v>87.249847634494188</v>
      </c>
      <c r="N314" s="9">
        <v>87.803411702745962</v>
      </c>
      <c r="O314" s="9">
        <v>87.677740660749535</v>
      </c>
      <c r="P314" s="9">
        <v>93.015760204836695</v>
      </c>
      <c r="Q314" s="9">
        <v>98.837147669432042</v>
      </c>
      <c r="R314" s="9">
        <v>107.52442763723707</v>
      </c>
      <c r="S314" s="9">
        <v>112.48058171890976</v>
      </c>
      <c r="T314" s="9">
        <v>115.38669680275645</v>
      </c>
      <c r="U314" s="9">
        <v>113.96703325012423</v>
      </c>
      <c r="V314" s="9">
        <v>115.06921636721961</v>
      </c>
      <c r="W314" s="9">
        <v>115.76071499836155</v>
      </c>
      <c r="X314" s="9">
        <v>117.93633125515926</v>
      </c>
      <c r="Y314" s="9">
        <v>119.67468490041337</v>
      </c>
      <c r="Z314" s="9">
        <v>121.87253078179891</v>
      </c>
      <c r="AA314" s="9">
        <v>124.54051785731259</v>
      </c>
      <c r="AB314" s="9">
        <v>126.98661665893955</v>
      </c>
      <c r="AC314" s="9">
        <v>129.00061138844603</v>
      </c>
      <c r="AD314" s="9">
        <v>130.40297359088257</v>
      </c>
      <c r="AE314" s="9">
        <v>130.49871705745687</v>
      </c>
      <c r="AF314" s="9">
        <v>133.92297440752259</v>
      </c>
      <c r="AG314" s="9">
        <v>139.34089802358721</v>
      </c>
      <c r="AH314" s="9">
        <v>144.10266748563183</v>
      </c>
      <c r="AI314" s="9">
        <v>147.07939623124796</v>
      </c>
      <c r="AJ314" s="9">
        <v>150.42291236089457</v>
      </c>
      <c r="AK314" s="9">
        <v>154.26273625109727</v>
      </c>
      <c r="AL314" s="9">
        <v>158.12355846264978</v>
      </c>
      <c r="AM314" s="9">
        <v>160.03788869043026</v>
      </c>
      <c r="AN314" s="9">
        <v>162.63012822493928</v>
      </c>
      <c r="AO314" s="9">
        <v>164.42049855181466</v>
      </c>
      <c r="AP314" s="9">
        <v>164.93633197993105</v>
      </c>
      <c r="AQ314" s="9">
        <v>167.26339039721918</v>
      </c>
      <c r="AR314" s="9">
        <v>171.33793948277125</v>
      </c>
      <c r="AS314" s="9">
        <v>180.50318115847219</v>
      </c>
      <c r="AT314" s="9">
        <v>200.76659410695606</v>
      </c>
      <c r="AU314" s="9">
        <v>215.07119518405321</v>
      </c>
      <c r="AV314" s="9">
        <v>229.59626178625777</v>
      </c>
      <c r="AW314" s="9">
        <v>227.09625883824165</v>
      </c>
      <c r="AX314" s="9">
        <v>225.36024735401853</v>
      </c>
      <c r="AY314" s="9">
        <v>218.42293270005544</v>
      </c>
      <c r="AZ314" s="9">
        <v>217.04931362441337</v>
      </c>
      <c r="BA314" s="9">
        <v>220.68431128797022</v>
      </c>
      <c r="BB314" s="9">
        <v>226.1892433986327</v>
      </c>
      <c r="BC314" s="9">
        <v>228.46011530750044</v>
      </c>
      <c r="BD314" s="9">
        <v>239.05360346728023</v>
      </c>
      <c r="BE314" s="9">
        <v>246.46826525348752</v>
      </c>
      <c r="BF314" s="9">
        <v>252.7183525080342</v>
      </c>
      <c r="BG314" s="9">
        <v>252.73070286850978</v>
      </c>
      <c r="BH314" s="9">
        <v>260.09079386077656</v>
      </c>
      <c r="BI314" s="9">
        <v>274.4021150290589</v>
      </c>
      <c r="BJ314" s="9">
        <v>284.69595159470776</v>
      </c>
      <c r="BK314" s="9">
        <v>288.36967387780038</v>
      </c>
      <c r="BL314" s="9">
        <v>284.23198105420317</v>
      </c>
      <c r="BM314" s="9">
        <v>283.51329933037397</v>
      </c>
      <c r="BN314" s="9">
        <v>286.33728618272403</v>
      </c>
      <c r="BO314" s="9">
        <v>288.43374493435795</v>
      </c>
      <c r="BP314" s="9">
        <v>290.37649711441514</v>
      </c>
      <c r="BQ314" s="21">
        <v>292.72866620637495</v>
      </c>
      <c r="BR314" s="21">
        <v>295.43477413698173</v>
      </c>
      <c r="BS314" s="21">
        <v>301.31047633725063</v>
      </c>
      <c r="BT314" s="21">
        <v>299.65647190514966</v>
      </c>
      <c r="BU314" s="21">
        <v>301.03775402149705</v>
      </c>
      <c r="BV314" s="21">
        <v>297.38847319134396</v>
      </c>
      <c r="BW314" s="21">
        <v>298.4106679441324</v>
      </c>
      <c r="BX314" s="21">
        <v>305.26899091462133</v>
      </c>
      <c r="BY314" s="21">
        <v>312.27266226623004</v>
      </c>
      <c r="BZ314" s="21">
        <v>327.06237186252912</v>
      </c>
      <c r="CA314" s="21">
        <v>337.83215579232024</v>
      </c>
      <c r="CB314" s="21">
        <v>348.79657462909057</v>
      </c>
      <c r="CC314" s="21">
        <v>354.82412370955132</v>
      </c>
      <c r="CD314" s="197">
        <v>357.15634182697499</v>
      </c>
      <c r="CE314" s="197">
        <v>357.47862349075086</v>
      </c>
      <c r="CF314" s="197">
        <v>359.11438751339301</v>
      </c>
      <c r="CG314" s="197">
        <v>368.85541855233305</v>
      </c>
      <c r="CH314" s="200">
        <v>384.64699152339404</v>
      </c>
      <c r="CJ314" s="5"/>
      <c r="CK314" s="5"/>
      <c r="CL314" s="5"/>
      <c r="CM314" s="5"/>
      <c r="CN314" s="5"/>
      <c r="CO314" s="21"/>
      <c r="CP314" s="21"/>
      <c r="CQ314" s="21"/>
    </row>
    <row r="315" spans="1:95" x14ac:dyDescent="0.2">
      <c r="A315" s="8" t="str">
        <f t="shared" si="4"/>
        <v>EFHuL_gg_QU_2</v>
      </c>
      <c r="B315" s="7" t="s">
        <v>3809</v>
      </c>
      <c r="C315" s="7" t="s">
        <v>654</v>
      </c>
      <c r="D315" s="7">
        <v>2</v>
      </c>
      <c r="E315" s="7">
        <v>100</v>
      </c>
      <c r="F315" s="9">
        <v>89.020206873450562</v>
      </c>
      <c r="G315" s="9">
        <v>80.419949514476215</v>
      </c>
      <c r="H315" s="9">
        <v>79.237959862154909</v>
      </c>
      <c r="I315" s="9">
        <v>79.387005717623524</v>
      </c>
      <c r="J315" s="9">
        <v>83.288881711279444</v>
      </c>
      <c r="K315" s="9">
        <v>84.076291007336692</v>
      </c>
      <c r="L315" s="9">
        <v>84.007951694449545</v>
      </c>
      <c r="M315" s="9">
        <v>81.450532291201853</v>
      </c>
      <c r="N315" s="9">
        <v>81.799159327697097</v>
      </c>
      <c r="O315" s="9">
        <v>82.786655565725951</v>
      </c>
      <c r="P315" s="9">
        <v>88.37178460726409</v>
      </c>
      <c r="Q315" s="9">
        <v>93.501822192308623</v>
      </c>
      <c r="R315" s="9">
        <v>101.37309964456604</v>
      </c>
      <c r="S315" s="9">
        <v>107.26260900597929</v>
      </c>
      <c r="T315" s="9">
        <v>109.35359903869535</v>
      </c>
      <c r="U315" s="9">
        <v>110.03332034439875</v>
      </c>
      <c r="V315" s="9">
        <v>110.79961671822836</v>
      </c>
      <c r="W315" s="9">
        <v>113.00719164635325</v>
      </c>
      <c r="X315" s="9">
        <v>113.91150016880492</v>
      </c>
      <c r="Y315" s="9">
        <v>113.43474846540737</v>
      </c>
      <c r="Z315" s="9">
        <v>114.00154862568775</v>
      </c>
      <c r="AA315" s="9">
        <v>113.79919096944205</v>
      </c>
      <c r="AB315" s="9">
        <v>115.02911084640998</v>
      </c>
      <c r="AC315" s="9">
        <v>114.13128439225937</v>
      </c>
      <c r="AD315" s="9">
        <v>116.23610181951788</v>
      </c>
      <c r="AE315" s="9">
        <v>114.19691324425411</v>
      </c>
      <c r="AF315" s="9">
        <v>117.33424324667651</v>
      </c>
      <c r="AG315" s="9">
        <v>119.83457556389156</v>
      </c>
      <c r="AH315" s="9">
        <v>123.51127270786601</v>
      </c>
      <c r="AI315" s="9">
        <v>122.31273458065333</v>
      </c>
      <c r="AJ315" s="9">
        <v>121.55769523825923</v>
      </c>
      <c r="AK315" s="9">
        <v>121.16406294814828</v>
      </c>
      <c r="AL315" s="9">
        <v>121.3442680064714</v>
      </c>
      <c r="AM315" s="9">
        <v>121.62937422669079</v>
      </c>
      <c r="AN315" s="9">
        <v>126.40261734579394</v>
      </c>
      <c r="AO315" s="9">
        <v>133.48811174771433</v>
      </c>
      <c r="AP315" s="9">
        <v>137.55249089865222</v>
      </c>
      <c r="AQ315" s="9">
        <v>140.75970447709719</v>
      </c>
      <c r="AR315" s="9">
        <v>144.7864978270394</v>
      </c>
      <c r="AS315" s="9">
        <v>154.70084740769627</v>
      </c>
      <c r="AT315" s="9">
        <v>179.64819362803578</v>
      </c>
      <c r="AU315" s="9">
        <v>197.00176960957023</v>
      </c>
      <c r="AV315" s="9">
        <v>215.69421908710379</v>
      </c>
      <c r="AW315" s="9">
        <v>210.71946160965965</v>
      </c>
      <c r="AX315" s="9">
        <v>203.31025243209294</v>
      </c>
      <c r="AY315" s="9">
        <v>190.13294240608343</v>
      </c>
      <c r="AZ315" s="9">
        <v>183.83116120712035</v>
      </c>
      <c r="BA315" s="9">
        <v>188.08560169315015</v>
      </c>
      <c r="BB315" s="9">
        <v>193.60166492977953</v>
      </c>
      <c r="BC315" s="9">
        <v>195.51622778137263</v>
      </c>
      <c r="BD315" s="9">
        <v>207.81654442263769</v>
      </c>
      <c r="BE315" s="9">
        <v>217.16252893103305</v>
      </c>
      <c r="BF315" s="9">
        <v>229.68391126715926</v>
      </c>
      <c r="BG315" s="9">
        <v>234.89982818085375</v>
      </c>
      <c r="BH315" s="9">
        <v>246.37939427164125</v>
      </c>
      <c r="BI315" s="9">
        <v>265.54473078047232</v>
      </c>
      <c r="BJ315" s="9">
        <v>278.45963269115339</v>
      </c>
      <c r="BK315" s="9">
        <v>287.56094058395638</v>
      </c>
      <c r="BL315" s="9">
        <v>284.41867399068411</v>
      </c>
      <c r="BM315" s="9">
        <v>286.31786606077327</v>
      </c>
      <c r="BN315" s="9">
        <v>290.67762118799288</v>
      </c>
      <c r="BO315" s="9">
        <v>296.75589487222157</v>
      </c>
      <c r="BP315" s="9">
        <v>304.29516362379576</v>
      </c>
      <c r="BQ315" s="21">
        <v>312.89635209841146</v>
      </c>
      <c r="BR315" s="21">
        <v>320.32326642313984</v>
      </c>
      <c r="BS315" s="21">
        <v>324.36484997516629</v>
      </c>
      <c r="BT315" s="21">
        <v>316.31449920368061</v>
      </c>
      <c r="BU315" s="21">
        <v>312.40224069847494</v>
      </c>
      <c r="BV315" s="21">
        <v>307.77330691121819</v>
      </c>
      <c r="BW315" s="21">
        <v>311.15260842660661</v>
      </c>
      <c r="BX315" s="21">
        <v>321.74585591099918</v>
      </c>
      <c r="BY315" s="21">
        <v>333.53390946631595</v>
      </c>
      <c r="BZ315" s="21">
        <v>351.79694304244782</v>
      </c>
      <c r="CA315" s="21">
        <v>366.94772359567497</v>
      </c>
      <c r="CB315" s="21">
        <v>384.72967550308454</v>
      </c>
      <c r="CC315" s="21">
        <v>397.69655552742489</v>
      </c>
      <c r="CD315" s="197">
        <v>398.97599555168159</v>
      </c>
      <c r="CE315" s="197">
        <v>392.15589255088571</v>
      </c>
      <c r="CF315" s="197">
        <v>386.953171323162</v>
      </c>
      <c r="CG315" s="197">
        <v>397.79345412159228</v>
      </c>
      <c r="CH315" s="200">
        <v>419.64741450760476</v>
      </c>
      <c r="CJ315" s="5"/>
      <c r="CK315" s="5"/>
      <c r="CL315" s="5"/>
      <c r="CM315" s="5"/>
      <c r="CN315" s="5"/>
      <c r="CO315" s="21"/>
      <c r="CP315" s="21"/>
      <c r="CQ315" s="21"/>
    </row>
    <row r="316" spans="1:95" x14ac:dyDescent="0.2">
      <c r="A316" s="8" t="str">
        <f t="shared" si="4"/>
        <v>EFHuL_gg_QU_3</v>
      </c>
      <c r="B316" s="7" t="s">
        <v>3809</v>
      </c>
      <c r="C316" s="7" t="s">
        <v>654</v>
      </c>
      <c r="D316" s="7">
        <v>3</v>
      </c>
      <c r="E316" s="7">
        <v>100</v>
      </c>
      <c r="F316" s="9">
        <v>85.915973533378178</v>
      </c>
      <c r="G316" s="9">
        <v>75.833028522525794</v>
      </c>
      <c r="H316" s="9">
        <v>72.916184943118964</v>
      </c>
      <c r="I316" s="9">
        <v>70.673599000129727</v>
      </c>
      <c r="J316" s="9">
        <v>71.13207775191897</v>
      </c>
      <c r="K316" s="9">
        <v>71.055428172370043</v>
      </c>
      <c r="L316" s="9">
        <v>73.054840763271315</v>
      </c>
      <c r="M316" s="9">
        <v>73.618263441950887</v>
      </c>
      <c r="N316" s="9">
        <v>74.988149499565552</v>
      </c>
      <c r="O316" s="9">
        <v>75.52545302184312</v>
      </c>
      <c r="P316" s="9">
        <v>78.928041970473274</v>
      </c>
      <c r="Q316" s="9">
        <v>83.442231824807479</v>
      </c>
      <c r="R316" s="9">
        <v>92.353852483071591</v>
      </c>
      <c r="S316" s="9">
        <v>99.667358846748812</v>
      </c>
      <c r="T316" s="9">
        <v>103.49194074123646</v>
      </c>
      <c r="U316" s="9">
        <v>104.05260697866264</v>
      </c>
      <c r="V316" s="9">
        <v>102.18428395987949</v>
      </c>
      <c r="W316" s="9">
        <v>101.72257263456633</v>
      </c>
      <c r="X316" s="9">
        <v>99.855871321524248</v>
      </c>
      <c r="Y316" s="9">
        <v>100.84175662941448</v>
      </c>
      <c r="Z316" s="9">
        <v>103.4466617170079</v>
      </c>
      <c r="AA316" s="9">
        <v>105.75711226422077</v>
      </c>
      <c r="AB316" s="9">
        <v>106.43040825754764</v>
      </c>
      <c r="AC316" s="9">
        <v>104.07986737795285</v>
      </c>
      <c r="AD316" s="9">
        <v>102.83011304417228</v>
      </c>
      <c r="AE316" s="9">
        <v>101.09737083725021</v>
      </c>
      <c r="AF316" s="9">
        <v>103.75167412590277</v>
      </c>
      <c r="AG316" s="9">
        <v>106.27383828859057</v>
      </c>
      <c r="AH316" s="9">
        <v>112.50738978028922</v>
      </c>
      <c r="AI316" s="9">
        <v>114.34461058912778</v>
      </c>
      <c r="AJ316" s="9">
        <v>116.21145483846205</v>
      </c>
      <c r="AK316" s="9">
        <v>113.27572816296033</v>
      </c>
      <c r="AL316" s="9">
        <v>110.04413857580214</v>
      </c>
      <c r="AM316" s="9">
        <v>108.22178775082864</v>
      </c>
      <c r="AN316" s="9">
        <v>111.83011263133999</v>
      </c>
      <c r="AO316" s="9">
        <v>117.3730280134635</v>
      </c>
      <c r="AP316" s="9">
        <v>119.62217945480756</v>
      </c>
      <c r="AQ316" s="9">
        <v>121.47405211584059</v>
      </c>
      <c r="AR316" s="9">
        <v>124.63607367300976</v>
      </c>
      <c r="AS316" s="9">
        <v>140.76915779809778</v>
      </c>
      <c r="AT316" s="9">
        <v>166.97214748061165</v>
      </c>
      <c r="AU316" s="9">
        <v>189.47515176911142</v>
      </c>
      <c r="AV316" s="9">
        <v>206.47274649429411</v>
      </c>
      <c r="AW316" s="9">
        <v>205.01135050581118</v>
      </c>
      <c r="AX316" s="9">
        <v>200.42508149636816</v>
      </c>
      <c r="AY316" s="9">
        <v>189.42411525672784</v>
      </c>
      <c r="AZ316" s="9">
        <v>186.05669241918812</v>
      </c>
      <c r="BA316" s="9">
        <v>196.2116513106341</v>
      </c>
      <c r="BB316" s="9">
        <v>208.25042689154364</v>
      </c>
      <c r="BC316" s="9">
        <v>216.07889071951263</v>
      </c>
      <c r="BD316" s="9">
        <v>231.27319938834395</v>
      </c>
      <c r="BE316" s="9">
        <v>245.48124627451315</v>
      </c>
      <c r="BF316" s="9">
        <v>259.99522556614016</v>
      </c>
      <c r="BG316" s="9">
        <v>266.14180444517484</v>
      </c>
      <c r="BH316" s="9">
        <v>282.23008474774497</v>
      </c>
      <c r="BI316" s="9">
        <v>310.01040868666701</v>
      </c>
      <c r="BJ316" s="9">
        <v>325.29389174396698</v>
      </c>
      <c r="BK316" s="9">
        <v>328.88975506131345</v>
      </c>
      <c r="BL316" s="9">
        <v>320.40403905196348</v>
      </c>
      <c r="BM316" s="9">
        <v>321.11032059095811</v>
      </c>
      <c r="BN316" s="9">
        <v>328.62129752011941</v>
      </c>
      <c r="BO316" s="9">
        <v>336.15602019292453</v>
      </c>
      <c r="BP316" s="9">
        <v>342.58704099093842</v>
      </c>
      <c r="BQ316" s="21">
        <v>348.94634028799686</v>
      </c>
      <c r="BR316" s="21">
        <v>347.80762303862713</v>
      </c>
      <c r="BS316" s="21">
        <v>341.38846013604035</v>
      </c>
      <c r="BT316" s="21">
        <v>329.7516755963747</v>
      </c>
      <c r="BU316" s="21">
        <v>332.71677507923846</v>
      </c>
      <c r="BV316" s="21">
        <v>343.17866370897724</v>
      </c>
      <c r="BW316" s="21">
        <v>348.55048385064384</v>
      </c>
      <c r="BX316" s="21">
        <v>358.93964726531607</v>
      </c>
      <c r="BY316" s="21">
        <v>367.76768662095543</v>
      </c>
      <c r="BZ316" s="21">
        <v>390.53189020926266</v>
      </c>
      <c r="CA316" s="21">
        <v>401.02217080215911</v>
      </c>
      <c r="CB316" s="21">
        <v>404.91718145943287</v>
      </c>
      <c r="CC316" s="21">
        <v>403.71022502753129</v>
      </c>
      <c r="CD316" s="197">
        <v>401.78940484934463</v>
      </c>
      <c r="CE316" s="197">
        <v>407.64234029466849</v>
      </c>
      <c r="CF316" s="197">
        <v>419.69891773743603</v>
      </c>
      <c r="CG316" s="197">
        <v>439.70934240848709</v>
      </c>
      <c r="CH316" s="200">
        <v>459.43769643270571</v>
      </c>
      <c r="CJ316" s="5"/>
      <c r="CK316" s="5"/>
      <c r="CL316" s="5"/>
      <c r="CM316" s="5"/>
      <c r="CN316" s="5"/>
      <c r="CO316" s="21"/>
      <c r="CP316" s="21"/>
      <c r="CQ316" s="21"/>
    </row>
    <row r="317" spans="1:95" x14ac:dyDescent="0.2">
      <c r="A317" s="8" t="str">
        <f t="shared" si="4"/>
        <v>EFHuL_gg_QU_4</v>
      </c>
      <c r="B317" s="7" t="s">
        <v>3809</v>
      </c>
      <c r="C317" s="7" t="s">
        <v>654</v>
      </c>
      <c r="D317" s="7">
        <v>4</v>
      </c>
      <c r="E317" s="7">
        <v>100</v>
      </c>
      <c r="F317" s="9">
        <v>84.552521749770619</v>
      </c>
      <c r="G317" s="9">
        <v>72.965779836946538</v>
      </c>
      <c r="H317" s="9">
        <v>68.831126781965267</v>
      </c>
      <c r="I317" s="9">
        <v>65.698568574692572</v>
      </c>
      <c r="J317" s="9">
        <v>66.034974567190147</v>
      </c>
      <c r="K317" s="9">
        <v>66.2596769336796</v>
      </c>
      <c r="L317" s="9">
        <v>68.082226819848316</v>
      </c>
      <c r="M317" s="9">
        <v>68.524184644416707</v>
      </c>
      <c r="N317" s="9">
        <v>69.669065866213984</v>
      </c>
      <c r="O317" s="9">
        <v>70.209452393139216</v>
      </c>
      <c r="P317" s="9">
        <v>74.476530906272117</v>
      </c>
      <c r="Q317" s="9">
        <v>80.870187435489456</v>
      </c>
      <c r="R317" s="9">
        <v>91.421161523546402</v>
      </c>
      <c r="S317" s="9">
        <v>99.818360190882387</v>
      </c>
      <c r="T317" s="9">
        <v>105.20020851351882</v>
      </c>
      <c r="U317" s="9">
        <v>106.62386313234954</v>
      </c>
      <c r="V317" s="9">
        <v>107.9277196595513</v>
      </c>
      <c r="W317" s="9">
        <v>107.98049557561133</v>
      </c>
      <c r="X317" s="9">
        <v>106.43833797969212</v>
      </c>
      <c r="Y317" s="9">
        <v>104.50408446757901</v>
      </c>
      <c r="Z317" s="9">
        <v>104.94863252124934</v>
      </c>
      <c r="AA317" s="9">
        <v>107.22771027018149</v>
      </c>
      <c r="AB317" s="9">
        <v>102.98362003948722</v>
      </c>
      <c r="AC317" s="9">
        <v>96.880069159232491</v>
      </c>
      <c r="AD317" s="9">
        <v>91.115190721866099</v>
      </c>
      <c r="AE317" s="9">
        <v>86.472529002474161</v>
      </c>
      <c r="AF317" s="9">
        <v>88.539855529920487</v>
      </c>
      <c r="AG317" s="9">
        <v>92.170709042720944</v>
      </c>
      <c r="AH317" s="9">
        <v>101.15815614535661</v>
      </c>
      <c r="AI317" s="9">
        <v>104.26837362739712</v>
      </c>
      <c r="AJ317" s="9">
        <v>106.65559343738492</v>
      </c>
      <c r="AK317" s="9">
        <v>105.11829252068941</v>
      </c>
      <c r="AL317" s="9">
        <v>102.33250122185864</v>
      </c>
      <c r="AM317" s="9">
        <v>102.21820736695389</v>
      </c>
      <c r="AN317" s="9">
        <v>107.89501801812351</v>
      </c>
      <c r="AO317" s="9">
        <v>114.30130191384934</v>
      </c>
      <c r="AP317" s="9">
        <v>114.0727142037989</v>
      </c>
      <c r="AQ317" s="9">
        <v>113.96327702813544</v>
      </c>
      <c r="AR317" s="9">
        <v>114.45962966184545</v>
      </c>
      <c r="AS317" s="9">
        <v>126.27139771966129</v>
      </c>
      <c r="AT317" s="9">
        <v>148.04615788053681</v>
      </c>
      <c r="AU317" s="9">
        <v>168.77673197235922</v>
      </c>
      <c r="AV317" s="9">
        <v>189.2269137741836</v>
      </c>
      <c r="AW317" s="9">
        <v>188.57870896492452</v>
      </c>
      <c r="AX317" s="9">
        <v>172.8427439589984</v>
      </c>
      <c r="AY317" s="9">
        <v>141.3643383744901</v>
      </c>
      <c r="AZ317" s="9">
        <v>123.20586168819493</v>
      </c>
      <c r="BA317" s="9">
        <v>129.49072859905436</v>
      </c>
      <c r="BB317" s="9">
        <v>143.11500940583437</v>
      </c>
      <c r="BC317" s="9">
        <v>149.6644034541512</v>
      </c>
      <c r="BD317" s="9">
        <v>157.72228212133567</v>
      </c>
      <c r="BE317" s="9">
        <v>165.03144906962893</v>
      </c>
      <c r="BF317" s="9">
        <v>184.79305538485553</v>
      </c>
      <c r="BG317" s="9">
        <v>201.3360160268297</v>
      </c>
      <c r="BH317" s="9">
        <v>225.89611193736371</v>
      </c>
      <c r="BI317" s="9">
        <v>255.59018857278008</v>
      </c>
      <c r="BJ317" s="9">
        <v>273.27766900944454</v>
      </c>
      <c r="BK317" s="9">
        <v>281.84219722352651</v>
      </c>
      <c r="BL317" s="9">
        <v>269.13797103154201</v>
      </c>
      <c r="BM317" s="9">
        <v>268.91940163457377</v>
      </c>
      <c r="BN317" s="9">
        <v>275.03710465266073</v>
      </c>
      <c r="BO317" s="9">
        <v>287.49108008564548</v>
      </c>
      <c r="BP317" s="9">
        <v>303.60121270746055</v>
      </c>
      <c r="BQ317" s="21">
        <v>315.05034493938291</v>
      </c>
      <c r="BR317" s="21">
        <v>316.48208649424305</v>
      </c>
      <c r="BS317" s="21">
        <v>311.29146333432772</v>
      </c>
      <c r="BT317" s="21">
        <v>298.52643452828153</v>
      </c>
      <c r="BU317" s="21">
        <v>293.83247272096628</v>
      </c>
      <c r="BV317" s="21">
        <v>288.03830361245531</v>
      </c>
      <c r="BW317" s="21">
        <v>287.6651675699099</v>
      </c>
      <c r="BX317" s="21">
        <v>293.55438076423525</v>
      </c>
      <c r="BY317" s="21">
        <v>299.13990090203566</v>
      </c>
      <c r="BZ317" s="21">
        <v>312.26846533776734</v>
      </c>
      <c r="CA317" s="21">
        <v>322.73195519404226</v>
      </c>
      <c r="CB317" s="21">
        <v>337.30442170740793</v>
      </c>
      <c r="CC317" s="21">
        <v>351.33446490019065</v>
      </c>
      <c r="CD317" s="197">
        <v>372.68098264982012</v>
      </c>
      <c r="CE317" s="197">
        <v>385.03927396923177</v>
      </c>
      <c r="CF317" s="197">
        <v>399.70038429370061</v>
      </c>
      <c r="CG317" s="197">
        <v>403.79592037319338</v>
      </c>
      <c r="CH317" s="200">
        <v>407.83513403112465</v>
      </c>
      <c r="CJ317" s="5"/>
      <c r="CK317" s="5"/>
      <c r="CL317" s="5"/>
      <c r="CM317" s="5"/>
      <c r="CN317" s="5"/>
      <c r="CO317" s="21"/>
      <c r="CP317" s="21"/>
      <c r="CQ317" s="21"/>
    </row>
    <row r="318" spans="1:95" x14ac:dyDescent="0.2">
      <c r="A318" s="8" t="str">
        <f t="shared" si="4"/>
        <v>EFHuL_gg_QU_5</v>
      </c>
      <c r="B318" s="7" t="s">
        <v>3809</v>
      </c>
      <c r="C318" s="7" t="s">
        <v>654</v>
      </c>
      <c r="D318" s="7">
        <v>5</v>
      </c>
      <c r="E318" s="7">
        <v>100</v>
      </c>
      <c r="F318" s="9">
        <v>87.325056272452443</v>
      </c>
      <c r="G318" s="9">
        <v>77.052432726359655</v>
      </c>
      <c r="H318" s="9">
        <v>74.210828228099658</v>
      </c>
      <c r="I318" s="9">
        <v>72.636957052155637</v>
      </c>
      <c r="J318" s="9">
        <v>75.795043895738715</v>
      </c>
      <c r="K318" s="9">
        <v>77.965498856900936</v>
      </c>
      <c r="L318" s="9">
        <v>81.734095604096424</v>
      </c>
      <c r="M318" s="9">
        <v>82.241277269447366</v>
      </c>
      <c r="N318" s="9">
        <v>83.216274594470221</v>
      </c>
      <c r="O318" s="9">
        <v>83.323268399622563</v>
      </c>
      <c r="P318" s="9">
        <v>88.140335648753037</v>
      </c>
      <c r="Q318" s="9">
        <v>94.218661147531407</v>
      </c>
      <c r="R318" s="9">
        <v>103.34307457022366</v>
      </c>
      <c r="S318" s="9">
        <v>109.29823304184811</v>
      </c>
      <c r="T318" s="9">
        <v>112.77835449568836</v>
      </c>
      <c r="U318" s="9">
        <v>113.34956356441262</v>
      </c>
      <c r="V318" s="9">
        <v>114.69835124319381</v>
      </c>
      <c r="W318" s="9">
        <v>115.40464254214329</v>
      </c>
      <c r="X318" s="9">
        <v>116.65380079724791</v>
      </c>
      <c r="Y318" s="9">
        <v>117.60320028498005</v>
      </c>
      <c r="Z318" s="9">
        <v>119.72739538354195</v>
      </c>
      <c r="AA318" s="9">
        <v>121.06806970817352</v>
      </c>
      <c r="AB318" s="9">
        <v>122.46434118924901</v>
      </c>
      <c r="AC318" s="9">
        <v>122.61393215403353</v>
      </c>
      <c r="AD318" s="9">
        <v>123.79989458547588</v>
      </c>
      <c r="AE318" s="9">
        <v>125.86970635143348</v>
      </c>
      <c r="AF318" s="9">
        <v>130.0336745915707</v>
      </c>
      <c r="AG318" s="9">
        <v>132.35267086153607</v>
      </c>
      <c r="AH318" s="9">
        <v>131.80269647682522</v>
      </c>
      <c r="AI318" s="9">
        <v>131.02266419635066</v>
      </c>
      <c r="AJ318" s="9">
        <v>133.16363374359861</v>
      </c>
      <c r="AK318" s="9">
        <v>134.15546550225321</v>
      </c>
      <c r="AL318" s="9">
        <v>134.16692101683367</v>
      </c>
      <c r="AM318" s="9">
        <v>134.0737061280893</v>
      </c>
      <c r="AN318" s="9">
        <v>141.08023755653124</v>
      </c>
      <c r="AO318" s="9">
        <v>147.14355897999596</v>
      </c>
      <c r="AP318" s="9">
        <v>149.98314112777032</v>
      </c>
      <c r="AQ318" s="9">
        <v>150.46960610654037</v>
      </c>
      <c r="AR318" s="9">
        <v>154.12595836284461</v>
      </c>
      <c r="AS318" s="9">
        <v>171.31185330204255</v>
      </c>
      <c r="AT318" s="9">
        <v>199.59047841978705</v>
      </c>
      <c r="AU318" s="9">
        <v>223.21402499395501</v>
      </c>
      <c r="AV318" s="9">
        <v>239.89786825378488</v>
      </c>
      <c r="AW318" s="9">
        <v>238.7796642918689</v>
      </c>
      <c r="AX318" s="9">
        <v>234.4622641444073</v>
      </c>
      <c r="AY318" s="9">
        <v>226.10133379188684</v>
      </c>
      <c r="AZ318" s="9">
        <v>226.38008691669188</v>
      </c>
      <c r="BA318" s="9">
        <v>235.09451001906845</v>
      </c>
      <c r="BB318" s="9">
        <v>244.33574029341185</v>
      </c>
      <c r="BC318" s="9">
        <v>247.34725895532219</v>
      </c>
      <c r="BD318" s="9">
        <v>263.22231702117216</v>
      </c>
      <c r="BE318" s="9">
        <v>279.83185674015255</v>
      </c>
      <c r="BF318" s="9">
        <v>294.19831138350634</v>
      </c>
      <c r="BG318" s="9">
        <v>296.15699838289771</v>
      </c>
      <c r="BH318" s="9">
        <v>300.93585086769599</v>
      </c>
      <c r="BI318" s="9">
        <v>315.8778454295952</v>
      </c>
      <c r="BJ318" s="9">
        <v>322.86565843500392</v>
      </c>
      <c r="BK318" s="9">
        <v>320.15939455223753</v>
      </c>
      <c r="BL318" s="9">
        <v>308.94806912869427</v>
      </c>
      <c r="BM318" s="9">
        <v>306.52342498274896</v>
      </c>
      <c r="BN318" s="9">
        <v>312.88218760096055</v>
      </c>
      <c r="BO318" s="9">
        <v>316.89245412761397</v>
      </c>
      <c r="BP318" s="9">
        <v>321.49903676842274</v>
      </c>
      <c r="BQ318" s="21">
        <v>320.03607638073373</v>
      </c>
      <c r="BR318" s="21">
        <v>316.84929199540312</v>
      </c>
      <c r="BS318" s="21">
        <v>309.37050975012016</v>
      </c>
      <c r="BT318" s="21">
        <v>297.92244146924884</v>
      </c>
      <c r="BU318" s="21">
        <v>295.73816156745016</v>
      </c>
      <c r="BV318" s="21">
        <v>294.0858674075161</v>
      </c>
      <c r="BW318" s="21">
        <v>295.74062126470773</v>
      </c>
      <c r="BX318" s="21">
        <v>302.11212343424137</v>
      </c>
      <c r="BY318" s="21">
        <v>313.9551902195679</v>
      </c>
      <c r="BZ318" s="21">
        <v>334.60075992504181</v>
      </c>
      <c r="CA318" s="21">
        <v>347.57553309066549</v>
      </c>
      <c r="CB318" s="21">
        <v>356.67867203128554</v>
      </c>
      <c r="CC318" s="21">
        <v>364.22769021596332</v>
      </c>
      <c r="CD318" s="197">
        <v>367.65972226751802</v>
      </c>
      <c r="CE318" s="197">
        <v>369.52577114193218</v>
      </c>
      <c r="CF318" s="197">
        <v>373.45169509421459</v>
      </c>
      <c r="CG318" s="197">
        <v>390.19483059194835</v>
      </c>
      <c r="CH318" s="200">
        <v>413.71737017956514</v>
      </c>
      <c r="CJ318" s="5"/>
      <c r="CK318" s="5"/>
      <c r="CL318" s="5"/>
      <c r="CM318" s="5"/>
      <c r="CN318" s="5"/>
      <c r="CO318" s="21"/>
      <c r="CP318" s="21"/>
      <c r="CQ318" s="21"/>
    </row>
    <row r="319" spans="1:95" x14ac:dyDescent="0.2">
      <c r="A319" s="8" t="str">
        <f t="shared" si="4"/>
        <v>EFHuL_gg_QU_6</v>
      </c>
      <c r="B319" s="7" t="s">
        <v>3809</v>
      </c>
      <c r="C319" s="7" t="s">
        <v>654</v>
      </c>
      <c r="D319" s="7">
        <v>6</v>
      </c>
      <c r="E319" s="7">
        <v>100</v>
      </c>
      <c r="F319" s="9">
        <v>82.893058558449084</v>
      </c>
      <c r="G319" s="9">
        <v>68.130137444289559</v>
      </c>
      <c r="H319" s="9">
        <v>61.142413276982417</v>
      </c>
      <c r="I319" s="9">
        <v>55.653284040090853</v>
      </c>
      <c r="J319" s="9">
        <v>55.869832495259345</v>
      </c>
      <c r="K319" s="9">
        <v>56.328653018113762</v>
      </c>
      <c r="L319" s="9">
        <v>60.47437569405303</v>
      </c>
      <c r="M319" s="9">
        <v>62.273290490288865</v>
      </c>
      <c r="N319" s="9">
        <v>65.171086894556154</v>
      </c>
      <c r="O319" s="9">
        <v>66.169647241307928</v>
      </c>
      <c r="P319" s="9">
        <v>72.059460643650539</v>
      </c>
      <c r="Q319" s="9">
        <v>79.460580976592453</v>
      </c>
      <c r="R319" s="9">
        <v>90.50460681541874</v>
      </c>
      <c r="S319" s="9">
        <v>97.984262794085566</v>
      </c>
      <c r="T319" s="9">
        <v>101.44884771536555</v>
      </c>
      <c r="U319" s="9">
        <v>100.30818427312227</v>
      </c>
      <c r="V319" s="9">
        <v>99.434923080326143</v>
      </c>
      <c r="W319" s="9">
        <v>97.908720787627431</v>
      </c>
      <c r="X319" s="9">
        <v>96.206362236125287</v>
      </c>
      <c r="Y319" s="9">
        <v>94.927173664132283</v>
      </c>
      <c r="Z319" s="9">
        <v>96.224269445906103</v>
      </c>
      <c r="AA319" s="9">
        <v>98.983001915019301</v>
      </c>
      <c r="AB319" s="9">
        <v>102.5244737872079</v>
      </c>
      <c r="AC319" s="9">
        <v>103.38932845713664</v>
      </c>
      <c r="AD319" s="9">
        <v>103.42690578848557</v>
      </c>
      <c r="AE319" s="9">
        <v>99.846836910267243</v>
      </c>
      <c r="AF319" s="9">
        <v>101.09336443994175</v>
      </c>
      <c r="AG319" s="9">
        <v>101.16002567554335</v>
      </c>
      <c r="AH319" s="9">
        <v>101.54131367415414</v>
      </c>
      <c r="AI319" s="9">
        <v>98.314341105556721</v>
      </c>
      <c r="AJ319" s="9">
        <v>97.716194279898062</v>
      </c>
      <c r="AK319" s="9">
        <v>97.697316227132546</v>
      </c>
      <c r="AL319" s="9">
        <v>97.551619440243556</v>
      </c>
      <c r="AM319" s="9">
        <v>100.24523342837536</v>
      </c>
      <c r="AN319" s="9">
        <v>106.91699416486898</v>
      </c>
      <c r="AO319" s="9">
        <v>113.4403856066765</v>
      </c>
      <c r="AP319" s="9">
        <v>112.96650005178394</v>
      </c>
      <c r="AQ319" s="9">
        <v>114.44800549858009</v>
      </c>
      <c r="AR319" s="9">
        <v>116.88586404157327</v>
      </c>
      <c r="AS319" s="9">
        <v>136.8137877702267</v>
      </c>
      <c r="AT319" s="9">
        <v>164.77000876387069</v>
      </c>
      <c r="AU319" s="9">
        <v>189.01681116694792</v>
      </c>
      <c r="AV319" s="9">
        <v>203.3813539712115</v>
      </c>
      <c r="AW319" s="9">
        <v>201.98132070100135</v>
      </c>
      <c r="AX319" s="9">
        <v>198.19266295515547</v>
      </c>
      <c r="AY319" s="9">
        <v>189.58150239845381</v>
      </c>
      <c r="AZ319" s="9">
        <v>183.37901881692719</v>
      </c>
      <c r="BA319" s="9">
        <v>190.72386336776535</v>
      </c>
      <c r="BB319" s="9">
        <v>198.0989853056966</v>
      </c>
      <c r="BC319" s="9">
        <v>206.9059854854107</v>
      </c>
      <c r="BD319" s="9">
        <v>215.60459059952521</v>
      </c>
      <c r="BE319" s="9">
        <v>223.54761177151093</v>
      </c>
      <c r="BF319" s="9">
        <v>227.07592636344907</v>
      </c>
      <c r="BG319" s="9">
        <v>225.57695650386242</v>
      </c>
      <c r="BH319" s="9">
        <v>230.34094637307444</v>
      </c>
      <c r="BI319" s="9">
        <v>244.60731651660512</v>
      </c>
      <c r="BJ319" s="9">
        <v>260.41140581465555</v>
      </c>
      <c r="BK319" s="9">
        <v>263.7922367060666</v>
      </c>
      <c r="BL319" s="9">
        <v>262.16619484915253</v>
      </c>
      <c r="BM319" s="9">
        <v>262.61966207986148</v>
      </c>
      <c r="BN319" s="9">
        <v>276.428329038882</v>
      </c>
      <c r="BO319" s="9">
        <v>286.97798230271701</v>
      </c>
      <c r="BP319" s="9">
        <v>298.12871064624221</v>
      </c>
      <c r="BQ319" s="21">
        <v>303.6815000305125</v>
      </c>
      <c r="BR319" s="21">
        <v>304.84889103446204</v>
      </c>
      <c r="BS319" s="21">
        <v>305.80630022248357</v>
      </c>
      <c r="BT319" s="21">
        <v>301.6709787253356</v>
      </c>
      <c r="BU319" s="21">
        <v>308.34292154668628</v>
      </c>
      <c r="BV319" s="21">
        <v>305.92434909175756</v>
      </c>
      <c r="BW319" s="21">
        <v>308.31968421887717</v>
      </c>
      <c r="BX319" s="21">
        <v>317.30809545830692</v>
      </c>
      <c r="BY319" s="21">
        <v>336.67635928902752</v>
      </c>
      <c r="BZ319" s="21">
        <v>362.2198775790402</v>
      </c>
      <c r="CA319" s="21">
        <v>377.32398417582016</v>
      </c>
      <c r="CB319" s="21">
        <v>385.30843377209595</v>
      </c>
      <c r="CC319" s="21">
        <v>390.58575786195689</v>
      </c>
      <c r="CD319" s="197">
        <v>397.69478773261204</v>
      </c>
      <c r="CE319" s="197">
        <v>406.3243719572356</v>
      </c>
      <c r="CF319" s="197">
        <v>419.39187608763541</v>
      </c>
      <c r="CG319" s="197">
        <v>424.25481744404533</v>
      </c>
      <c r="CH319" s="200">
        <v>420.18839268746984</v>
      </c>
      <c r="CJ319" s="5"/>
      <c r="CK319" s="5"/>
      <c r="CL319" s="5"/>
      <c r="CM319" s="5"/>
      <c r="CN319" s="5"/>
      <c r="CO319" s="21"/>
      <c r="CP319" s="21"/>
      <c r="CQ319" s="21"/>
    </row>
    <row r="320" spans="1:95" x14ac:dyDescent="0.2">
      <c r="A320" s="8" t="str">
        <f t="shared" si="4"/>
        <v>EFHuL_gg_QU_7</v>
      </c>
      <c r="B320" s="7" t="s">
        <v>3809</v>
      </c>
      <c r="C320" s="7" t="s">
        <v>654</v>
      </c>
      <c r="D320" s="7">
        <v>7</v>
      </c>
      <c r="E320" s="7">
        <v>100</v>
      </c>
      <c r="F320" s="9">
        <v>86.433136410187743</v>
      </c>
      <c r="G320" s="9">
        <v>75.438494163073273</v>
      </c>
      <c r="H320" s="9">
        <v>71.655292898740029</v>
      </c>
      <c r="I320" s="9">
        <v>69.294993042309699</v>
      </c>
      <c r="J320" s="9">
        <v>72.032196511918954</v>
      </c>
      <c r="K320" s="9">
        <v>74.607750826873428</v>
      </c>
      <c r="L320" s="9">
        <v>80.607934140325071</v>
      </c>
      <c r="M320" s="9">
        <v>83.270145734034898</v>
      </c>
      <c r="N320" s="9">
        <v>85.957632367397238</v>
      </c>
      <c r="O320" s="9">
        <v>85.315479711719021</v>
      </c>
      <c r="P320" s="9">
        <v>86.930582520081131</v>
      </c>
      <c r="Q320" s="9">
        <v>89.681117878804159</v>
      </c>
      <c r="R320" s="9">
        <v>95.822119270380412</v>
      </c>
      <c r="S320" s="9">
        <v>101.28430531135461</v>
      </c>
      <c r="T320" s="9">
        <v>103.88346817985875</v>
      </c>
      <c r="U320" s="9">
        <v>103.54017203696367</v>
      </c>
      <c r="V320" s="9">
        <v>103.84291701739194</v>
      </c>
      <c r="W320" s="9">
        <v>104.30620016171893</v>
      </c>
      <c r="X320" s="9">
        <v>103.64571615863544</v>
      </c>
      <c r="Y320" s="9">
        <v>102.50806162680415</v>
      </c>
      <c r="Z320" s="9">
        <v>102.71303942091693</v>
      </c>
      <c r="AA320" s="9">
        <v>103.97679140333726</v>
      </c>
      <c r="AB320" s="9">
        <v>108.76599479516479</v>
      </c>
      <c r="AC320" s="9">
        <v>111.9064879083766</v>
      </c>
      <c r="AD320" s="9">
        <v>116.32823110839371</v>
      </c>
      <c r="AE320" s="9">
        <v>119.82507450602407</v>
      </c>
      <c r="AF320" s="9">
        <v>130.89831934887741</v>
      </c>
      <c r="AG320" s="9">
        <v>137.31734617648362</v>
      </c>
      <c r="AH320" s="9">
        <v>140.89723613267083</v>
      </c>
      <c r="AI320" s="9">
        <v>137.11459036373165</v>
      </c>
      <c r="AJ320" s="9">
        <v>138.30251722716801</v>
      </c>
      <c r="AK320" s="9">
        <v>136.86628393020627</v>
      </c>
      <c r="AL320" s="9">
        <v>133.37860620639563</v>
      </c>
      <c r="AM320" s="9">
        <v>131.1127405640751</v>
      </c>
      <c r="AN320" s="9">
        <v>133.93160185408766</v>
      </c>
      <c r="AO320" s="9">
        <v>142.12210343864388</v>
      </c>
      <c r="AP320" s="9">
        <v>146.58856401649737</v>
      </c>
      <c r="AQ320" s="9">
        <v>150.95142470653659</v>
      </c>
      <c r="AR320" s="9">
        <v>154.33939101011563</v>
      </c>
      <c r="AS320" s="9">
        <v>162.09882818210659</v>
      </c>
      <c r="AT320" s="9">
        <v>184.11922041734155</v>
      </c>
      <c r="AU320" s="9">
        <v>199.74724960301612</v>
      </c>
      <c r="AV320" s="9">
        <v>218.54021369859322</v>
      </c>
      <c r="AW320" s="9">
        <v>213.56491935556326</v>
      </c>
      <c r="AX320" s="9">
        <v>208.48852485397683</v>
      </c>
      <c r="AY320" s="9">
        <v>200.32746452454873</v>
      </c>
      <c r="AZ320" s="9">
        <v>204.50867822653512</v>
      </c>
      <c r="BA320" s="9">
        <v>216.9534411551588</v>
      </c>
      <c r="BB320" s="9">
        <v>225.37419557343267</v>
      </c>
      <c r="BC320" s="9">
        <v>226.57489883053199</v>
      </c>
      <c r="BD320" s="9">
        <v>237.97144198271917</v>
      </c>
      <c r="BE320" s="9">
        <v>248.69389149513472</v>
      </c>
      <c r="BF320" s="9">
        <v>257.43016728749257</v>
      </c>
      <c r="BG320" s="9">
        <v>257.95233294169026</v>
      </c>
      <c r="BH320" s="9">
        <v>263.13982651863603</v>
      </c>
      <c r="BI320" s="9">
        <v>274.24834531771927</v>
      </c>
      <c r="BJ320" s="9">
        <v>278.00293856987861</v>
      </c>
      <c r="BK320" s="9">
        <v>276.64169714872725</v>
      </c>
      <c r="BL320" s="9">
        <v>274.69912981580882</v>
      </c>
      <c r="BM320" s="9">
        <v>278.78979777137164</v>
      </c>
      <c r="BN320" s="9">
        <v>285.71071467215603</v>
      </c>
      <c r="BO320" s="9">
        <v>284.73915325818461</v>
      </c>
      <c r="BP320" s="9">
        <v>285.52517921679373</v>
      </c>
      <c r="BQ320" s="21">
        <v>283.24209321797929</v>
      </c>
      <c r="BR320" s="21">
        <v>285.63822252623771</v>
      </c>
      <c r="BS320" s="21">
        <v>283.88535686432851</v>
      </c>
      <c r="BT320" s="21">
        <v>279.88801213211354</v>
      </c>
      <c r="BU320" s="21">
        <v>282.74631359381266</v>
      </c>
      <c r="BV320" s="21">
        <v>288.44041895455121</v>
      </c>
      <c r="BW320" s="21">
        <v>300.0836020540915</v>
      </c>
      <c r="BX320" s="21">
        <v>314.51120573034183</v>
      </c>
      <c r="BY320" s="21">
        <v>328.64828532454084</v>
      </c>
      <c r="BZ320" s="21">
        <v>345.08567127445139</v>
      </c>
      <c r="CA320" s="21">
        <v>356.82551056962865</v>
      </c>
      <c r="CB320" s="21">
        <v>371.28811045456581</v>
      </c>
      <c r="CC320" s="21">
        <v>384.25365029879441</v>
      </c>
      <c r="CD320" s="197">
        <v>385.54378831159465</v>
      </c>
      <c r="CE320" s="197">
        <v>383.9614597306342</v>
      </c>
      <c r="CF320" s="197">
        <v>384.96885059697553</v>
      </c>
      <c r="CG320" s="197">
        <v>401.01405681116125</v>
      </c>
      <c r="CH320" s="200">
        <v>419.12042862125833</v>
      </c>
      <c r="CJ320" s="5"/>
      <c r="CK320" s="5"/>
      <c r="CL320" s="5"/>
      <c r="CM320" s="5"/>
      <c r="CN320" s="5"/>
      <c r="CO320" s="21"/>
      <c r="CP320" s="21"/>
      <c r="CQ320" s="21"/>
    </row>
    <row r="321" spans="1:95" x14ac:dyDescent="0.2">
      <c r="A321" s="8" t="str">
        <f t="shared" si="4"/>
        <v>EFHuL_gg_QU_8</v>
      </c>
      <c r="B321" s="7" t="s">
        <v>3809</v>
      </c>
      <c r="C321" s="7" t="s">
        <v>654</v>
      </c>
      <c r="D321" s="7">
        <v>8</v>
      </c>
      <c r="E321" s="7">
        <v>100</v>
      </c>
      <c r="F321" s="9">
        <v>83.846744933650839</v>
      </c>
      <c r="G321" s="9">
        <v>72.188272034644271</v>
      </c>
      <c r="H321" s="9">
        <v>69.098962634119388</v>
      </c>
      <c r="I321" s="9">
        <v>66.56127888139055</v>
      </c>
      <c r="J321" s="9">
        <v>67.358980661259835</v>
      </c>
      <c r="K321" s="9">
        <v>67.016878009367971</v>
      </c>
      <c r="L321" s="9">
        <v>68.174900685415352</v>
      </c>
      <c r="M321" s="9">
        <v>67.273526445652195</v>
      </c>
      <c r="N321" s="9">
        <v>67.131478798126565</v>
      </c>
      <c r="O321" s="9">
        <v>67.197004545006237</v>
      </c>
      <c r="P321" s="9">
        <v>70.545525966800895</v>
      </c>
      <c r="Q321" s="9">
        <v>75.902035245221199</v>
      </c>
      <c r="R321" s="9">
        <v>84.133382989793077</v>
      </c>
      <c r="S321" s="9">
        <v>90.837906275117049</v>
      </c>
      <c r="T321" s="9">
        <v>92.841712194191288</v>
      </c>
      <c r="U321" s="9">
        <v>91.071347581419488</v>
      </c>
      <c r="V321" s="9">
        <v>88.821233636334284</v>
      </c>
      <c r="W321" s="9">
        <v>87.534082554644897</v>
      </c>
      <c r="X321" s="9">
        <v>85.452982512021677</v>
      </c>
      <c r="Y321" s="9">
        <v>83.449463335324495</v>
      </c>
      <c r="Z321" s="9">
        <v>83.497816238243942</v>
      </c>
      <c r="AA321" s="9">
        <v>84.654565067406153</v>
      </c>
      <c r="AB321" s="9">
        <v>87.126002559866379</v>
      </c>
      <c r="AC321" s="9">
        <v>87.447629267207731</v>
      </c>
      <c r="AD321" s="9">
        <v>88.624834198002944</v>
      </c>
      <c r="AE321" s="9">
        <v>90.178331499351941</v>
      </c>
      <c r="AF321" s="9">
        <v>90.753612846302232</v>
      </c>
      <c r="AG321" s="9">
        <v>89.494388050122097</v>
      </c>
      <c r="AH321" s="9">
        <v>84.909536911524455</v>
      </c>
      <c r="AI321" s="9">
        <v>82.34118472940564</v>
      </c>
      <c r="AJ321" s="9">
        <v>82.052091299801887</v>
      </c>
      <c r="AK321" s="9">
        <v>80.901373953830046</v>
      </c>
      <c r="AL321" s="9">
        <v>79.310949330120465</v>
      </c>
      <c r="AM321" s="9">
        <v>78.551582463278478</v>
      </c>
      <c r="AN321" s="9">
        <v>81.658962238597027</v>
      </c>
      <c r="AO321" s="9">
        <v>85.498833628918007</v>
      </c>
      <c r="AP321" s="9">
        <v>85.718733273807558</v>
      </c>
      <c r="AQ321" s="9">
        <v>86.074137705610951</v>
      </c>
      <c r="AR321" s="9">
        <v>88.316950804772105</v>
      </c>
      <c r="AS321" s="9">
        <v>94.578463907995385</v>
      </c>
      <c r="AT321" s="9">
        <v>113.38764991706314</v>
      </c>
      <c r="AU321" s="9">
        <v>126.44182336038926</v>
      </c>
      <c r="AV321" s="9">
        <v>141.58922934742881</v>
      </c>
      <c r="AW321" s="9">
        <v>137.59048180312928</v>
      </c>
      <c r="AX321" s="9">
        <v>132.40334472197671</v>
      </c>
      <c r="AY321" s="9">
        <v>122.73052160515454</v>
      </c>
      <c r="AZ321" s="9">
        <v>118.9771202344625</v>
      </c>
      <c r="BA321" s="9">
        <v>128.54019117397488</v>
      </c>
      <c r="BB321" s="9">
        <v>136.74169122658805</v>
      </c>
      <c r="BC321" s="9">
        <v>140.65811509487119</v>
      </c>
      <c r="BD321" s="9">
        <v>148.94154445824879</v>
      </c>
      <c r="BE321" s="9">
        <v>154.33086711442999</v>
      </c>
      <c r="BF321" s="9">
        <v>158.676440670228</v>
      </c>
      <c r="BG321" s="9">
        <v>152.72519223056409</v>
      </c>
      <c r="BH321" s="9">
        <v>154.2325730291395</v>
      </c>
      <c r="BI321" s="9">
        <v>170.72460615031204</v>
      </c>
      <c r="BJ321" s="9">
        <v>180.94467266970366</v>
      </c>
      <c r="BK321" s="9">
        <v>189.03308308336651</v>
      </c>
      <c r="BL321" s="9">
        <v>187.96052137741006</v>
      </c>
      <c r="BM321" s="9">
        <v>195.0308368982916</v>
      </c>
      <c r="BN321" s="9">
        <v>202.76114056258621</v>
      </c>
      <c r="BO321" s="9">
        <v>205.15783695039462</v>
      </c>
      <c r="BP321" s="9">
        <v>214.41096867382961</v>
      </c>
      <c r="BQ321" s="21">
        <v>221.24011079379181</v>
      </c>
      <c r="BR321" s="21">
        <v>224.83391538494811</v>
      </c>
      <c r="BS321" s="21">
        <v>216.82042267286582</v>
      </c>
      <c r="BT321" s="21">
        <v>204.49879090047611</v>
      </c>
      <c r="BU321" s="21">
        <v>204.68525124460692</v>
      </c>
      <c r="BV321" s="21">
        <v>209.2746178117707</v>
      </c>
      <c r="BW321" s="21">
        <v>213.06561303835292</v>
      </c>
      <c r="BX321" s="21">
        <v>215.12971579690881</v>
      </c>
      <c r="BY321" s="21">
        <v>221.64579278563804</v>
      </c>
      <c r="BZ321" s="21">
        <v>242.95539346602482</v>
      </c>
      <c r="CA321" s="21">
        <v>267.15033227116038</v>
      </c>
      <c r="CB321" s="21">
        <v>285.84266497593291</v>
      </c>
      <c r="CC321" s="21">
        <v>302.93523589465468</v>
      </c>
      <c r="CD321" s="197">
        <v>307.92039734959462</v>
      </c>
      <c r="CE321" s="197">
        <v>311.12938266302734</v>
      </c>
      <c r="CF321" s="197">
        <v>312.99850206614173</v>
      </c>
      <c r="CG321" s="197">
        <v>320.34205439594172</v>
      </c>
      <c r="CH321" s="200">
        <v>325.87791804309376</v>
      </c>
      <c r="CJ321" s="5"/>
      <c r="CK321" s="5"/>
      <c r="CL321" s="5"/>
      <c r="CM321" s="5"/>
      <c r="CN321" s="5"/>
      <c r="CO321" s="21"/>
      <c r="CP321" s="21"/>
      <c r="CQ321" s="21"/>
    </row>
    <row r="322" spans="1:95" x14ac:dyDescent="0.2">
      <c r="A322" s="8" t="str">
        <f t="shared" ref="A322:A385" si="5">CONCATENATE(B322,"_",C322,"_",D322)</f>
        <v>EFHuL_gg_QU_9</v>
      </c>
      <c r="B322" s="7" t="s">
        <v>3809</v>
      </c>
      <c r="C322" s="7" t="s">
        <v>654</v>
      </c>
      <c r="D322" s="7">
        <v>9</v>
      </c>
      <c r="E322" s="7">
        <v>100</v>
      </c>
      <c r="F322" s="9">
        <v>91.772774927750902</v>
      </c>
      <c r="G322" s="9">
        <v>86.42441170267351</v>
      </c>
      <c r="H322" s="9">
        <v>88.122544037197088</v>
      </c>
      <c r="I322" s="9">
        <v>90.271386383383444</v>
      </c>
      <c r="J322" s="9">
        <v>94.606419049520625</v>
      </c>
      <c r="K322" s="9">
        <v>96.069926077608542</v>
      </c>
      <c r="L322" s="9">
        <v>98.687085337353025</v>
      </c>
      <c r="M322" s="9">
        <v>98.888497624284881</v>
      </c>
      <c r="N322" s="9">
        <v>100.28984695319851</v>
      </c>
      <c r="O322" s="9">
        <v>100.99185547386791</v>
      </c>
      <c r="P322" s="9">
        <v>106.34742152241726</v>
      </c>
      <c r="Q322" s="9">
        <v>112.58039818259415</v>
      </c>
      <c r="R322" s="9">
        <v>121.39185227258928</v>
      </c>
      <c r="S322" s="9">
        <v>126.6892621906041</v>
      </c>
      <c r="T322" s="9">
        <v>128.57453455071254</v>
      </c>
      <c r="U322" s="9">
        <v>128.13369507498342</v>
      </c>
      <c r="V322" s="9">
        <v>128.1505016631813</v>
      </c>
      <c r="W322" s="9">
        <v>128.39913245978676</v>
      </c>
      <c r="X322" s="9">
        <v>128.5166451914323</v>
      </c>
      <c r="Y322" s="9">
        <v>127.90840676195786</v>
      </c>
      <c r="Z322" s="9">
        <v>128.23866955829786</v>
      </c>
      <c r="AA322" s="9">
        <v>128.73966594888165</v>
      </c>
      <c r="AB322" s="9">
        <v>131.06831211146644</v>
      </c>
      <c r="AC322" s="9">
        <v>133.83859806350645</v>
      </c>
      <c r="AD322" s="9">
        <v>137.88818550172172</v>
      </c>
      <c r="AE322" s="9">
        <v>143.41635254319252</v>
      </c>
      <c r="AF322" s="9">
        <v>150.32586107052126</v>
      </c>
      <c r="AG322" s="9">
        <v>155.14094858480101</v>
      </c>
      <c r="AH322" s="9">
        <v>158.32593043095974</v>
      </c>
      <c r="AI322" s="9">
        <v>160.97470208276195</v>
      </c>
      <c r="AJ322" s="9">
        <v>167.00906755401405</v>
      </c>
      <c r="AK322" s="9">
        <v>171.45334304330598</v>
      </c>
      <c r="AL322" s="9">
        <v>175.12531578988091</v>
      </c>
      <c r="AM322" s="9">
        <v>180.61066604712519</v>
      </c>
      <c r="AN322" s="9">
        <v>189.29767135321586</v>
      </c>
      <c r="AO322" s="9">
        <v>195.97802338459516</v>
      </c>
      <c r="AP322" s="9">
        <v>196.33362944892338</v>
      </c>
      <c r="AQ322" s="9">
        <v>196.10607358041739</v>
      </c>
      <c r="AR322" s="9">
        <v>199.47486081169981</v>
      </c>
      <c r="AS322" s="9">
        <v>213.31695357875878</v>
      </c>
      <c r="AT322" s="9">
        <v>238.60833446673783</v>
      </c>
      <c r="AU322" s="9">
        <v>255.5560446358395</v>
      </c>
      <c r="AV322" s="9">
        <v>269.90847078693355</v>
      </c>
      <c r="AW322" s="9">
        <v>266.94290828649309</v>
      </c>
      <c r="AX322" s="9">
        <v>267.06655675668043</v>
      </c>
      <c r="AY322" s="9">
        <v>261.02979034415506</v>
      </c>
      <c r="AZ322" s="9">
        <v>260.70793084185431</v>
      </c>
      <c r="BA322" s="9">
        <v>270.14989875993138</v>
      </c>
      <c r="BB322" s="9">
        <v>275.57495871678151</v>
      </c>
      <c r="BC322" s="9">
        <v>279.37138024729569</v>
      </c>
      <c r="BD322" s="9">
        <v>290.32407370306163</v>
      </c>
      <c r="BE322" s="9">
        <v>303.72078086969788</v>
      </c>
      <c r="BF322" s="9">
        <v>313.76822894942956</v>
      </c>
      <c r="BG322" s="9">
        <v>310.68103834260199</v>
      </c>
      <c r="BH322" s="9">
        <v>314.54968145624525</v>
      </c>
      <c r="BI322" s="9">
        <v>323.20469991163264</v>
      </c>
      <c r="BJ322" s="9">
        <v>327.38246970753647</v>
      </c>
      <c r="BK322" s="9">
        <v>318.00901916815423</v>
      </c>
      <c r="BL322" s="9">
        <v>307.48047362963854</v>
      </c>
      <c r="BM322" s="9">
        <v>305.66139724890729</v>
      </c>
      <c r="BN322" s="9">
        <v>321.32390392395695</v>
      </c>
      <c r="BO322" s="9">
        <v>335.7559833173903</v>
      </c>
      <c r="BP322" s="9">
        <v>349.49394841622603</v>
      </c>
      <c r="BQ322" s="21">
        <v>354.85139532452496</v>
      </c>
      <c r="BR322" s="21">
        <v>353.61171671007907</v>
      </c>
      <c r="BS322" s="21">
        <v>357.04686879432194</v>
      </c>
      <c r="BT322" s="21">
        <v>354.07454768110301</v>
      </c>
      <c r="BU322" s="21">
        <v>360.64418352872411</v>
      </c>
      <c r="BV322" s="21">
        <v>355.7417700393807</v>
      </c>
      <c r="BW322" s="21">
        <v>353.51008420919794</v>
      </c>
      <c r="BX322" s="21">
        <v>354.79377273610663</v>
      </c>
      <c r="BY322" s="21">
        <v>359.94967274793726</v>
      </c>
      <c r="BZ322" s="21">
        <v>377.06913219979236</v>
      </c>
      <c r="CA322" s="21">
        <v>394.38260531960054</v>
      </c>
      <c r="CB322" s="21">
        <v>405.26891311920053</v>
      </c>
      <c r="CC322" s="21">
        <v>408.9270223273208</v>
      </c>
      <c r="CD322" s="197">
        <v>409.43280591566344</v>
      </c>
      <c r="CE322" s="197">
        <v>420.10395414335386</v>
      </c>
      <c r="CF322" s="197">
        <v>435.11556346490897</v>
      </c>
      <c r="CG322" s="197">
        <v>452.91314562171755</v>
      </c>
      <c r="CH322" s="200">
        <v>471.49603378360678</v>
      </c>
      <c r="CJ322" s="5"/>
      <c r="CK322" s="5"/>
      <c r="CL322" s="5"/>
      <c r="CM322" s="5"/>
      <c r="CN322" s="5"/>
      <c r="CO322" s="21"/>
      <c r="CP322" s="21"/>
      <c r="CQ322" s="21"/>
    </row>
    <row r="323" spans="1:95" x14ac:dyDescent="0.2">
      <c r="A323" s="8" t="str">
        <f t="shared" si="5"/>
        <v>EFHuL_gg_QU_10</v>
      </c>
      <c r="B323" s="7" t="s">
        <v>3809</v>
      </c>
      <c r="C323" s="7" t="s">
        <v>654</v>
      </c>
      <c r="D323" s="7">
        <v>10</v>
      </c>
      <c r="E323" s="7">
        <v>100</v>
      </c>
      <c r="F323" s="9">
        <v>95.450057876429341</v>
      </c>
      <c r="G323" s="9">
        <v>92.368960121698308</v>
      </c>
      <c r="H323" s="9">
        <v>91.894691453177984</v>
      </c>
      <c r="I323" s="9">
        <v>91.693692619373721</v>
      </c>
      <c r="J323" s="9">
        <v>92.396140335428754</v>
      </c>
      <c r="K323" s="9">
        <v>92.623237560471622</v>
      </c>
      <c r="L323" s="9">
        <v>93.125613041016777</v>
      </c>
      <c r="M323" s="9">
        <v>92.768766620822305</v>
      </c>
      <c r="N323" s="9">
        <v>92.578733523166093</v>
      </c>
      <c r="O323" s="9">
        <v>92.392660594471863</v>
      </c>
      <c r="P323" s="9">
        <v>93.765036945070918</v>
      </c>
      <c r="Q323" s="9">
        <v>96.062328586748393</v>
      </c>
      <c r="R323" s="9">
        <v>99.584645140105025</v>
      </c>
      <c r="S323" s="9">
        <v>101.88366522975355</v>
      </c>
      <c r="T323" s="9">
        <v>103.15139839494189</v>
      </c>
      <c r="U323" s="9">
        <v>103.31111789329498</v>
      </c>
      <c r="V323" s="9">
        <v>104.42656379503944</v>
      </c>
      <c r="W323" s="9">
        <v>105.5822211917308</v>
      </c>
      <c r="X323" s="9">
        <v>107.13058426852466</v>
      </c>
      <c r="Y323" s="9">
        <v>107.99830944812703</v>
      </c>
      <c r="Z323" s="9">
        <v>109.28855516457885</v>
      </c>
      <c r="AA323" s="9">
        <v>109.172200089802</v>
      </c>
      <c r="AB323" s="9">
        <v>109.84508351536751</v>
      </c>
      <c r="AC323" s="9">
        <v>109.49497105055411</v>
      </c>
      <c r="AD323" s="9">
        <v>110.2782348437256</v>
      </c>
      <c r="AE323" s="9">
        <v>109.94095781740772</v>
      </c>
      <c r="AF323" s="9">
        <v>111.36371204624737</v>
      </c>
      <c r="AG323" s="9">
        <v>112.49089783938142</v>
      </c>
      <c r="AH323" s="9">
        <v>112.81804155201594</v>
      </c>
      <c r="AI323" s="9">
        <v>111.98010234776848</v>
      </c>
      <c r="AJ323" s="9">
        <v>111.77320474003888</v>
      </c>
      <c r="AK323" s="9">
        <v>112.5639231536299</v>
      </c>
      <c r="AL323" s="9">
        <v>113.87133603227034</v>
      </c>
      <c r="AM323" s="9">
        <v>115.20815561163892</v>
      </c>
      <c r="AN323" s="9">
        <v>119.91014277589009</v>
      </c>
      <c r="AO323" s="9">
        <v>124.654952137145</v>
      </c>
      <c r="AP323" s="9">
        <v>128.07052502499354</v>
      </c>
      <c r="AQ323" s="9">
        <v>134.38920538559378</v>
      </c>
      <c r="AR323" s="9">
        <v>135.87500865485447</v>
      </c>
      <c r="AS323" s="9">
        <v>141.39579210375044</v>
      </c>
      <c r="AT323" s="9">
        <v>166.68643686785089</v>
      </c>
      <c r="AU323" s="9">
        <v>191.1334279305274</v>
      </c>
      <c r="AV323" s="9">
        <v>218.88166320896252</v>
      </c>
      <c r="AW323" s="9">
        <v>215.02164567758061</v>
      </c>
      <c r="AX323" s="9">
        <v>210.71759028472604</v>
      </c>
      <c r="AY323" s="9">
        <v>195.12295528414515</v>
      </c>
      <c r="AZ323" s="9">
        <v>192.56309287894496</v>
      </c>
      <c r="BA323" s="9">
        <v>204.42737233914229</v>
      </c>
      <c r="BB323" s="9">
        <v>220.26549503357526</v>
      </c>
      <c r="BC323" s="9">
        <v>229.82977093503987</v>
      </c>
      <c r="BD323" s="9">
        <v>252.87329854780228</v>
      </c>
      <c r="BE323" s="9">
        <v>277.18749236902698</v>
      </c>
      <c r="BF323" s="9">
        <v>300.0778140427002</v>
      </c>
      <c r="BG323" s="9">
        <v>312.88549552181826</v>
      </c>
      <c r="BH323" s="9">
        <v>329.95927000568651</v>
      </c>
      <c r="BI323" s="9">
        <v>363.65076922571029</v>
      </c>
      <c r="BJ323" s="9">
        <v>382.69089067015119</v>
      </c>
      <c r="BK323" s="9">
        <v>395.20602704624247</v>
      </c>
      <c r="BL323" s="9">
        <v>378.43867953183462</v>
      </c>
      <c r="BM323" s="9">
        <v>373.09086061511761</v>
      </c>
      <c r="BN323" s="9">
        <v>376.44753121589139</v>
      </c>
      <c r="BO323" s="9">
        <v>392.0418152029913</v>
      </c>
      <c r="BP323" s="9">
        <v>403.9556303014495</v>
      </c>
      <c r="BQ323" s="21">
        <v>409.9172958467272</v>
      </c>
      <c r="BR323" s="21">
        <v>408.7588575026632</v>
      </c>
      <c r="BS323" s="21">
        <v>407.31130434033952</v>
      </c>
      <c r="BT323" s="21">
        <v>396.55118102347188</v>
      </c>
      <c r="BU323" s="21">
        <v>398.59922090547934</v>
      </c>
      <c r="BV323" s="21">
        <v>399.8608423145065</v>
      </c>
      <c r="BW323" s="21">
        <v>398.88509499403989</v>
      </c>
      <c r="BX323" s="21">
        <v>408.38104674329537</v>
      </c>
      <c r="BY323" s="21">
        <v>413.66400789027972</v>
      </c>
      <c r="BZ323" s="21">
        <v>440.40416462435445</v>
      </c>
      <c r="CA323" s="21">
        <v>452.98839758564696</v>
      </c>
      <c r="CB323" s="21">
        <v>476.79839987852955</v>
      </c>
      <c r="CC323" s="21">
        <v>491.12075522162075</v>
      </c>
      <c r="CD323" s="197">
        <v>501.78372967144338</v>
      </c>
      <c r="CE323" s="197">
        <v>495.77917194467608</v>
      </c>
      <c r="CF323" s="197">
        <v>493.80762264551703</v>
      </c>
      <c r="CG323" s="197">
        <v>502.72018303952837</v>
      </c>
      <c r="CH323" s="200">
        <v>525.34697890223765</v>
      </c>
      <c r="CJ323" s="5"/>
      <c r="CK323" s="5"/>
      <c r="CL323" s="5"/>
      <c r="CM323" s="5"/>
      <c r="CN323" s="5"/>
      <c r="CO323" s="21"/>
      <c r="CP323" s="21"/>
      <c r="CQ323" s="21"/>
    </row>
    <row r="324" spans="1:95" x14ac:dyDescent="0.2">
      <c r="A324" s="8" t="str">
        <f t="shared" si="5"/>
        <v>EFHuL_gg_QU_11</v>
      </c>
      <c r="B324" s="7" t="s">
        <v>3809</v>
      </c>
      <c r="C324" s="7" t="s">
        <v>654</v>
      </c>
      <c r="D324" s="7">
        <v>11</v>
      </c>
      <c r="E324" s="7">
        <v>100</v>
      </c>
      <c r="F324" s="9">
        <v>85.589962351469197</v>
      </c>
      <c r="G324" s="9">
        <v>75.230497471668158</v>
      </c>
      <c r="H324" s="9">
        <v>72.13638575812071</v>
      </c>
      <c r="I324" s="9">
        <v>69.984256261216146</v>
      </c>
      <c r="J324" s="9">
        <v>70.962928153962778</v>
      </c>
      <c r="K324" s="9">
        <v>71.259312044440307</v>
      </c>
      <c r="L324" s="9">
        <v>72.420358775917748</v>
      </c>
      <c r="M324" s="9">
        <v>71.362196475747226</v>
      </c>
      <c r="N324" s="9">
        <v>70.789076387295779</v>
      </c>
      <c r="O324" s="9">
        <v>70.207267752445389</v>
      </c>
      <c r="P324" s="9">
        <v>72.884834006809697</v>
      </c>
      <c r="Q324" s="9">
        <v>77.538425811378644</v>
      </c>
      <c r="R324" s="9">
        <v>86.258091706384178</v>
      </c>
      <c r="S324" s="9">
        <v>92.875364126202101</v>
      </c>
      <c r="T324" s="9">
        <v>94.859076850308142</v>
      </c>
      <c r="U324" s="9">
        <v>92.694941338572562</v>
      </c>
      <c r="V324" s="9">
        <v>92.176835113849435</v>
      </c>
      <c r="W324" s="9">
        <v>91.902120042695671</v>
      </c>
      <c r="X324" s="9">
        <v>92.563966273993401</v>
      </c>
      <c r="Y324" s="9">
        <v>93.49268094079271</v>
      </c>
      <c r="Z324" s="9">
        <v>94.588179556002672</v>
      </c>
      <c r="AA324" s="9">
        <v>94.627819791953769</v>
      </c>
      <c r="AB324" s="9">
        <v>92.707607678915522</v>
      </c>
      <c r="AC324" s="9">
        <v>91.112736572244401</v>
      </c>
      <c r="AD324" s="9">
        <v>89.944648698747073</v>
      </c>
      <c r="AE324" s="9">
        <v>89.464904582789686</v>
      </c>
      <c r="AF324" s="9">
        <v>90.049194434064546</v>
      </c>
      <c r="AG324" s="9">
        <v>90.055059505943063</v>
      </c>
      <c r="AH324" s="9">
        <v>87.633155906094771</v>
      </c>
      <c r="AI324" s="9">
        <v>84.298789272126669</v>
      </c>
      <c r="AJ324" s="9">
        <v>82.149901948301149</v>
      </c>
      <c r="AK324" s="9">
        <v>80.942978926879519</v>
      </c>
      <c r="AL324" s="9">
        <v>80.680317697839101</v>
      </c>
      <c r="AM324" s="9">
        <v>83.065999018607712</v>
      </c>
      <c r="AN324" s="9">
        <v>88.583448800726956</v>
      </c>
      <c r="AO324" s="9">
        <v>95.48562974683098</v>
      </c>
      <c r="AP324" s="9">
        <v>97.908280617920411</v>
      </c>
      <c r="AQ324" s="9">
        <v>98.477856158457783</v>
      </c>
      <c r="AR324" s="9">
        <v>100.38585617566457</v>
      </c>
      <c r="AS324" s="9">
        <v>105.96052807162097</v>
      </c>
      <c r="AT324" s="9">
        <v>125.45145972389359</v>
      </c>
      <c r="AU324" s="9">
        <v>140.50284285988479</v>
      </c>
      <c r="AV324" s="9">
        <v>158.09386066916986</v>
      </c>
      <c r="AW324" s="9">
        <v>158.56675564574115</v>
      </c>
      <c r="AX324" s="9">
        <v>153.28524956333584</v>
      </c>
      <c r="AY324" s="9">
        <v>141.86262803600673</v>
      </c>
      <c r="AZ324" s="9">
        <v>135.98248068698555</v>
      </c>
      <c r="BA324" s="9">
        <v>139.49975597597154</v>
      </c>
      <c r="BB324" s="9">
        <v>146.85248097136738</v>
      </c>
      <c r="BC324" s="9">
        <v>149.29153284679083</v>
      </c>
      <c r="BD324" s="9">
        <v>166.94426787429447</v>
      </c>
      <c r="BE324" s="9">
        <v>178.23770706546472</v>
      </c>
      <c r="BF324" s="9">
        <v>193.09036055259756</v>
      </c>
      <c r="BG324" s="9">
        <v>198.74730272326551</v>
      </c>
      <c r="BH324" s="9">
        <v>206.42411563143966</v>
      </c>
      <c r="BI324" s="9">
        <v>223.04651096798065</v>
      </c>
      <c r="BJ324" s="9">
        <v>232.63877397429215</v>
      </c>
      <c r="BK324" s="9">
        <v>238.66141882201748</v>
      </c>
      <c r="BL324" s="9">
        <v>225.90104654145435</v>
      </c>
      <c r="BM324" s="9">
        <v>217.19714406834279</v>
      </c>
      <c r="BN324" s="9">
        <v>219.47229277571557</v>
      </c>
      <c r="BO324" s="9">
        <v>228.95939236532794</v>
      </c>
      <c r="BP324" s="9">
        <v>237.83008107478631</v>
      </c>
      <c r="BQ324" s="21">
        <v>246.73175774854522</v>
      </c>
      <c r="BR324" s="21">
        <v>253.27882790748981</v>
      </c>
      <c r="BS324" s="21">
        <v>258.33383504319494</v>
      </c>
      <c r="BT324" s="21">
        <v>250.17486649664076</v>
      </c>
      <c r="BU324" s="21">
        <v>248.62125439770986</v>
      </c>
      <c r="BV324" s="21">
        <v>243.05311101493029</v>
      </c>
      <c r="BW324" s="21">
        <v>242.73260860336214</v>
      </c>
      <c r="BX324" s="21">
        <v>244.67232766399093</v>
      </c>
      <c r="BY324" s="21">
        <v>251.19179156480837</v>
      </c>
      <c r="BZ324" s="21">
        <v>267.28348259201317</v>
      </c>
      <c r="CA324" s="21">
        <v>281.45669618464353</v>
      </c>
      <c r="CB324" s="21">
        <v>298.08218994133807</v>
      </c>
      <c r="CC324" s="21">
        <v>302.47912700520368</v>
      </c>
      <c r="CD324" s="197">
        <v>303.54547319755966</v>
      </c>
      <c r="CE324" s="197">
        <v>295.07994107638075</v>
      </c>
      <c r="CF324" s="197">
        <v>299.26666038326601</v>
      </c>
      <c r="CG324" s="197">
        <v>307.66708938043683</v>
      </c>
      <c r="CH324" s="200">
        <v>323.86722247658008</v>
      </c>
      <c r="CJ324" s="5"/>
      <c r="CK324" s="5"/>
      <c r="CL324" s="5"/>
      <c r="CM324" s="5"/>
      <c r="CN324" s="5"/>
      <c r="CO324" s="21"/>
      <c r="CP324" s="21"/>
      <c r="CQ324" s="21"/>
    </row>
    <row r="325" spans="1:95" x14ac:dyDescent="0.2">
      <c r="A325" s="8" t="str">
        <f t="shared" si="5"/>
        <v>EFHuL_gg_QU_12</v>
      </c>
      <c r="B325" s="7" t="s">
        <v>3809</v>
      </c>
      <c r="C325" s="7" t="s">
        <v>654</v>
      </c>
      <c r="D325" s="7">
        <v>12</v>
      </c>
      <c r="E325" s="7">
        <v>100</v>
      </c>
      <c r="F325" s="9">
        <v>90.400819418666558</v>
      </c>
      <c r="G325" s="9">
        <v>83.18259121828649</v>
      </c>
      <c r="H325" s="9">
        <v>82.292310863727039</v>
      </c>
      <c r="I325" s="9">
        <v>81.793058132344612</v>
      </c>
      <c r="J325" s="9">
        <v>84.204448825000838</v>
      </c>
      <c r="K325" s="9">
        <v>84.738005050525473</v>
      </c>
      <c r="L325" s="9">
        <v>86.993500051599241</v>
      </c>
      <c r="M325" s="9">
        <v>86.856447124398656</v>
      </c>
      <c r="N325" s="9">
        <v>88.117623943626143</v>
      </c>
      <c r="O325" s="9">
        <v>89.166698876591795</v>
      </c>
      <c r="P325" s="9">
        <v>94.968659812477654</v>
      </c>
      <c r="Q325" s="9">
        <v>101.04408240577669</v>
      </c>
      <c r="R325" s="9">
        <v>108.98993119987415</v>
      </c>
      <c r="S325" s="9">
        <v>113.11697974658249</v>
      </c>
      <c r="T325" s="9">
        <v>117.04432720077493</v>
      </c>
      <c r="U325" s="9">
        <v>119.31029040429917</v>
      </c>
      <c r="V325" s="9">
        <v>122.37280328829894</v>
      </c>
      <c r="W325" s="9">
        <v>123.20075757608281</v>
      </c>
      <c r="X325" s="9">
        <v>124.17671614134838</v>
      </c>
      <c r="Y325" s="9">
        <v>125.02963306571714</v>
      </c>
      <c r="Z325" s="9">
        <v>127.24148371508841</v>
      </c>
      <c r="AA325" s="9">
        <v>128.98419784619423</v>
      </c>
      <c r="AB325" s="9">
        <v>134.16144867065682</v>
      </c>
      <c r="AC325" s="9">
        <v>138.26240723579642</v>
      </c>
      <c r="AD325" s="9">
        <v>142.75246083288559</v>
      </c>
      <c r="AE325" s="9">
        <v>141.23473252942685</v>
      </c>
      <c r="AF325" s="9">
        <v>141.21846655329372</v>
      </c>
      <c r="AG325" s="9">
        <v>141.73978303435413</v>
      </c>
      <c r="AH325" s="9">
        <v>144.24297180979275</v>
      </c>
      <c r="AI325" s="9">
        <v>144.88539734055112</v>
      </c>
      <c r="AJ325" s="9">
        <v>146.2188852811646</v>
      </c>
      <c r="AK325" s="9">
        <v>148.84495464832517</v>
      </c>
      <c r="AL325" s="9">
        <v>152.47838718807759</v>
      </c>
      <c r="AM325" s="9">
        <v>157.56673881671728</v>
      </c>
      <c r="AN325" s="9">
        <v>162.16018604418164</v>
      </c>
      <c r="AO325" s="9">
        <v>165.17937667503284</v>
      </c>
      <c r="AP325" s="9">
        <v>165.2009572769939</v>
      </c>
      <c r="AQ325" s="9">
        <v>166.68550943121787</v>
      </c>
      <c r="AR325" s="9">
        <v>175.3344993301946</v>
      </c>
      <c r="AS325" s="9">
        <v>183.5807050095033</v>
      </c>
      <c r="AT325" s="9">
        <v>202.50045093822564</v>
      </c>
      <c r="AU325" s="9">
        <v>210.97421923352513</v>
      </c>
      <c r="AV325" s="9">
        <v>222.33882189281965</v>
      </c>
      <c r="AW325" s="9">
        <v>216.30301741956444</v>
      </c>
      <c r="AX325" s="9">
        <v>211.43047181040683</v>
      </c>
      <c r="AY325" s="9">
        <v>206.86102092398076</v>
      </c>
      <c r="AZ325" s="9">
        <v>205.78601705878273</v>
      </c>
      <c r="BA325" s="9">
        <v>212.76508709599503</v>
      </c>
      <c r="BB325" s="9">
        <v>215.33978174668596</v>
      </c>
      <c r="BC325" s="9">
        <v>219.25070217553699</v>
      </c>
      <c r="BD325" s="9">
        <v>218.57010796809854</v>
      </c>
      <c r="BE325" s="9">
        <v>215.15425298977516</v>
      </c>
      <c r="BF325" s="9">
        <v>213.21779658898154</v>
      </c>
      <c r="BG325" s="9">
        <v>217.25820062936501</v>
      </c>
      <c r="BH325" s="9">
        <v>232.23610466969396</v>
      </c>
      <c r="BI325" s="9">
        <v>251.2813079784105</v>
      </c>
      <c r="BJ325" s="9">
        <v>263.07494588826449</v>
      </c>
      <c r="BK325" s="9">
        <v>272.4217622664072</v>
      </c>
      <c r="BL325" s="9">
        <v>276.03747938663213</v>
      </c>
      <c r="BM325" s="9">
        <v>284.60207946926499</v>
      </c>
      <c r="BN325" s="9">
        <v>293.96999330162743</v>
      </c>
      <c r="BO325" s="9">
        <v>297.25088899318575</v>
      </c>
      <c r="BP325" s="9">
        <v>291.48307050193927</v>
      </c>
      <c r="BQ325" s="21">
        <v>281.83944032231881</v>
      </c>
      <c r="BR325" s="21">
        <v>271.13465651477583</v>
      </c>
      <c r="BS325" s="21">
        <v>267.59946402857332</v>
      </c>
      <c r="BT325" s="21">
        <v>258.56105699899945</v>
      </c>
      <c r="BU325" s="21">
        <v>259.56954751626535</v>
      </c>
      <c r="BV325" s="21">
        <v>258.20835910144558</v>
      </c>
      <c r="BW325" s="21">
        <v>261.52194779452952</v>
      </c>
      <c r="BX325" s="21">
        <v>267.99661152388961</v>
      </c>
      <c r="BY325" s="21">
        <v>273.75219027084148</v>
      </c>
      <c r="BZ325" s="21">
        <v>286.57412775824474</v>
      </c>
      <c r="CA325" s="21">
        <v>297.61679293059461</v>
      </c>
      <c r="CB325" s="21">
        <v>307.71264945524513</v>
      </c>
      <c r="CC325" s="21">
        <v>317.46724258058777</v>
      </c>
      <c r="CD325" s="197">
        <v>330.97251211276949</v>
      </c>
      <c r="CE325" s="197">
        <v>352.59063853004204</v>
      </c>
      <c r="CF325" s="197">
        <v>358.3423520943964</v>
      </c>
      <c r="CG325" s="197">
        <v>361.10305864991841</v>
      </c>
      <c r="CH325" s="200">
        <v>362.7386750178776</v>
      </c>
      <c r="CJ325" s="5"/>
      <c r="CK325" s="5"/>
      <c r="CL325" s="5"/>
      <c r="CM325" s="5"/>
      <c r="CN325" s="5"/>
      <c r="CO325" s="21"/>
      <c r="CP325" s="21"/>
      <c r="CQ325" s="21"/>
    </row>
    <row r="326" spans="1:95" x14ac:dyDescent="0.2">
      <c r="A326" s="8" t="str">
        <f t="shared" si="5"/>
        <v>EFHuL_gg_QU_13</v>
      </c>
      <c r="B326" s="7" t="s">
        <v>3809</v>
      </c>
      <c r="C326" s="7" t="s">
        <v>654</v>
      </c>
      <c r="D326" s="7">
        <v>13</v>
      </c>
      <c r="E326" s="7">
        <v>100</v>
      </c>
      <c r="F326" s="9">
        <v>87.871974826892313</v>
      </c>
      <c r="G326" s="9">
        <v>78.297263363820818</v>
      </c>
      <c r="H326" s="9">
        <v>75.020627736874701</v>
      </c>
      <c r="I326" s="9">
        <v>73.162808666886662</v>
      </c>
      <c r="J326" s="9">
        <v>75.965451964934701</v>
      </c>
      <c r="K326" s="9">
        <v>78.412343607043908</v>
      </c>
      <c r="L326" s="9">
        <v>79.748436493500961</v>
      </c>
      <c r="M326" s="9">
        <v>77.261047057466783</v>
      </c>
      <c r="N326" s="9">
        <v>75.827955694996163</v>
      </c>
      <c r="O326" s="9">
        <v>75.62365911810231</v>
      </c>
      <c r="P326" s="9">
        <v>79.199930016087862</v>
      </c>
      <c r="Q326" s="9">
        <v>85.192653006306301</v>
      </c>
      <c r="R326" s="9">
        <v>95.044401666910701</v>
      </c>
      <c r="S326" s="9">
        <v>102.81981701785479</v>
      </c>
      <c r="T326" s="9">
        <v>107.7092841968617</v>
      </c>
      <c r="U326" s="9">
        <v>106.06031374189483</v>
      </c>
      <c r="V326" s="9">
        <v>106.04133087941609</v>
      </c>
      <c r="W326" s="9">
        <v>103.37056539257982</v>
      </c>
      <c r="X326" s="9">
        <v>103.6649140201871</v>
      </c>
      <c r="Y326" s="9">
        <v>102.45678374866092</v>
      </c>
      <c r="Z326" s="9">
        <v>105.87866236575366</v>
      </c>
      <c r="AA326" s="9">
        <v>109.11502770879345</v>
      </c>
      <c r="AB326" s="9">
        <v>112.93455274870189</v>
      </c>
      <c r="AC326" s="9">
        <v>110.17949625423398</v>
      </c>
      <c r="AD326" s="9">
        <v>108.86670297860643</v>
      </c>
      <c r="AE326" s="9">
        <v>107.95112584885239</v>
      </c>
      <c r="AF326" s="9">
        <v>113.93647858563862</v>
      </c>
      <c r="AG326" s="9">
        <v>119.29429936531143</v>
      </c>
      <c r="AH326" s="9">
        <v>121.16193804298446</v>
      </c>
      <c r="AI326" s="9">
        <v>120.26023556283816</v>
      </c>
      <c r="AJ326" s="9">
        <v>120.836794927881</v>
      </c>
      <c r="AK326" s="9">
        <v>119.77315840292988</v>
      </c>
      <c r="AL326" s="9">
        <v>118.72183445244225</v>
      </c>
      <c r="AM326" s="9">
        <v>116.26264309976712</v>
      </c>
      <c r="AN326" s="9">
        <v>118.08118667544568</v>
      </c>
      <c r="AO326" s="9">
        <v>122.97180779713244</v>
      </c>
      <c r="AP326" s="9">
        <v>123.97274998375183</v>
      </c>
      <c r="AQ326" s="9">
        <v>127.65322637227564</v>
      </c>
      <c r="AR326" s="9">
        <v>128.50909498358419</v>
      </c>
      <c r="AS326" s="9">
        <v>136.12228269480076</v>
      </c>
      <c r="AT326" s="9">
        <v>148.69713034930649</v>
      </c>
      <c r="AU326" s="9">
        <v>158.52806394143298</v>
      </c>
      <c r="AV326" s="9">
        <v>170.24145479381232</v>
      </c>
      <c r="AW326" s="9">
        <v>170.65108190776846</v>
      </c>
      <c r="AX326" s="9">
        <v>169.77927803669891</v>
      </c>
      <c r="AY326" s="9">
        <v>159.47288433933559</v>
      </c>
      <c r="AZ326" s="9">
        <v>154.75599649486</v>
      </c>
      <c r="BA326" s="9">
        <v>158.51530072241545</v>
      </c>
      <c r="BB326" s="9">
        <v>165.57405311284313</v>
      </c>
      <c r="BC326" s="9">
        <v>169.13272823770407</v>
      </c>
      <c r="BD326" s="9">
        <v>174.09817510212898</v>
      </c>
      <c r="BE326" s="9">
        <v>176.30671750948872</v>
      </c>
      <c r="BF326" s="9">
        <v>184.32548461187136</v>
      </c>
      <c r="BG326" s="9">
        <v>184.14714475105458</v>
      </c>
      <c r="BH326" s="9">
        <v>191.83061291857871</v>
      </c>
      <c r="BI326" s="9">
        <v>199.60125560878623</v>
      </c>
      <c r="BJ326" s="9">
        <v>211.61190934553187</v>
      </c>
      <c r="BK326" s="9">
        <v>218.68148272510473</v>
      </c>
      <c r="BL326" s="9">
        <v>217.59400062191148</v>
      </c>
      <c r="BM326" s="9">
        <v>215.72353917779276</v>
      </c>
      <c r="BN326" s="9">
        <v>216.83155556203826</v>
      </c>
      <c r="BO326" s="9">
        <v>217.76649526920528</v>
      </c>
      <c r="BP326" s="9">
        <v>220.36776037467973</v>
      </c>
      <c r="BQ326" s="21">
        <v>223.5198331927414</v>
      </c>
      <c r="BR326" s="21">
        <v>226.44168930068955</v>
      </c>
      <c r="BS326" s="21">
        <v>231.00778020885841</v>
      </c>
      <c r="BT326" s="21">
        <v>227.55504591359079</v>
      </c>
      <c r="BU326" s="21">
        <v>229.16661408016088</v>
      </c>
      <c r="BV326" s="21">
        <v>225.60106096427253</v>
      </c>
      <c r="BW326" s="21">
        <v>224.92941324832739</v>
      </c>
      <c r="BX326" s="21">
        <v>229.41304575589263</v>
      </c>
      <c r="BY326" s="21">
        <v>238.93672875138517</v>
      </c>
      <c r="BZ326" s="21">
        <v>253.92195639129</v>
      </c>
      <c r="CA326" s="21">
        <v>262.7004069546133</v>
      </c>
      <c r="CB326" s="21">
        <v>268.14570736067316</v>
      </c>
      <c r="CC326" s="21">
        <v>272.32725499465079</v>
      </c>
      <c r="CD326" s="197">
        <v>274.93398119019815</v>
      </c>
      <c r="CE326" s="197">
        <v>274.16293856431997</v>
      </c>
      <c r="CF326" s="197">
        <v>272.38794777850791</v>
      </c>
      <c r="CG326" s="197">
        <v>275.35131206427877</v>
      </c>
      <c r="CH326" s="200">
        <v>282.70243843924544</v>
      </c>
      <c r="CJ326" s="5"/>
      <c r="CK326" s="5"/>
      <c r="CL326" s="5"/>
      <c r="CM326" s="5"/>
      <c r="CN326" s="5"/>
      <c r="CO326" s="21"/>
      <c r="CP326" s="21"/>
      <c r="CQ326" s="21"/>
    </row>
    <row r="327" spans="1:95" x14ac:dyDescent="0.2">
      <c r="A327" s="8" t="str">
        <f t="shared" si="5"/>
        <v>EFHuL_gg_QU_14</v>
      </c>
      <c r="B327" s="7" t="s">
        <v>3809</v>
      </c>
      <c r="C327" s="7" t="s">
        <v>654</v>
      </c>
      <c r="D327" s="7">
        <v>14</v>
      </c>
      <c r="E327" s="7">
        <v>100</v>
      </c>
      <c r="F327" s="9">
        <v>90.465091742679363</v>
      </c>
      <c r="G327" s="9">
        <v>83.557534601329451</v>
      </c>
      <c r="H327" s="9">
        <v>81.58504301786904</v>
      </c>
      <c r="I327" s="9">
        <v>80.111309335405153</v>
      </c>
      <c r="J327" s="9">
        <v>80.518228642131746</v>
      </c>
      <c r="K327" s="9">
        <v>81.073576381895236</v>
      </c>
      <c r="L327" s="9">
        <v>81.818595996508975</v>
      </c>
      <c r="M327" s="9">
        <v>81.14839006704473</v>
      </c>
      <c r="N327" s="9">
        <v>80.269329266538236</v>
      </c>
      <c r="O327" s="9">
        <v>79.876797206955743</v>
      </c>
      <c r="P327" s="9">
        <v>82.425977613443436</v>
      </c>
      <c r="Q327" s="9">
        <v>86.259939189902141</v>
      </c>
      <c r="R327" s="9">
        <v>92.941376763636868</v>
      </c>
      <c r="S327" s="9">
        <v>98.35433871416403</v>
      </c>
      <c r="T327" s="9">
        <v>101.05242712859335</v>
      </c>
      <c r="U327" s="9">
        <v>101.02341284685269</v>
      </c>
      <c r="V327" s="9">
        <v>103.4860299830231</v>
      </c>
      <c r="W327" s="9">
        <v>103.81310006809981</v>
      </c>
      <c r="X327" s="9">
        <v>105.15878725098095</v>
      </c>
      <c r="Y327" s="9">
        <v>101.29629096768649</v>
      </c>
      <c r="Z327" s="9">
        <v>100.70473532261019</v>
      </c>
      <c r="AA327" s="9">
        <v>98.383592783356974</v>
      </c>
      <c r="AB327" s="9">
        <v>99.012075696103111</v>
      </c>
      <c r="AC327" s="9">
        <v>98.97730651550485</v>
      </c>
      <c r="AD327" s="9">
        <v>100.46063169606475</v>
      </c>
      <c r="AE327" s="9">
        <v>99.829031546437378</v>
      </c>
      <c r="AF327" s="9">
        <v>102.50817675212697</v>
      </c>
      <c r="AG327" s="9">
        <v>106.90491947937358</v>
      </c>
      <c r="AH327" s="9">
        <v>110.00896805072001</v>
      </c>
      <c r="AI327" s="9">
        <v>109.44426860031297</v>
      </c>
      <c r="AJ327" s="9">
        <v>105.96399351614745</v>
      </c>
      <c r="AK327" s="9">
        <v>104.88447040543274</v>
      </c>
      <c r="AL327" s="9">
        <v>103.17046969566188</v>
      </c>
      <c r="AM327" s="9">
        <v>103.62630564267853</v>
      </c>
      <c r="AN327" s="9">
        <v>106.35652557572995</v>
      </c>
      <c r="AO327" s="9">
        <v>110.68253100451777</v>
      </c>
      <c r="AP327" s="9">
        <v>115.845154854737</v>
      </c>
      <c r="AQ327" s="9">
        <v>117.27069125926801</v>
      </c>
      <c r="AR327" s="9">
        <v>119.79805100758718</v>
      </c>
      <c r="AS327" s="9">
        <v>133.65440873210019</v>
      </c>
      <c r="AT327" s="9">
        <v>156.30017552441555</v>
      </c>
      <c r="AU327" s="9">
        <v>174.02454464362827</v>
      </c>
      <c r="AV327" s="9">
        <v>175.98576621682568</v>
      </c>
      <c r="AW327" s="9">
        <v>167.18724522583207</v>
      </c>
      <c r="AX327" s="9">
        <v>155.71677265272086</v>
      </c>
      <c r="AY327" s="9">
        <v>144.90499621135857</v>
      </c>
      <c r="AZ327" s="9">
        <v>140.66675299014977</v>
      </c>
      <c r="BA327" s="9">
        <v>156.75864913340834</v>
      </c>
      <c r="BB327" s="9">
        <v>172.09065884000438</v>
      </c>
      <c r="BC327" s="9">
        <v>182.5473100643591</v>
      </c>
      <c r="BD327" s="9">
        <v>200.42802060253811</v>
      </c>
      <c r="BE327" s="9">
        <v>213.13425245771251</v>
      </c>
      <c r="BF327" s="9">
        <v>231.4163041788851</v>
      </c>
      <c r="BG327" s="9">
        <v>225.60681757145025</v>
      </c>
      <c r="BH327" s="9">
        <v>241.40168926990407</v>
      </c>
      <c r="BI327" s="9">
        <v>277.71308500781305</v>
      </c>
      <c r="BJ327" s="9">
        <v>295.50997177919703</v>
      </c>
      <c r="BK327" s="9">
        <v>298.7302924006346</v>
      </c>
      <c r="BL327" s="9">
        <v>281.10724403888423</v>
      </c>
      <c r="BM327" s="9">
        <v>282.99863466932044</v>
      </c>
      <c r="BN327" s="9">
        <v>290.26081803816413</v>
      </c>
      <c r="BO327" s="9">
        <v>295.70488151121066</v>
      </c>
      <c r="BP327" s="9">
        <v>316.46588077964094</v>
      </c>
      <c r="BQ327" s="21">
        <v>340.28868685796948</v>
      </c>
      <c r="BR327" s="21">
        <v>348.14206448767482</v>
      </c>
      <c r="BS327" s="21">
        <v>348.94660588763236</v>
      </c>
      <c r="BT327" s="21">
        <v>332.21214476851384</v>
      </c>
      <c r="BU327" s="21">
        <v>335.78014220921875</v>
      </c>
      <c r="BV327" s="21">
        <v>336.62251621072204</v>
      </c>
      <c r="BW327" s="21">
        <v>343.37252277762838</v>
      </c>
      <c r="BX327" s="21">
        <v>356.32803378539847</v>
      </c>
      <c r="BY327" s="21">
        <v>360.63711921207624</v>
      </c>
      <c r="BZ327" s="21">
        <v>368.01854710984225</v>
      </c>
      <c r="CA327" s="21">
        <v>367.38353407630433</v>
      </c>
      <c r="CB327" s="21">
        <v>378.28387281150395</v>
      </c>
      <c r="CC327" s="21">
        <v>400.34626568373477</v>
      </c>
      <c r="CD327" s="197">
        <v>420.46147681059188</v>
      </c>
      <c r="CE327" s="197">
        <v>427.71982902991203</v>
      </c>
      <c r="CF327" s="197">
        <v>421.51408514220321</v>
      </c>
      <c r="CG327" s="197">
        <v>419.62580732075503</v>
      </c>
      <c r="CH327" s="200">
        <v>430.05252019609861</v>
      </c>
      <c r="CJ327" s="5"/>
      <c r="CK327" s="5"/>
      <c r="CL327" s="5"/>
      <c r="CM327" s="5"/>
      <c r="CN327" s="5"/>
      <c r="CO327" s="21"/>
      <c r="CP327" s="21"/>
      <c r="CQ327" s="21"/>
    </row>
    <row r="328" spans="1:95" x14ac:dyDescent="0.2">
      <c r="A328" s="8" t="str">
        <f t="shared" si="5"/>
        <v>EFHuL_gg_QU_15</v>
      </c>
      <c r="B328" s="7" t="s">
        <v>3809</v>
      </c>
      <c r="C328" s="7" t="s">
        <v>654</v>
      </c>
      <c r="D328" s="7">
        <v>15</v>
      </c>
      <c r="E328" s="7">
        <v>100</v>
      </c>
      <c r="F328" s="9">
        <v>87.991848887467782</v>
      </c>
      <c r="G328" s="9">
        <v>79.045155394291683</v>
      </c>
      <c r="H328" s="9">
        <v>75.954955153974907</v>
      </c>
      <c r="I328" s="9">
        <v>73.498935048839158</v>
      </c>
      <c r="J328" s="9">
        <v>73.93044285723812</v>
      </c>
      <c r="K328" s="9">
        <v>73.940392226003041</v>
      </c>
      <c r="L328" s="9">
        <v>72.310169728567189</v>
      </c>
      <c r="M328" s="9">
        <v>69.180909003456094</v>
      </c>
      <c r="N328" s="9">
        <v>66.39287477756622</v>
      </c>
      <c r="O328" s="9">
        <v>66.095867695103649</v>
      </c>
      <c r="P328" s="9">
        <v>67.373071848742839</v>
      </c>
      <c r="Q328" s="9">
        <v>69.980543456126995</v>
      </c>
      <c r="R328" s="9">
        <v>74.860156093933071</v>
      </c>
      <c r="S328" s="9">
        <v>79.342899466485434</v>
      </c>
      <c r="T328" s="9">
        <v>80.267453771578346</v>
      </c>
      <c r="U328" s="9">
        <v>78.740041418135021</v>
      </c>
      <c r="V328" s="9">
        <v>77.021748582398629</v>
      </c>
      <c r="W328" s="9">
        <v>76.27591441995915</v>
      </c>
      <c r="X328" s="9">
        <v>76.664676792314069</v>
      </c>
      <c r="Y328" s="9">
        <v>76.621931356277869</v>
      </c>
      <c r="Z328" s="9">
        <v>78.848747484697441</v>
      </c>
      <c r="AA328" s="9">
        <v>83.307907168368772</v>
      </c>
      <c r="AB328" s="9">
        <v>83.151665229193881</v>
      </c>
      <c r="AC328" s="9">
        <v>80.243870083011544</v>
      </c>
      <c r="AD328" s="9">
        <v>78.609962634211556</v>
      </c>
      <c r="AE328" s="9">
        <v>79.300522525733541</v>
      </c>
      <c r="AF328" s="9">
        <v>86.041404113347596</v>
      </c>
      <c r="AG328" s="9">
        <v>85.483870967161806</v>
      </c>
      <c r="AH328" s="9">
        <v>89.064169742885554</v>
      </c>
      <c r="AI328" s="9">
        <v>85.061575537203737</v>
      </c>
      <c r="AJ328" s="9">
        <v>81.997538451871989</v>
      </c>
      <c r="AK328" s="9">
        <v>76.484114173935112</v>
      </c>
      <c r="AL328" s="9">
        <v>74.081157368872837</v>
      </c>
      <c r="AM328" s="9">
        <v>74.57641483643873</v>
      </c>
      <c r="AN328" s="9">
        <v>79.395962766658457</v>
      </c>
      <c r="AO328" s="9">
        <v>86.597831774005968</v>
      </c>
      <c r="AP328" s="9">
        <v>93.319183119377826</v>
      </c>
      <c r="AQ328" s="9">
        <v>101.00009580819176</v>
      </c>
      <c r="AR328" s="9">
        <v>110.19957696707165</v>
      </c>
      <c r="AS328" s="9">
        <v>121.69404585486916</v>
      </c>
      <c r="AT328" s="9">
        <v>138.14698534033502</v>
      </c>
      <c r="AU328" s="9">
        <v>150.92713377003091</v>
      </c>
      <c r="AV328" s="9">
        <v>171.83849594921378</v>
      </c>
      <c r="AW328" s="9">
        <v>190.51309263134593</v>
      </c>
      <c r="AX328" s="9">
        <v>187.61524685391191</v>
      </c>
      <c r="AY328" s="9">
        <v>170.52444228147496</v>
      </c>
      <c r="AZ328" s="9">
        <v>160.4424152633915</v>
      </c>
      <c r="BA328" s="9">
        <v>167.20688053991981</v>
      </c>
      <c r="BB328" s="9">
        <v>176.56702557954063</v>
      </c>
      <c r="BC328" s="9">
        <v>175.7824994273868</v>
      </c>
      <c r="BD328" s="9">
        <v>182.69952169178762</v>
      </c>
      <c r="BE328" s="9">
        <v>195.06855829717907</v>
      </c>
      <c r="BF328" s="9">
        <v>197.38425722878063</v>
      </c>
      <c r="BG328" s="9">
        <v>210.82831402822197</v>
      </c>
      <c r="BH328" s="9">
        <v>233.71350932314488</v>
      </c>
      <c r="BI328" s="9">
        <v>267.70722590387641</v>
      </c>
      <c r="BJ328" s="9">
        <v>284.31003191861942</v>
      </c>
      <c r="BK328" s="9">
        <v>293.14683394521791</v>
      </c>
      <c r="BL328" s="9">
        <v>298.06906770745746</v>
      </c>
      <c r="BM328" s="9">
        <v>306.23947069275249</v>
      </c>
      <c r="BN328" s="9">
        <v>310.07652622644258</v>
      </c>
      <c r="BO328" s="9">
        <v>311.76391874687368</v>
      </c>
      <c r="BP328" s="9">
        <v>322.0054198062212</v>
      </c>
      <c r="BQ328" s="21">
        <v>333.40294783430619</v>
      </c>
      <c r="BR328" s="21">
        <v>337.33505291561096</v>
      </c>
      <c r="BS328" s="21">
        <v>338.47038644049434</v>
      </c>
      <c r="BT328" s="21">
        <v>328.66064181304222</v>
      </c>
      <c r="BU328" s="21">
        <v>334.83430282830017</v>
      </c>
      <c r="BV328" s="21">
        <v>335.90054129470769</v>
      </c>
      <c r="BW328" s="21">
        <v>343.18779018181135</v>
      </c>
      <c r="BX328" s="21">
        <v>347.21529554678574</v>
      </c>
      <c r="BY328" s="21">
        <v>350.80613417164176</v>
      </c>
      <c r="BZ328" s="21">
        <v>358.45849958671357</v>
      </c>
      <c r="CA328" s="21">
        <v>364.86610173965505</v>
      </c>
      <c r="CB328" s="21">
        <v>378.35016024053056</v>
      </c>
      <c r="CC328" s="21">
        <v>394.16310802315212</v>
      </c>
      <c r="CD328" s="197">
        <v>402.80314696458055</v>
      </c>
      <c r="CE328" s="197">
        <v>404.71746589536605</v>
      </c>
      <c r="CF328" s="197">
        <v>402.78806530178991</v>
      </c>
      <c r="CG328" s="197">
        <v>412.32283264031298</v>
      </c>
      <c r="CH328" s="200">
        <v>428.055461801479</v>
      </c>
      <c r="CJ328" s="5"/>
      <c r="CK328" s="5"/>
      <c r="CL328" s="5"/>
      <c r="CM328" s="5"/>
      <c r="CN328" s="5"/>
      <c r="CO328" s="21"/>
      <c r="CP328" s="21"/>
      <c r="CQ328" s="21"/>
    </row>
    <row r="329" spans="1:95" x14ac:dyDescent="0.2">
      <c r="A329" s="8" t="str">
        <f t="shared" si="5"/>
        <v>EFHuL_gg_QU_16</v>
      </c>
      <c r="B329" s="7" t="s">
        <v>3809</v>
      </c>
      <c r="C329" s="7" t="s">
        <v>654</v>
      </c>
      <c r="D329" s="7">
        <v>16</v>
      </c>
      <c r="E329" s="7">
        <v>100</v>
      </c>
      <c r="F329" s="9">
        <v>84.287609794097264</v>
      </c>
      <c r="G329" s="9">
        <v>73.180619229810247</v>
      </c>
      <c r="H329" s="9">
        <v>69.261774761770496</v>
      </c>
      <c r="I329" s="9">
        <v>66.841174411492418</v>
      </c>
      <c r="J329" s="9">
        <v>66.81218739843716</v>
      </c>
      <c r="K329" s="9">
        <v>66.528658176858542</v>
      </c>
      <c r="L329" s="9">
        <v>66.747872463210456</v>
      </c>
      <c r="M329" s="9">
        <v>66.342054280175745</v>
      </c>
      <c r="N329" s="9">
        <v>66.022291292242343</v>
      </c>
      <c r="O329" s="9">
        <v>66.065771811849018</v>
      </c>
      <c r="P329" s="9">
        <v>70.995682509035561</v>
      </c>
      <c r="Q329" s="9">
        <v>81.127473642830083</v>
      </c>
      <c r="R329" s="9">
        <v>95.546554109185436</v>
      </c>
      <c r="S329" s="9">
        <v>105.94339169249032</v>
      </c>
      <c r="T329" s="9">
        <v>111.62782216402394</v>
      </c>
      <c r="U329" s="9">
        <v>112.0425905423029</v>
      </c>
      <c r="V329" s="9">
        <v>111.83867751313267</v>
      </c>
      <c r="W329" s="9">
        <v>109.87687852346276</v>
      </c>
      <c r="X329" s="9">
        <v>108.25942469648483</v>
      </c>
      <c r="Y329" s="9">
        <v>106.83196914354077</v>
      </c>
      <c r="Z329" s="9">
        <v>109.39311531750855</v>
      </c>
      <c r="AA329" s="9">
        <v>114.68327948544409</v>
      </c>
      <c r="AB329" s="9">
        <v>115.10407310816892</v>
      </c>
      <c r="AC329" s="9">
        <v>110.47780967203944</v>
      </c>
      <c r="AD329" s="9">
        <v>107.85936033328484</v>
      </c>
      <c r="AE329" s="9">
        <v>110.32540773160309</v>
      </c>
      <c r="AF329" s="9">
        <v>116.03115219758355</v>
      </c>
      <c r="AG329" s="9">
        <v>116.2304192258904</v>
      </c>
      <c r="AH329" s="9">
        <v>116.55175837964647</v>
      </c>
      <c r="AI329" s="9">
        <v>113.95889441753241</v>
      </c>
      <c r="AJ329" s="9">
        <v>113.09116913674593</v>
      </c>
      <c r="AK329" s="9">
        <v>106.19175214796883</v>
      </c>
      <c r="AL329" s="9">
        <v>101.28259518453824</v>
      </c>
      <c r="AM329" s="9">
        <v>95.644057252443773</v>
      </c>
      <c r="AN329" s="9">
        <v>98.118138310084603</v>
      </c>
      <c r="AO329" s="9">
        <v>101.57458070065439</v>
      </c>
      <c r="AP329" s="9">
        <v>101.48728423116893</v>
      </c>
      <c r="AQ329" s="9">
        <v>106.46749956547559</v>
      </c>
      <c r="AR329" s="9">
        <v>115.58374130466689</v>
      </c>
      <c r="AS329" s="9">
        <v>132.56279102061981</v>
      </c>
      <c r="AT329" s="9">
        <v>162.04149579759144</v>
      </c>
      <c r="AU329" s="9">
        <v>182.185480152108</v>
      </c>
      <c r="AV329" s="9">
        <v>206.18882842801645</v>
      </c>
      <c r="AW329" s="9">
        <v>210.39652407994632</v>
      </c>
      <c r="AX329" s="9">
        <v>204.35107628287651</v>
      </c>
      <c r="AY329" s="9">
        <v>188.45498084221262</v>
      </c>
      <c r="AZ329" s="9">
        <v>179.07099959566833</v>
      </c>
      <c r="BA329" s="9">
        <v>186.94963573803898</v>
      </c>
      <c r="BB329" s="9">
        <v>199.71134377866784</v>
      </c>
      <c r="BC329" s="9">
        <v>211.64226235974527</v>
      </c>
      <c r="BD329" s="9">
        <v>231.69963218873281</v>
      </c>
      <c r="BE329" s="9">
        <v>245.91159955540036</v>
      </c>
      <c r="BF329" s="9">
        <v>251.35156159274297</v>
      </c>
      <c r="BG329" s="9">
        <v>264.35070747009667</v>
      </c>
      <c r="BH329" s="9">
        <v>296.895614118705</v>
      </c>
      <c r="BI329" s="9">
        <v>344.99232274732759</v>
      </c>
      <c r="BJ329" s="9">
        <v>369.9807697878403</v>
      </c>
      <c r="BK329" s="9">
        <v>383.09007680975037</v>
      </c>
      <c r="BL329" s="9">
        <v>388.22756211089239</v>
      </c>
      <c r="BM329" s="9">
        <v>404.87201012946235</v>
      </c>
      <c r="BN329" s="9">
        <v>421.77352376982549</v>
      </c>
      <c r="BO329" s="9">
        <v>431.86790612417821</v>
      </c>
      <c r="BP329" s="9">
        <v>445.13912635462992</v>
      </c>
      <c r="BQ329" s="21">
        <v>455.37359193047456</v>
      </c>
      <c r="BR329" s="21">
        <v>459.15032125407271</v>
      </c>
      <c r="BS329" s="21">
        <v>461.18760990495929</v>
      </c>
      <c r="BT329" s="21">
        <v>455.03560942744872</v>
      </c>
      <c r="BU329" s="21">
        <v>465.32552068202318</v>
      </c>
      <c r="BV329" s="21">
        <v>466.66121561411802</v>
      </c>
      <c r="BW329" s="21">
        <v>458.75826728216617</v>
      </c>
      <c r="BX329" s="21">
        <v>446.12333082033882</v>
      </c>
      <c r="BY329" s="21">
        <v>430.49808059488669</v>
      </c>
      <c r="BZ329" s="21">
        <v>435.37831545281961</v>
      </c>
      <c r="CA329" s="21">
        <v>440.09204151041723</v>
      </c>
      <c r="CB329" s="21">
        <v>448.91120785858863</v>
      </c>
      <c r="CC329" s="21">
        <v>463.39904156389861</v>
      </c>
      <c r="CD329" s="197">
        <v>476.07686010719749</v>
      </c>
      <c r="CE329" s="197">
        <v>490.30036125015249</v>
      </c>
      <c r="CF329" s="197">
        <v>502.36589374644831</v>
      </c>
      <c r="CG329" s="197">
        <v>521.88624701371748</v>
      </c>
      <c r="CH329" s="200">
        <v>547.78636475612507</v>
      </c>
      <c r="CJ329" s="5"/>
      <c r="CK329" s="5"/>
      <c r="CL329" s="5"/>
      <c r="CM329" s="5"/>
      <c r="CN329" s="5"/>
      <c r="CO329" s="21"/>
      <c r="CP329" s="21"/>
      <c r="CQ329" s="21"/>
    </row>
    <row r="330" spans="1:95" x14ac:dyDescent="0.2">
      <c r="A330" s="8" t="str">
        <f t="shared" si="5"/>
        <v>EFHuL_gg_QU_17</v>
      </c>
      <c r="B330" s="7" t="s">
        <v>3809</v>
      </c>
      <c r="C330" s="7" t="s">
        <v>654</v>
      </c>
      <c r="D330" s="7">
        <v>17</v>
      </c>
      <c r="E330" s="7">
        <v>100</v>
      </c>
      <c r="F330" s="9">
        <v>85.996789923974674</v>
      </c>
      <c r="G330" s="9">
        <v>75.46854971802145</v>
      </c>
      <c r="H330" s="9">
        <v>72.736639523044218</v>
      </c>
      <c r="I330" s="9">
        <v>70.880440824679354</v>
      </c>
      <c r="J330" s="9">
        <v>72.747306577906627</v>
      </c>
      <c r="K330" s="9">
        <v>73.253266549022257</v>
      </c>
      <c r="L330" s="9">
        <v>74.999306788334664</v>
      </c>
      <c r="M330" s="9">
        <v>73.716922722341735</v>
      </c>
      <c r="N330" s="9">
        <v>73.200484574996011</v>
      </c>
      <c r="O330" s="9">
        <v>72.50694386091719</v>
      </c>
      <c r="P330" s="9">
        <v>76.251369644529362</v>
      </c>
      <c r="Q330" s="9">
        <v>81.838375622294933</v>
      </c>
      <c r="R330" s="9">
        <v>90.663075067298067</v>
      </c>
      <c r="S330" s="9">
        <v>97.198427889592764</v>
      </c>
      <c r="T330" s="9">
        <v>99.936188537123982</v>
      </c>
      <c r="U330" s="9">
        <v>99.355510086991742</v>
      </c>
      <c r="V330" s="9">
        <v>98.771183100089004</v>
      </c>
      <c r="W330" s="9">
        <v>99.467432366858176</v>
      </c>
      <c r="X330" s="9">
        <v>97.909171393968052</v>
      </c>
      <c r="Y330" s="9">
        <v>97.419587937278337</v>
      </c>
      <c r="Z330" s="9">
        <v>96.771673914461374</v>
      </c>
      <c r="AA330" s="9">
        <v>100.13932467802175</v>
      </c>
      <c r="AB330" s="9">
        <v>99.227835762115248</v>
      </c>
      <c r="AC330" s="9">
        <v>97.073522644521276</v>
      </c>
      <c r="AD330" s="9">
        <v>96.206562107050942</v>
      </c>
      <c r="AE330" s="9">
        <v>99.451849479127432</v>
      </c>
      <c r="AF330" s="9">
        <v>106.21936586410224</v>
      </c>
      <c r="AG330" s="9">
        <v>108.00150976264398</v>
      </c>
      <c r="AH330" s="9">
        <v>109.05284003983432</v>
      </c>
      <c r="AI330" s="9">
        <v>107.09236733807143</v>
      </c>
      <c r="AJ330" s="9">
        <v>106.30459788742895</v>
      </c>
      <c r="AK330" s="9">
        <v>104.80845860739394</v>
      </c>
      <c r="AL330" s="9">
        <v>101.72817072119695</v>
      </c>
      <c r="AM330" s="9">
        <v>101.36653078209777</v>
      </c>
      <c r="AN330" s="9">
        <v>100.90549611002471</v>
      </c>
      <c r="AO330" s="9">
        <v>106.93173726385993</v>
      </c>
      <c r="AP330" s="9">
        <v>113.66504346016661</v>
      </c>
      <c r="AQ330" s="9">
        <v>119.96846336216896</v>
      </c>
      <c r="AR330" s="9">
        <v>121.73075198582076</v>
      </c>
      <c r="AS330" s="9">
        <v>125.40929810079059</v>
      </c>
      <c r="AT330" s="9">
        <v>147.01734646506256</v>
      </c>
      <c r="AU330" s="9">
        <v>168.30713345753875</v>
      </c>
      <c r="AV330" s="9">
        <v>188.157301727597</v>
      </c>
      <c r="AW330" s="9">
        <v>189.05737462155591</v>
      </c>
      <c r="AX330" s="9">
        <v>182.78998921957736</v>
      </c>
      <c r="AY330" s="9">
        <v>172.07997845090458</v>
      </c>
      <c r="AZ330" s="9">
        <v>169.57929405485314</v>
      </c>
      <c r="BA330" s="9">
        <v>178.43238515776065</v>
      </c>
      <c r="BB330" s="9">
        <v>189.62787226387749</v>
      </c>
      <c r="BC330" s="9">
        <v>192.76841703500997</v>
      </c>
      <c r="BD330" s="9">
        <v>204.10754658183521</v>
      </c>
      <c r="BE330" s="9">
        <v>214.21336555180937</v>
      </c>
      <c r="BF330" s="9">
        <v>227.48165309697808</v>
      </c>
      <c r="BG330" s="9">
        <v>233.85049784087997</v>
      </c>
      <c r="BH330" s="9">
        <v>246.86857376261014</v>
      </c>
      <c r="BI330" s="9">
        <v>271.60094268748998</v>
      </c>
      <c r="BJ330" s="9">
        <v>292.30334259712174</v>
      </c>
      <c r="BK330" s="9">
        <v>309.08456803159612</v>
      </c>
      <c r="BL330" s="9">
        <v>308.28639461029042</v>
      </c>
      <c r="BM330" s="9">
        <v>311.06825726106484</v>
      </c>
      <c r="BN330" s="9">
        <v>313.47632997052034</v>
      </c>
      <c r="BO330" s="9">
        <v>316.7688735444587</v>
      </c>
      <c r="BP330" s="9">
        <v>323.95273937768616</v>
      </c>
      <c r="BQ330" s="21">
        <v>331.76160138796416</v>
      </c>
      <c r="BR330" s="21">
        <v>338.06645485189136</v>
      </c>
      <c r="BS330" s="21">
        <v>340.53486254492236</v>
      </c>
      <c r="BT330" s="21">
        <v>336.93666412142881</v>
      </c>
      <c r="BU330" s="21">
        <v>343.82011260671629</v>
      </c>
      <c r="BV330" s="21">
        <v>352.05551454608241</v>
      </c>
      <c r="BW330" s="21">
        <v>357.63449087113327</v>
      </c>
      <c r="BX330" s="21">
        <v>366.01260235159452</v>
      </c>
      <c r="BY330" s="21">
        <v>368.71127031677469</v>
      </c>
      <c r="BZ330" s="21">
        <v>382.06311836253644</v>
      </c>
      <c r="CA330" s="21">
        <v>389.11315851548471</v>
      </c>
      <c r="CB330" s="21">
        <v>398.79589777167809</v>
      </c>
      <c r="CC330" s="21">
        <v>406.05472140319853</v>
      </c>
      <c r="CD330" s="197">
        <v>413.52902518285651</v>
      </c>
      <c r="CE330" s="197">
        <v>418.3359230847214</v>
      </c>
      <c r="CF330" s="197">
        <v>426.28353758973816</v>
      </c>
      <c r="CG330" s="197">
        <v>438.26769830579298</v>
      </c>
      <c r="CH330" s="200">
        <v>456.13423198354087</v>
      </c>
      <c r="CJ330" s="5"/>
      <c r="CK330" s="5"/>
      <c r="CL330" s="5"/>
      <c r="CM330" s="5"/>
      <c r="CN330" s="5"/>
      <c r="CO330" s="21"/>
      <c r="CP330" s="21"/>
      <c r="CQ330" s="21"/>
    </row>
    <row r="331" spans="1:95" x14ac:dyDescent="0.2">
      <c r="A331" s="8" t="str">
        <f t="shared" si="5"/>
        <v>EFHuL_gg_QU_18</v>
      </c>
      <c r="B331" s="7" t="s">
        <v>3809</v>
      </c>
      <c r="C331" s="7" t="s">
        <v>654</v>
      </c>
      <c r="D331" s="7">
        <v>18</v>
      </c>
      <c r="E331" s="7">
        <v>100</v>
      </c>
      <c r="F331" s="9">
        <v>83.391816041573989</v>
      </c>
      <c r="G331" s="9">
        <v>68.66275183103339</v>
      </c>
      <c r="H331" s="9">
        <v>61.594363493394532</v>
      </c>
      <c r="I331" s="9">
        <v>56.844620268061895</v>
      </c>
      <c r="J331" s="9">
        <v>57.755245453833574</v>
      </c>
      <c r="K331" s="9">
        <v>58.702199507753285</v>
      </c>
      <c r="L331" s="9">
        <v>62.854932125630206</v>
      </c>
      <c r="M331" s="9">
        <v>65.047269756910922</v>
      </c>
      <c r="N331" s="9">
        <v>66.558348888332276</v>
      </c>
      <c r="O331" s="9">
        <v>65.36537264665354</v>
      </c>
      <c r="P331" s="9">
        <v>71.965968731242086</v>
      </c>
      <c r="Q331" s="9">
        <v>81.657857761905063</v>
      </c>
      <c r="R331" s="9">
        <v>95.491494855642074</v>
      </c>
      <c r="S331" s="9">
        <v>103.81989815001226</v>
      </c>
      <c r="T331" s="9">
        <v>107.03347586247789</v>
      </c>
      <c r="U331" s="9">
        <v>107.13832072468593</v>
      </c>
      <c r="V331" s="9">
        <v>106.13456634201957</v>
      </c>
      <c r="W331" s="9">
        <v>105.71300603299007</v>
      </c>
      <c r="X331" s="9">
        <v>105.67153790922687</v>
      </c>
      <c r="Y331" s="9">
        <v>105.94334334425331</v>
      </c>
      <c r="Z331" s="9">
        <v>109.25852285728782</v>
      </c>
      <c r="AA331" s="9">
        <v>112.96799818321317</v>
      </c>
      <c r="AB331" s="9">
        <v>119.44795553972681</v>
      </c>
      <c r="AC331" s="9">
        <v>124.11994814258553</v>
      </c>
      <c r="AD331" s="9">
        <v>127.75875214016634</v>
      </c>
      <c r="AE331" s="9">
        <v>132.78088768745351</v>
      </c>
      <c r="AF331" s="9">
        <v>138.73141844797206</v>
      </c>
      <c r="AG331" s="9">
        <v>144.47237901300045</v>
      </c>
      <c r="AH331" s="9">
        <v>144.53267102729089</v>
      </c>
      <c r="AI331" s="9">
        <v>144.0692416499206</v>
      </c>
      <c r="AJ331" s="9">
        <v>146.39113676266845</v>
      </c>
      <c r="AK331" s="9">
        <v>146.13482289127055</v>
      </c>
      <c r="AL331" s="9">
        <v>143.10193768120109</v>
      </c>
      <c r="AM331" s="9">
        <v>132.20024628169037</v>
      </c>
      <c r="AN331" s="9">
        <v>127.53174872158216</v>
      </c>
      <c r="AO331" s="9">
        <v>126.45463693278104</v>
      </c>
      <c r="AP331" s="9">
        <v>129.45253278066389</v>
      </c>
      <c r="AQ331" s="9">
        <v>131.90544612390178</v>
      </c>
      <c r="AR331" s="9">
        <v>135.09844613727242</v>
      </c>
      <c r="AS331" s="9">
        <v>145.1827931244411</v>
      </c>
      <c r="AT331" s="9">
        <v>167.6302494949152</v>
      </c>
      <c r="AU331" s="9">
        <v>184.81627650418523</v>
      </c>
      <c r="AV331" s="9">
        <v>198.06811516895132</v>
      </c>
      <c r="AW331" s="9">
        <v>193.80825838191399</v>
      </c>
      <c r="AX331" s="9">
        <v>186.87312329760559</v>
      </c>
      <c r="AY331" s="9">
        <v>176.04676394231797</v>
      </c>
      <c r="AZ331" s="9">
        <v>170.71714719938655</v>
      </c>
      <c r="BA331" s="9">
        <v>174.12911241003599</v>
      </c>
      <c r="BB331" s="9">
        <v>177.82225867790328</v>
      </c>
      <c r="BC331" s="9">
        <v>175.89655718576356</v>
      </c>
      <c r="BD331" s="9">
        <v>178.82603214714047</v>
      </c>
      <c r="BE331" s="9">
        <v>184.10542717169196</v>
      </c>
      <c r="BF331" s="9">
        <v>195.45721153986574</v>
      </c>
      <c r="BG331" s="9">
        <v>208.25497806676995</v>
      </c>
      <c r="BH331" s="9">
        <v>226.48822013250151</v>
      </c>
      <c r="BI331" s="9">
        <v>255.00085180286547</v>
      </c>
      <c r="BJ331" s="9">
        <v>272.13762292492294</v>
      </c>
      <c r="BK331" s="9">
        <v>284.29777332827433</v>
      </c>
      <c r="BL331" s="9">
        <v>275.43380505034116</v>
      </c>
      <c r="BM331" s="9">
        <v>272.3365197357852</v>
      </c>
      <c r="BN331" s="9">
        <v>271.58425870369706</v>
      </c>
      <c r="BO331" s="9">
        <v>278.25864992916127</v>
      </c>
      <c r="BP331" s="9">
        <v>293.82381361459227</v>
      </c>
      <c r="BQ331" s="21">
        <v>299.47184621021773</v>
      </c>
      <c r="BR331" s="21">
        <v>297.49569828749389</v>
      </c>
      <c r="BS331" s="21">
        <v>280.37735690784939</v>
      </c>
      <c r="BT331" s="21">
        <v>265.27874422160471</v>
      </c>
      <c r="BU331" s="21">
        <v>255.22450677959066</v>
      </c>
      <c r="BV331" s="21">
        <v>245.89706258111516</v>
      </c>
      <c r="BW331" s="21">
        <v>241.83378741017273</v>
      </c>
      <c r="BX331" s="21">
        <v>248.47651211776017</v>
      </c>
      <c r="BY331" s="21">
        <v>260.12929448792539</v>
      </c>
      <c r="BZ331" s="21">
        <v>269.56433554358773</v>
      </c>
      <c r="CA331" s="21">
        <v>274.94709183281287</v>
      </c>
      <c r="CB331" s="21">
        <v>278.14196358983821</v>
      </c>
      <c r="CC331" s="21">
        <v>284.89312818633954</v>
      </c>
      <c r="CD331" s="197">
        <v>288.79087326443477</v>
      </c>
      <c r="CE331" s="197">
        <v>289.38118036490454</v>
      </c>
      <c r="CF331" s="197">
        <v>292.51436743134809</v>
      </c>
      <c r="CG331" s="197">
        <v>291.83639065915725</v>
      </c>
      <c r="CH331" s="200">
        <v>290.45026042020106</v>
      </c>
      <c r="CJ331" s="5"/>
      <c r="CK331" s="5"/>
      <c r="CL331" s="5"/>
      <c r="CM331" s="5"/>
      <c r="CN331" s="5"/>
      <c r="CO331" s="21"/>
      <c r="CP331" s="21"/>
      <c r="CQ331" s="21"/>
    </row>
    <row r="332" spans="1:95" x14ac:dyDescent="0.2">
      <c r="A332" s="8" t="str">
        <f t="shared" si="5"/>
        <v>EFHuL_gg_QU_19</v>
      </c>
      <c r="B332" s="7" t="s">
        <v>3809</v>
      </c>
      <c r="C332" s="7" t="s">
        <v>654</v>
      </c>
      <c r="D332" s="7">
        <v>19</v>
      </c>
      <c r="E332" s="7">
        <v>100</v>
      </c>
      <c r="F332" s="9">
        <v>84.495638623424455</v>
      </c>
      <c r="G332" s="9">
        <v>72.457353502357805</v>
      </c>
      <c r="H332" s="9">
        <v>68.875045574514715</v>
      </c>
      <c r="I332" s="9">
        <v>66.160431603667291</v>
      </c>
      <c r="J332" s="9">
        <v>67.687987865091486</v>
      </c>
      <c r="K332" s="9">
        <v>67.710765286422244</v>
      </c>
      <c r="L332" s="9">
        <v>69.400936219979315</v>
      </c>
      <c r="M332" s="9">
        <v>68.214225406852179</v>
      </c>
      <c r="N332" s="9">
        <v>68.830666296281876</v>
      </c>
      <c r="O332" s="9">
        <v>70.08594374417244</v>
      </c>
      <c r="P332" s="9">
        <v>74.486391280757275</v>
      </c>
      <c r="Q332" s="9">
        <v>81.145628109080903</v>
      </c>
      <c r="R332" s="9">
        <v>89.282591579037444</v>
      </c>
      <c r="S332" s="9">
        <v>97.834750871466824</v>
      </c>
      <c r="T332" s="9">
        <v>100.41232269669371</v>
      </c>
      <c r="U332" s="9">
        <v>100.94296895141929</v>
      </c>
      <c r="V332" s="9">
        <v>98.551631828959088</v>
      </c>
      <c r="W332" s="9">
        <v>98.744343367072602</v>
      </c>
      <c r="X332" s="9">
        <v>98.795242137744879</v>
      </c>
      <c r="Y332" s="9">
        <v>99.230873302898431</v>
      </c>
      <c r="Z332" s="9">
        <v>100.23605485397177</v>
      </c>
      <c r="AA332" s="9">
        <v>100.33635297444648</v>
      </c>
      <c r="AB332" s="9">
        <v>101.14059187242282</v>
      </c>
      <c r="AC332" s="9">
        <v>99.551329641498242</v>
      </c>
      <c r="AD332" s="9">
        <v>98.403680639509432</v>
      </c>
      <c r="AE332" s="9">
        <v>96.827613003595914</v>
      </c>
      <c r="AF332" s="9">
        <v>99.138572786675809</v>
      </c>
      <c r="AG332" s="9">
        <v>102.56854107439653</v>
      </c>
      <c r="AH332" s="9">
        <v>105.39699875879869</v>
      </c>
      <c r="AI332" s="9">
        <v>106.11912538189411</v>
      </c>
      <c r="AJ332" s="9">
        <v>105.27551601902697</v>
      </c>
      <c r="AK332" s="9">
        <v>103.34460193908376</v>
      </c>
      <c r="AL332" s="9">
        <v>98.473727068421908</v>
      </c>
      <c r="AM332" s="9">
        <v>95.159310101068513</v>
      </c>
      <c r="AN332" s="9">
        <v>97.774907328523383</v>
      </c>
      <c r="AO332" s="9">
        <v>102.54053052091903</v>
      </c>
      <c r="AP332" s="9">
        <v>108.35246142485092</v>
      </c>
      <c r="AQ332" s="9">
        <v>110.3967079395191</v>
      </c>
      <c r="AR332" s="9">
        <v>114.25971683474434</v>
      </c>
      <c r="AS332" s="9">
        <v>120.20697586198889</v>
      </c>
      <c r="AT332" s="9">
        <v>140.74396573581654</v>
      </c>
      <c r="AU332" s="9">
        <v>155.55365286856446</v>
      </c>
      <c r="AV332" s="9">
        <v>169.54668471113288</v>
      </c>
      <c r="AW332" s="9">
        <v>166.58140436557932</v>
      </c>
      <c r="AX332" s="9">
        <v>162.6510921084782</v>
      </c>
      <c r="AY332" s="9">
        <v>154.18968103447949</v>
      </c>
      <c r="AZ332" s="9">
        <v>148.17693908295072</v>
      </c>
      <c r="BA332" s="9">
        <v>151.73266325224753</v>
      </c>
      <c r="BB332" s="9">
        <v>157.81153220338138</v>
      </c>
      <c r="BC332" s="9">
        <v>164.26365115484037</v>
      </c>
      <c r="BD332" s="9">
        <v>177.76721816212896</v>
      </c>
      <c r="BE332" s="9">
        <v>187.84907184475637</v>
      </c>
      <c r="BF332" s="9">
        <v>195.72622391070502</v>
      </c>
      <c r="BG332" s="9">
        <v>196.51352371355563</v>
      </c>
      <c r="BH332" s="9">
        <v>204.62606503150906</v>
      </c>
      <c r="BI332" s="9">
        <v>220.23278774288076</v>
      </c>
      <c r="BJ332" s="9">
        <v>230.22223546374781</v>
      </c>
      <c r="BK332" s="9">
        <v>239.09614732337863</v>
      </c>
      <c r="BL332" s="9">
        <v>237.48620535406118</v>
      </c>
      <c r="BM332" s="9">
        <v>240.80004745743611</v>
      </c>
      <c r="BN332" s="9">
        <v>243.80708209625473</v>
      </c>
      <c r="BO332" s="9">
        <v>251.69157471634273</v>
      </c>
      <c r="BP332" s="9">
        <v>257.40995651159875</v>
      </c>
      <c r="BQ332" s="21">
        <v>262.37044103639636</v>
      </c>
      <c r="BR332" s="21">
        <v>260.22087386154232</v>
      </c>
      <c r="BS332" s="21">
        <v>258.31762519676448</v>
      </c>
      <c r="BT332" s="21">
        <v>247.73744625570018</v>
      </c>
      <c r="BU332" s="21">
        <v>247.72469775835395</v>
      </c>
      <c r="BV332" s="21">
        <v>250.21929949159866</v>
      </c>
      <c r="BW332" s="21">
        <v>254.00201880772696</v>
      </c>
      <c r="BX332" s="21">
        <v>261.53613084241948</v>
      </c>
      <c r="BY332" s="21">
        <v>265.75648466205399</v>
      </c>
      <c r="BZ332" s="21">
        <v>277.87904188576658</v>
      </c>
      <c r="CA332" s="21">
        <v>280.51947229258167</v>
      </c>
      <c r="CB332" s="21">
        <v>283.40274476911077</v>
      </c>
      <c r="CC332" s="21">
        <v>287.33953569122269</v>
      </c>
      <c r="CD332" s="197">
        <v>291.30343542820879</v>
      </c>
      <c r="CE332" s="197">
        <v>297.35496849492245</v>
      </c>
      <c r="CF332" s="197">
        <v>304.31126888969908</v>
      </c>
      <c r="CG332" s="197">
        <v>321.03784115263039</v>
      </c>
      <c r="CH332" s="200">
        <v>341.6716915993083</v>
      </c>
      <c r="CJ332" s="5"/>
      <c r="CK332" s="5"/>
      <c r="CL332" s="5"/>
      <c r="CM332" s="5"/>
      <c r="CN332" s="5"/>
      <c r="CO332" s="21"/>
      <c r="CP332" s="21"/>
      <c r="CQ332" s="21"/>
    </row>
    <row r="333" spans="1:95" x14ac:dyDescent="0.2">
      <c r="A333" s="8" t="str">
        <f t="shared" si="5"/>
        <v>EFHuL_gg_QU_20</v>
      </c>
      <c r="B333" s="7" t="s">
        <v>3809</v>
      </c>
      <c r="C333" s="7" t="s">
        <v>654</v>
      </c>
      <c r="D333" s="7">
        <v>20</v>
      </c>
      <c r="E333" s="7">
        <v>100</v>
      </c>
      <c r="F333" s="9">
        <v>84.593797544471997</v>
      </c>
      <c r="G333" s="9">
        <v>74.128742108322299</v>
      </c>
      <c r="H333" s="9">
        <v>71.17938248979651</v>
      </c>
      <c r="I333" s="9">
        <v>69.466377689750146</v>
      </c>
      <c r="J333" s="9">
        <v>70.086716069773246</v>
      </c>
      <c r="K333" s="9">
        <v>70.240581674292187</v>
      </c>
      <c r="L333" s="9">
        <v>70.712262239128975</v>
      </c>
      <c r="M333" s="9">
        <v>69.91782536372996</v>
      </c>
      <c r="N333" s="9">
        <v>69.449895058932668</v>
      </c>
      <c r="O333" s="9">
        <v>69.407661262166883</v>
      </c>
      <c r="P333" s="9">
        <v>71.888366823066193</v>
      </c>
      <c r="Q333" s="9">
        <v>75.72883942720658</v>
      </c>
      <c r="R333" s="9">
        <v>85.284449715538116</v>
      </c>
      <c r="S333" s="9">
        <v>92.241470599357896</v>
      </c>
      <c r="T333" s="9">
        <v>95.866278332093358</v>
      </c>
      <c r="U333" s="9">
        <v>93.006013164701983</v>
      </c>
      <c r="V333" s="9">
        <v>89.585109587221822</v>
      </c>
      <c r="W333" s="9">
        <v>88.96380562883769</v>
      </c>
      <c r="X333" s="9">
        <v>87.755518103883176</v>
      </c>
      <c r="Y333" s="9">
        <v>89.906435687134476</v>
      </c>
      <c r="Z333" s="9">
        <v>89.763165580282205</v>
      </c>
      <c r="AA333" s="9">
        <v>90.784107901677885</v>
      </c>
      <c r="AB333" s="9">
        <v>92.97928971746434</v>
      </c>
      <c r="AC333" s="9">
        <v>95.169946471466233</v>
      </c>
      <c r="AD333" s="9">
        <v>99.298550905980889</v>
      </c>
      <c r="AE333" s="9">
        <v>98.210009368535751</v>
      </c>
      <c r="AF333" s="9">
        <v>102.66851045981237</v>
      </c>
      <c r="AG333" s="9">
        <v>103.05286563225972</v>
      </c>
      <c r="AH333" s="9">
        <v>106.05005853520395</v>
      </c>
      <c r="AI333" s="9">
        <v>104.05702036909038</v>
      </c>
      <c r="AJ333" s="9">
        <v>104.38861162733376</v>
      </c>
      <c r="AK333" s="9">
        <v>101.90732551887091</v>
      </c>
      <c r="AL333" s="9">
        <v>98.109175063450834</v>
      </c>
      <c r="AM333" s="9">
        <v>94.303660150963722</v>
      </c>
      <c r="AN333" s="9">
        <v>96.981208252739236</v>
      </c>
      <c r="AO333" s="9">
        <v>102.42040804883486</v>
      </c>
      <c r="AP333" s="9">
        <v>103.03678583047302</v>
      </c>
      <c r="AQ333" s="9">
        <v>103.48365176808032</v>
      </c>
      <c r="AR333" s="9">
        <v>103.77638359113348</v>
      </c>
      <c r="AS333" s="9">
        <v>114.91929050924847</v>
      </c>
      <c r="AT333" s="9">
        <v>139.44494985636285</v>
      </c>
      <c r="AU333" s="9">
        <v>160.74071210284782</v>
      </c>
      <c r="AV333" s="9">
        <v>177.76823690827234</v>
      </c>
      <c r="AW333" s="9">
        <v>174.63301669303402</v>
      </c>
      <c r="AX333" s="9">
        <v>167.23187558887039</v>
      </c>
      <c r="AY333" s="9">
        <v>154.13057638424141</v>
      </c>
      <c r="AZ333" s="9">
        <v>147.79215525024995</v>
      </c>
      <c r="BA333" s="9">
        <v>158.20724223182955</v>
      </c>
      <c r="BB333" s="9">
        <v>171.2895103355074</v>
      </c>
      <c r="BC333" s="9">
        <v>178.98741936166707</v>
      </c>
      <c r="BD333" s="9">
        <v>196.53585954651717</v>
      </c>
      <c r="BE333" s="9">
        <v>208.94256339904101</v>
      </c>
      <c r="BF333" s="9">
        <v>228.85538665063618</v>
      </c>
      <c r="BG333" s="9">
        <v>237.42584301204002</v>
      </c>
      <c r="BH333" s="9">
        <v>261.53465434924175</v>
      </c>
      <c r="BI333" s="9">
        <v>294.04144567848351</v>
      </c>
      <c r="BJ333" s="9">
        <v>313.57823817156839</v>
      </c>
      <c r="BK333" s="9">
        <v>322.50129410857897</v>
      </c>
      <c r="BL333" s="9">
        <v>315.5996517735714</v>
      </c>
      <c r="BM333" s="9">
        <v>319.10739398817759</v>
      </c>
      <c r="BN333" s="9">
        <v>323.67455818264881</v>
      </c>
      <c r="BO333" s="9">
        <v>330.29995857579519</v>
      </c>
      <c r="BP333" s="9">
        <v>337.65430331164936</v>
      </c>
      <c r="BQ333" s="21">
        <v>351.4899119915658</v>
      </c>
      <c r="BR333" s="21">
        <v>358.55174792096869</v>
      </c>
      <c r="BS333" s="21">
        <v>361.07471280344566</v>
      </c>
      <c r="BT333" s="21">
        <v>350.4844065024476</v>
      </c>
      <c r="BU333" s="21">
        <v>352.86030466706671</v>
      </c>
      <c r="BV333" s="21">
        <v>358.87299351285179</v>
      </c>
      <c r="BW333" s="21">
        <v>370.65896941954901</v>
      </c>
      <c r="BX333" s="21">
        <v>382.05305763245195</v>
      </c>
      <c r="BY333" s="21">
        <v>387.27353459358847</v>
      </c>
      <c r="BZ333" s="21">
        <v>402.74848560760665</v>
      </c>
      <c r="CA333" s="21">
        <v>418.58563916386066</v>
      </c>
      <c r="CB333" s="21">
        <v>441.40201550867852</v>
      </c>
      <c r="CC333" s="21">
        <v>461.19044996198892</v>
      </c>
      <c r="CD333" s="197">
        <v>464.07736738170587</v>
      </c>
      <c r="CE333" s="197">
        <v>459.19599806422895</v>
      </c>
      <c r="CF333" s="197">
        <v>452.62953640529855</v>
      </c>
      <c r="CG333" s="197">
        <v>459.61757289805649</v>
      </c>
      <c r="CH333" s="200">
        <v>471.13833120953137</v>
      </c>
      <c r="CJ333" s="5"/>
      <c r="CK333" s="5"/>
      <c r="CL333" s="5"/>
      <c r="CM333" s="5"/>
      <c r="CN333" s="5"/>
      <c r="CO333" s="21"/>
      <c r="CP333" s="21"/>
      <c r="CQ333" s="21"/>
    </row>
    <row r="334" spans="1:95" x14ac:dyDescent="0.2">
      <c r="A334" s="8" t="str">
        <f t="shared" si="5"/>
        <v>EFHuL_gg_QU_21</v>
      </c>
      <c r="B334" s="7" t="s">
        <v>3809</v>
      </c>
      <c r="C334" s="7" t="s">
        <v>654</v>
      </c>
      <c r="D334" s="7">
        <v>21</v>
      </c>
      <c r="E334" s="7">
        <v>100</v>
      </c>
      <c r="F334" s="9">
        <v>81.555989877074992</v>
      </c>
      <c r="G334" s="9">
        <v>67.002234109308645</v>
      </c>
      <c r="H334" s="9">
        <v>60.924538663653522</v>
      </c>
      <c r="I334" s="9">
        <v>58.290840652431882</v>
      </c>
      <c r="J334" s="9">
        <v>60.491257353431941</v>
      </c>
      <c r="K334" s="9">
        <v>62.438578618065954</v>
      </c>
      <c r="L334" s="9">
        <v>65.461735167186973</v>
      </c>
      <c r="M334" s="9">
        <v>65.93123383288966</v>
      </c>
      <c r="N334" s="9">
        <v>65.275470037073958</v>
      </c>
      <c r="O334" s="9">
        <v>65.72266570132625</v>
      </c>
      <c r="P334" s="9">
        <v>70.656142754332748</v>
      </c>
      <c r="Q334" s="9">
        <v>77.46539592133918</v>
      </c>
      <c r="R334" s="9">
        <v>89.9057464896092</v>
      </c>
      <c r="S334" s="9">
        <v>92.708851826687678</v>
      </c>
      <c r="T334" s="9">
        <v>97.392831189941901</v>
      </c>
      <c r="U334" s="9">
        <v>93.884395878379124</v>
      </c>
      <c r="V334" s="9">
        <v>98.060325442501593</v>
      </c>
      <c r="W334" s="9">
        <v>98.99574580863127</v>
      </c>
      <c r="X334" s="9">
        <v>98.859903190599553</v>
      </c>
      <c r="Y334" s="9">
        <v>98.766146214166611</v>
      </c>
      <c r="Z334" s="9">
        <v>98.757122896482372</v>
      </c>
      <c r="AA334" s="9">
        <v>101.311627284319</v>
      </c>
      <c r="AB334" s="9">
        <v>101.96040714766328</v>
      </c>
      <c r="AC334" s="9">
        <v>103.46638091913576</v>
      </c>
      <c r="AD334" s="9">
        <v>104.75064058373857</v>
      </c>
      <c r="AE334" s="9">
        <v>107.8698334284627</v>
      </c>
      <c r="AF334" s="9">
        <v>110.14808067210133</v>
      </c>
      <c r="AG334" s="9">
        <v>113.73556378011996</v>
      </c>
      <c r="AH334" s="9">
        <v>116.08206768384861</v>
      </c>
      <c r="AI334" s="9">
        <v>118.05583600396947</v>
      </c>
      <c r="AJ334" s="9">
        <v>120.33713624354715</v>
      </c>
      <c r="AK334" s="9">
        <v>121.27669676030193</v>
      </c>
      <c r="AL334" s="9">
        <v>121.71743624814417</v>
      </c>
      <c r="AM334" s="9">
        <v>120.82034482063209</v>
      </c>
      <c r="AN334" s="9">
        <v>123.17003611606889</v>
      </c>
      <c r="AO334" s="9">
        <v>125.81543605667029</v>
      </c>
      <c r="AP334" s="9">
        <v>128.57532536282429</v>
      </c>
      <c r="AQ334" s="9">
        <v>133.28582620581906</v>
      </c>
      <c r="AR334" s="9">
        <v>137.8338471966571</v>
      </c>
      <c r="AS334" s="9">
        <v>147.03879903403762</v>
      </c>
      <c r="AT334" s="9">
        <v>166.18291251784726</v>
      </c>
      <c r="AU334" s="9">
        <v>187.0365245514771</v>
      </c>
      <c r="AV334" s="9">
        <v>204.69092830418603</v>
      </c>
      <c r="AW334" s="9">
        <v>204.8114816910942</v>
      </c>
      <c r="AX334" s="9">
        <v>195.98780150223786</v>
      </c>
      <c r="AY334" s="9">
        <v>182.45998495887227</v>
      </c>
      <c r="AZ334" s="9">
        <v>173.79602520381059</v>
      </c>
      <c r="BA334" s="9">
        <v>176.63404771960077</v>
      </c>
      <c r="BB334" s="9">
        <v>185.49912667405795</v>
      </c>
      <c r="BC334" s="9">
        <v>190.80912532734484</v>
      </c>
      <c r="BD334" s="9">
        <v>209.83184920678011</v>
      </c>
      <c r="BE334" s="9">
        <v>223.73203158443656</v>
      </c>
      <c r="BF334" s="9">
        <v>237.75346906526724</v>
      </c>
      <c r="BG334" s="9">
        <v>236.01570759057145</v>
      </c>
      <c r="BH334" s="9">
        <v>236.18272471530011</v>
      </c>
      <c r="BI334" s="9">
        <v>248.08026045796427</v>
      </c>
      <c r="BJ334" s="9">
        <v>257.4225662682299</v>
      </c>
      <c r="BK334" s="9">
        <v>264.22326340724675</v>
      </c>
      <c r="BL334" s="9">
        <v>262.53755825231701</v>
      </c>
      <c r="BM334" s="9">
        <v>265.66844836821934</v>
      </c>
      <c r="BN334" s="9">
        <v>270.76905473950387</v>
      </c>
      <c r="BO334" s="9">
        <v>273.0205602074904</v>
      </c>
      <c r="BP334" s="9">
        <v>275.41562220883833</v>
      </c>
      <c r="BQ334" s="21">
        <v>276.63964613683146</v>
      </c>
      <c r="BR334" s="21">
        <v>272.49490740537107</v>
      </c>
      <c r="BS334" s="21">
        <v>268.47005203337125</v>
      </c>
      <c r="BT334" s="21">
        <v>259.2443473417934</v>
      </c>
      <c r="BU334" s="21">
        <v>261.0140111121168</v>
      </c>
      <c r="BV334" s="21">
        <v>263.84585205917182</v>
      </c>
      <c r="BW334" s="21">
        <v>268.78893888151089</v>
      </c>
      <c r="BX334" s="21">
        <v>278.65359047552892</v>
      </c>
      <c r="BY334" s="21">
        <v>277.97515672495706</v>
      </c>
      <c r="BZ334" s="21">
        <v>289.61466979950512</v>
      </c>
      <c r="CA334" s="21">
        <v>293.3591800393595</v>
      </c>
      <c r="CB334" s="21">
        <v>306.49442157849921</v>
      </c>
      <c r="CC334" s="21">
        <v>309.21093324274852</v>
      </c>
      <c r="CD334" s="197">
        <v>306.2173681074118</v>
      </c>
      <c r="CE334" s="197">
        <v>295.97734796070307</v>
      </c>
      <c r="CF334" s="197">
        <v>286.96709353061379</v>
      </c>
      <c r="CG334" s="197">
        <v>284.23538813103966</v>
      </c>
      <c r="CH334" s="200">
        <v>285.86031846104072</v>
      </c>
      <c r="CJ334" s="5"/>
      <c r="CK334" s="5"/>
      <c r="CL334" s="5"/>
      <c r="CM334" s="5"/>
      <c r="CN334" s="5"/>
      <c r="CO334" s="21"/>
      <c r="CP334" s="21"/>
      <c r="CQ334" s="21"/>
    </row>
    <row r="335" spans="1:95" x14ac:dyDescent="0.2">
      <c r="A335" s="8" t="str">
        <f t="shared" si="5"/>
        <v>EFHuL_gg_QU_22</v>
      </c>
      <c r="B335" s="7" t="s">
        <v>3809</v>
      </c>
      <c r="C335" s="7" t="s">
        <v>654</v>
      </c>
      <c r="D335" s="7">
        <v>22</v>
      </c>
      <c r="E335" s="7">
        <v>100</v>
      </c>
      <c r="F335" s="9">
        <v>95.68975972695354</v>
      </c>
      <c r="G335" s="9">
        <v>92.497937676186964</v>
      </c>
      <c r="H335" s="9">
        <v>91.092415257092469</v>
      </c>
      <c r="I335" s="9">
        <v>91.775631482901076</v>
      </c>
      <c r="J335" s="9">
        <v>94.252096206587751</v>
      </c>
      <c r="K335" s="9">
        <v>100.66393329580831</v>
      </c>
      <c r="L335" s="9">
        <v>100.83482456207018</v>
      </c>
      <c r="M335" s="9">
        <v>101.57955384363642</v>
      </c>
      <c r="N335" s="9">
        <v>101.77094327039991</v>
      </c>
      <c r="O335" s="9">
        <v>106.03393460746538</v>
      </c>
      <c r="P335" s="9">
        <v>116.5804597092593</v>
      </c>
      <c r="Q335" s="9">
        <v>120.89269394419556</v>
      </c>
      <c r="R335" s="9">
        <v>127.25538896593878</v>
      </c>
      <c r="S335" s="9">
        <v>130.2087002523526</v>
      </c>
      <c r="T335" s="9">
        <v>135.76220556029511</v>
      </c>
      <c r="U335" s="9">
        <v>139.5373425912172</v>
      </c>
      <c r="V335" s="9">
        <v>145.12994383861312</v>
      </c>
      <c r="W335" s="9">
        <v>152.29893192658088</v>
      </c>
      <c r="X335" s="9">
        <v>162.17932755140859</v>
      </c>
      <c r="Y335" s="9">
        <v>167.70557059684185</v>
      </c>
      <c r="Z335" s="9">
        <v>178.32474665495693</v>
      </c>
      <c r="AA335" s="9">
        <v>184.8576333432386</v>
      </c>
      <c r="AB335" s="9">
        <v>189.73101962657117</v>
      </c>
      <c r="AC335" s="9">
        <v>189.59587695573191</v>
      </c>
      <c r="AD335" s="9">
        <v>196.90073356475673</v>
      </c>
      <c r="AE335" s="9">
        <v>205.52828632331386</v>
      </c>
      <c r="AF335" s="9">
        <v>213.49787337112068</v>
      </c>
      <c r="AG335" s="9">
        <v>216.96229189432975</v>
      </c>
      <c r="AH335" s="9">
        <v>224.03298652339154</v>
      </c>
      <c r="AI335" s="9">
        <v>231.92203014035204</v>
      </c>
      <c r="AJ335" s="9">
        <v>241.82279839481134</v>
      </c>
      <c r="AK335" s="9">
        <v>250.02788188751538</v>
      </c>
      <c r="AL335" s="9">
        <v>263.12917785146141</v>
      </c>
      <c r="AM335" s="9">
        <v>274.83064034441605</v>
      </c>
      <c r="AN335" s="9">
        <v>287.03341387813248</v>
      </c>
      <c r="AO335" s="9">
        <v>294.11461448425831</v>
      </c>
      <c r="AP335" s="9">
        <v>296.51791014771902</v>
      </c>
      <c r="AQ335" s="9">
        <v>299.31981575909191</v>
      </c>
      <c r="AR335" s="9">
        <v>306.48733973158409</v>
      </c>
      <c r="AS335" s="9">
        <v>321.11989823931282</v>
      </c>
      <c r="AT335" s="9">
        <v>359.04767855662749</v>
      </c>
      <c r="AU335" s="9">
        <v>391.56535540980667</v>
      </c>
      <c r="AV335" s="9">
        <v>426.92805884684589</v>
      </c>
      <c r="AW335" s="9">
        <v>431.98117886035129</v>
      </c>
      <c r="AX335" s="9">
        <v>434.63092778479717</v>
      </c>
      <c r="AY335" s="9">
        <v>428.1693145723516</v>
      </c>
      <c r="AZ335" s="9">
        <v>428.4478956019791</v>
      </c>
      <c r="BA335" s="9">
        <v>437.88688798833255</v>
      </c>
      <c r="BB335" s="9">
        <v>452.17256311727357</v>
      </c>
      <c r="BC335" s="9">
        <v>458.29052718746078</v>
      </c>
      <c r="BD335" s="9">
        <v>476.41430844850629</v>
      </c>
      <c r="BE335" s="9">
        <v>492.45381267266413</v>
      </c>
      <c r="BF335" s="9">
        <v>510.36916731183061</v>
      </c>
      <c r="BG335" s="9">
        <v>516.12121197870113</v>
      </c>
      <c r="BH335" s="9">
        <v>530.19497578711344</v>
      </c>
      <c r="BI335" s="9">
        <v>545.97847430459171</v>
      </c>
      <c r="BJ335" s="9">
        <v>557.64801769486201</v>
      </c>
      <c r="BK335" s="9">
        <v>552.9102182233645</v>
      </c>
      <c r="BL335" s="9">
        <v>540.53726480637363</v>
      </c>
      <c r="BM335" s="9">
        <v>533.82685501995093</v>
      </c>
      <c r="BN335" s="9">
        <v>540.56699990347579</v>
      </c>
      <c r="BO335" s="9">
        <v>551.09285956021222</v>
      </c>
      <c r="BP335" s="9">
        <v>556.55268065554822</v>
      </c>
      <c r="BQ335" s="21">
        <v>554.39522752760536</v>
      </c>
      <c r="BR335" s="21">
        <v>540.35080358156381</v>
      </c>
      <c r="BS335" s="21">
        <v>527.04920407292093</v>
      </c>
      <c r="BT335" s="21">
        <v>507.65352382421906</v>
      </c>
      <c r="BU335" s="21">
        <v>507.87478707269639</v>
      </c>
      <c r="BV335" s="21">
        <v>510.31047385463626</v>
      </c>
      <c r="BW335" s="21">
        <v>515.48490457809146</v>
      </c>
      <c r="BX335" s="21">
        <v>526.09891320449844</v>
      </c>
      <c r="BY335" s="21">
        <v>531.20472727773608</v>
      </c>
      <c r="BZ335" s="21">
        <v>546.28871324766135</v>
      </c>
      <c r="CA335" s="21">
        <v>554.72772640139067</v>
      </c>
      <c r="CB335" s="21">
        <v>568.83201416805662</v>
      </c>
      <c r="CC335" s="21">
        <v>581.54779786916436</v>
      </c>
      <c r="CD335" s="197">
        <v>588.30121118423165</v>
      </c>
      <c r="CE335" s="197">
        <v>590.73040405126358</v>
      </c>
      <c r="CF335" s="197">
        <v>593.98869299077967</v>
      </c>
      <c r="CG335" s="197">
        <v>605.22722329451858</v>
      </c>
      <c r="CH335" s="200">
        <v>618.64137541801506</v>
      </c>
      <c r="CJ335" s="5"/>
      <c r="CK335" s="5"/>
      <c r="CL335" s="5"/>
      <c r="CM335" s="5"/>
      <c r="CN335" s="5"/>
      <c r="CO335" s="21"/>
      <c r="CP335" s="21"/>
      <c r="CQ335" s="21"/>
    </row>
    <row r="336" spans="1:95" x14ac:dyDescent="0.2">
      <c r="A336" s="8" t="str">
        <f t="shared" si="5"/>
        <v>EFHuL_gg_QU_23</v>
      </c>
      <c r="B336" s="7" t="s">
        <v>3809</v>
      </c>
      <c r="C336" s="7" t="s">
        <v>654</v>
      </c>
      <c r="D336" s="7">
        <v>23</v>
      </c>
      <c r="E336" s="7">
        <v>100</v>
      </c>
      <c r="F336" s="9">
        <v>97.799765979519975</v>
      </c>
      <c r="G336" s="9">
        <v>96.199374345400642</v>
      </c>
      <c r="H336" s="9">
        <v>95.93023490464951</v>
      </c>
      <c r="I336" s="9">
        <v>95.960695998320887</v>
      </c>
      <c r="J336" s="9">
        <v>96.568222835561258</v>
      </c>
      <c r="K336" s="9">
        <v>96.825168967716991</v>
      </c>
      <c r="L336" s="9">
        <v>97.337232631970025</v>
      </c>
      <c r="M336" s="9">
        <v>97.316347678887084</v>
      </c>
      <c r="N336" s="9">
        <v>97.374791804549588</v>
      </c>
      <c r="O336" s="9">
        <v>97.133099505653476</v>
      </c>
      <c r="P336" s="9">
        <v>97.683369601985348</v>
      </c>
      <c r="Q336" s="9">
        <v>98.773828143439289</v>
      </c>
      <c r="R336" s="9">
        <v>100.68645823654494</v>
      </c>
      <c r="S336" s="9">
        <v>102.26656664356875</v>
      </c>
      <c r="T336" s="9">
        <v>102.58348629782203</v>
      </c>
      <c r="U336" s="9">
        <v>102.41169424485197</v>
      </c>
      <c r="V336" s="9">
        <v>102.26807275232129</v>
      </c>
      <c r="W336" s="9">
        <v>102.72900006320263</v>
      </c>
      <c r="X336" s="9">
        <v>103.37952463750101</v>
      </c>
      <c r="Y336" s="9">
        <v>103.63371353639197</v>
      </c>
      <c r="Z336" s="9">
        <v>104.10170049313608</v>
      </c>
      <c r="AA336" s="9">
        <v>104.31138233818244</v>
      </c>
      <c r="AB336" s="9">
        <v>106.36456667789935</v>
      </c>
      <c r="AC336" s="9">
        <v>108.95497059220672</v>
      </c>
      <c r="AD336" s="9">
        <v>113.06670197086858</v>
      </c>
      <c r="AE336" s="9">
        <v>113.45814260392575</v>
      </c>
      <c r="AF336" s="9">
        <v>115.72501501328661</v>
      </c>
      <c r="AG336" s="9">
        <v>119.13087610420477</v>
      </c>
      <c r="AH336" s="9">
        <v>125.62331883286852</v>
      </c>
      <c r="AI336" s="9">
        <v>131.31729856424948</v>
      </c>
      <c r="AJ336" s="9">
        <v>137.37947778465301</v>
      </c>
      <c r="AK336" s="9">
        <v>141.29519662012731</v>
      </c>
      <c r="AL336" s="9">
        <v>143.83916018494202</v>
      </c>
      <c r="AM336" s="9">
        <v>146.56653331133307</v>
      </c>
      <c r="AN336" s="9">
        <v>152.41294539821399</v>
      </c>
      <c r="AO336" s="9">
        <v>157.53105261352198</v>
      </c>
      <c r="AP336" s="9">
        <v>160.57021116339286</v>
      </c>
      <c r="AQ336" s="9">
        <v>164.30865040351807</v>
      </c>
      <c r="AR336" s="9">
        <v>173.04741936178365</v>
      </c>
      <c r="AS336" s="9">
        <v>185.98883884232635</v>
      </c>
      <c r="AT336" s="9">
        <v>218.25564114637214</v>
      </c>
      <c r="AU336" s="9">
        <v>246.14972788742057</v>
      </c>
      <c r="AV336" s="9">
        <v>282.15300215974952</v>
      </c>
      <c r="AW336" s="9">
        <v>294.11231319796087</v>
      </c>
      <c r="AX336" s="9">
        <v>293.86907488844093</v>
      </c>
      <c r="AY336" s="9">
        <v>281.90939949530133</v>
      </c>
      <c r="AZ336" s="9">
        <v>278.15546222629632</v>
      </c>
      <c r="BA336" s="9">
        <v>287.81267051736069</v>
      </c>
      <c r="BB336" s="9">
        <v>296.53748388293906</v>
      </c>
      <c r="BC336" s="9">
        <v>293.8181705374767</v>
      </c>
      <c r="BD336" s="9">
        <v>317.80988597313404</v>
      </c>
      <c r="BE336" s="9">
        <v>339.39791624029129</v>
      </c>
      <c r="BF336" s="9">
        <v>361.97458772035435</v>
      </c>
      <c r="BG336" s="9">
        <v>363.45528560463873</v>
      </c>
      <c r="BH336" s="9">
        <v>372.94546567671904</v>
      </c>
      <c r="BI336" s="9">
        <v>404.34330334038367</v>
      </c>
      <c r="BJ336" s="9">
        <v>417.60602681466975</v>
      </c>
      <c r="BK336" s="9">
        <v>428.96566278226175</v>
      </c>
      <c r="BL336" s="9">
        <v>415.22190822168039</v>
      </c>
      <c r="BM336" s="9">
        <v>411.44222512870152</v>
      </c>
      <c r="BN336" s="9">
        <v>406.78437003457952</v>
      </c>
      <c r="BO336" s="9">
        <v>405.79941576097673</v>
      </c>
      <c r="BP336" s="9">
        <v>419.51979507682955</v>
      </c>
      <c r="BQ336" s="21">
        <v>436.47602547119919</v>
      </c>
      <c r="BR336" s="21">
        <v>437.58917397488131</v>
      </c>
      <c r="BS336" s="21">
        <v>427.97519153145237</v>
      </c>
      <c r="BT336" s="21">
        <v>407.4890077970083</v>
      </c>
      <c r="BU336" s="21">
        <v>409.12246004228001</v>
      </c>
      <c r="BV336" s="21">
        <v>412.28879735164588</v>
      </c>
      <c r="BW336" s="21">
        <v>408.90310225381864</v>
      </c>
      <c r="BX336" s="21">
        <v>405.00346365731866</v>
      </c>
      <c r="BY336" s="21">
        <v>392.20570874202878</v>
      </c>
      <c r="BZ336" s="21">
        <v>386.42346695362431</v>
      </c>
      <c r="CA336" s="21">
        <v>387.47567525210002</v>
      </c>
      <c r="CB336" s="21">
        <v>399.86602261343825</v>
      </c>
      <c r="CC336" s="21">
        <v>418.62525748301726</v>
      </c>
      <c r="CD336" s="197">
        <v>428.68926470228217</v>
      </c>
      <c r="CE336" s="197">
        <v>432.7187413599874</v>
      </c>
      <c r="CF336" s="197">
        <v>449.25795038594697</v>
      </c>
      <c r="CG336" s="197">
        <v>480.08675602523817</v>
      </c>
      <c r="CH336" s="200">
        <v>524.3664411114745</v>
      </c>
      <c r="CJ336" s="5"/>
      <c r="CK336" s="5"/>
      <c r="CL336" s="5"/>
      <c r="CM336" s="5"/>
      <c r="CN336" s="5"/>
      <c r="CO336" s="21"/>
      <c r="CP336" s="21"/>
      <c r="CQ336" s="21"/>
    </row>
    <row r="337" spans="1:95" x14ac:dyDescent="0.2">
      <c r="A337" s="8" t="str">
        <f t="shared" si="5"/>
        <v>EFHuL_gg_QU_24</v>
      </c>
      <c r="B337" s="7" t="s">
        <v>3809</v>
      </c>
      <c r="C337" s="7" t="s">
        <v>654</v>
      </c>
      <c r="D337" s="7">
        <v>24</v>
      </c>
      <c r="E337" s="7">
        <v>100</v>
      </c>
      <c r="F337" s="9">
        <v>94.215376621750025</v>
      </c>
      <c r="G337" s="9">
        <v>90.995486759488173</v>
      </c>
      <c r="H337" s="9">
        <v>90.896473017889278</v>
      </c>
      <c r="I337" s="9">
        <v>90.946072424894581</v>
      </c>
      <c r="J337" s="9">
        <v>92.044477203176669</v>
      </c>
      <c r="K337" s="9">
        <v>92.583408073327448</v>
      </c>
      <c r="L337" s="9">
        <v>94.010316386821685</v>
      </c>
      <c r="M337" s="9">
        <v>93.803220355334204</v>
      </c>
      <c r="N337" s="9">
        <v>94.292551818485208</v>
      </c>
      <c r="O337" s="9">
        <v>94.138571569870763</v>
      </c>
      <c r="P337" s="9">
        <v>96.761973041159692</v>
      </c>
      <c r="Q337" s="9">
        <v>100.97403611594154</v>
      </c>
      <c r="R337" s="9">
        <v>107.96200033130607</v>
      </c>
      <c r="S337" s="9">
        <v>112.92416190083561</v>
      </c>
      <c r="T337" s="9">
        <v>118.22833729178087</v>
      </c>
      <c r="U337" s="9">
        <v>121.72491041323543</v>
      </c>
      <c r="V337" s="9">
        <v>126.6700453206294</v>
      </c>
      <c r="W337" s="9">
        <v>134.82674183163655</v>
      </c>
      <c r="X337" s="9">
        <v>138.94960000273889</v>
      </c>
      <c r="Y337" s="9">
        <v>143.23754276730332</v>
      </c>
      <c r="Z337" s="9">
        <v>143.66172874061962</v>
      </c>
      <c r="AA337" s="9">
        <v>146.66989576099863</v>
      </c>
      <c r="AB337" s="9">
        <v>146.86773817180588</v>
      </c>
      <c r="AC337" s="9">
        <v>144.40831085954832</v>
      </c>
      <c r="AD337" s="9">
        <v>143.44797010230599</v>
      </c>
      <c r="AE337" s="9">
        <v>138.82449105071274</v>
      </c>
      <c r="AF337" s="9">
        <v>138.6551497917184</v>
      </c>
      <c r="AG337" s="9">
        <v>138.66625413657371</v>
      </c>
      <c r="AH337" s="9">
        <v>143.0345183289991</v>
      </c>
      <c r="AI337" s="9">
        <v>143.95488344483252</v>
      </c>
      <c r="AJ337" s="9">
        <v>148.04979568139939</v>
      </c>
      <c r="AK337" s="9">
        <v>150.27214523109095</v>
      </c>
      <c r="AL337" s="9">
        <v>151.88227523462513</v>
      </c>
      <c r="AM337" s="9">
        <v>151.85432930010501</v>
      </c>
      <c r="AN337" s="9">
        <v>158.09126965862939</v>
      </c>
      <c r="AO337" s="9">
        <v>164.758873524965</v>
      </c>
      <c r="AP337" s="9">
        <v>165.49842289209047</v>
      </c>
      <c r="AQ337" s="9">
        <v>164.28841944804694</v>
      </c>
      <c r="AR337" s="9">
        <v>163.79686711593968</v>
      </c>
      <c r="AS337" s="9">
        <v>182.01499594740639</v>
      </c>
      <c r="AT337" s="9">
        <v>223.11325909529242</v>
      </c>
      <c r="AU337" s="9">
        <v>261.32502305788847</v>
      </c>
      <c r="AV337" s="9">
        <v>286.71613067849665</v>
      </c>
      <c r="AW337" s="9">
        <v>284.84275677574493</v>
      </c>
      <c r="AX337" s="9">
        <v>276.86665576341653</v>
      </c>
      <c r="AY337" s="9">
        <v>264.83255841240845</v>
      </c>
      <c r="AZ337" s="9">
        <v>264.86396792734905</v>
      </c>
      <c r="BA337" s="9">
        <v>275.0052150490344</v>
      </c>
      <c r="BB337" s="9">
        <v>287.04332781230232</v>
      </c>
      <c r="BC337" s="9">
        <v>285.84420763267923</v>
      </c>
      <c r="BD337" s="9">
        <v>299.18944375973854</v>
      </c>
      <c r="BE337" s="9">
        <v>315.05669623889679</v>
      </c>
      <c r="BF337" s="9">
        <v>329.60104931293159</v>
      </c>
      <c r="BG337" s="9">
        <v>344.39537304716652</v>
      </c>
      <c r="BH337" s="9">
        <v>365.45768796596008</v>
      </c>
      <c r="BI337" s="9">
        <v>397.97007913923585</v>
      </c>
      <c r="BJ337" s="9">
        <v>412.13841901706581</v>
      </c>
      <c r="BK337" s="9">
        <v>416.84932997563516</v>
      </c>
      <c r="BL337" s="9">
        <v>419.71689323781487</v>
      </c>
      <c r="BM337" s="9">
        <v>431.16590237895963</v>
      </c>
      <c r="BN337" s="9">
        <v>454.21212585611073</v>
      </c>
      <c r="BO337" s="9">
        <v>463.35508766102208</v>
      </c>
      <c r="BP337" s="9">
        <v>473.15707770512091</v>
      </c>
      <c r="BQ337" s="21">
        <v>463.89492883526378</v>
      </c>
      <c r="BR337" s="21">
        <v>452.17300823778152</v>
      </c>
      <c r="BS337" s="21">
        <v>443.44583722352473</v>
      </c>
      <c r="BT337" s="21">
        <v>436.4953266160831</v>
      </c>
      <c r="BU337" s="21">
        <v>450.06228536868275</v>
      </c>
      <c r="BV337" s="21">
        <v>458.31103426325035</v>
      </c>
      <c r="BW337" s="21">
        <v>465.70542432821276</v>
      </c>
      <c r="BX337" s="21">
        <v>476.53987393459653</v>
      </c>
      <c r="BY337" s="21">
        <v>472.77336291417424</v>
      </c>
      <c r="BZ337" s="21">
        <v>484.33655724130404</v>
      </c>
      <c r="CA337" s="21">
        <v>490.04658992272471</v>
      </c>
      <c r="CB337" s="21">
        <v>522.10489313163987</v>
      </c>
      <c r="CC337" s="21">
        <v>549.42403681577559</v>
      </c>
      <c r="CD337" s="197">
        <v>564.33726217921776</v>
      </c>
      <c r="CE337" s="197">
        <v>553.90553236774201</v>
      </c>
      <c r="CF337" s="197">
        <v>547.12801087342041</v>
      </c>
      <c r="CG337" s="197">
        <v>545.85325437993026</v>
      </c>
      <c r="CH337" s="200">
        <v>552.50323246254629</v>
      </c>
      <c r="CJ337" s="5"/>
      <c r="CK337" s="5"/>
      <c r="CL337" s="5"/>
      <c r="CM337" s="5"/>
      <c r="CN337" s="5"/>
      <c r="CO337" s="21"/>
      <c r="CP337" s="21"/>
      <c r="CQ337" s="21"/>
    </row>
    <row r="338" spans="1:95" x14ac:dyDescent="0.2">
      <c r="A338" s="8" t="str">
        <f t="shared" si="5"/>
        <v>EFHuL_gg_QU_25</v>
      </c>
      <c r="B338" s="7" t="s">
        <v>3809</v>
      </c>
      <c r="C338" s="7" t="s">
        <v>654</v>
      </c>
      <c r="D338" s="7">
        <v>25</v>
      </c>
      <c r="E338" s="7">
        <v>100</v>
      </c>
      <c r="F338" s="9">
        <v>93.394908016279146</v>
      </c>
      <c r="G338" s="9">
        <v>87.266702716895324</v>
      </c>
      <c r="H338" s="9">
        <v>85.514594779838106</v>
      </c>
      <c r="I338" s="9">
        <v>86.113169534739654</v>
      </c>
      <c r="J338" s="9">
        <v>91.865035653383941</v>
      </c>
      <c r="K338" s="9">
        <v>98.186250620310673</v>
      </c>
      <c r="L338" s="9">
        <v>101.97204401094666</v>
      </c>
      <c r="M338" s="9">
        <v>106.78078122182218</v>
      </c>
      <c r="N338" s="9">
        <v>108.43471533297219</v>
      </c>
      <c r="O338" s="9">
        <v>112.92026149024338</v>
      </c>
      <c r="P338" s="9">
        <v>115.66096909839344</v>
      </c>
      <c r="Q338" s="9">
        <v>127.01831218159664</v>
      </c>
      <c r="R338" s="9">
        <v>140.15965949588031</v>
      </c>
      <c r="S338" s="9">
        <v>154.01199745713438</v>
      </c>
      <c r="T338" s="9">
        <v>161.19125982195399</v>
      </c>
      <c r="U338" s="9">
        <v>161.53140041785454</v>
      </c>
      <c r="V338" s="9">
        <v>162.74234692925654</v>
      </c>
      <c r="W338" s="9">
        <v>166.15235746986698</v>
      </c>
      <c r="X338" s="9">
        <v>172.095304642923</v>
      </c>
      <c r="Y338" s="9">
        <v>177.15435358444415</v>
      </c>
      <c r="Z338" s="9">
        <v>185.03032744134566</v>
      </c>
      <c r="AA338" s="9">
        <v>194.05638523000707</v>
      </c>
      <c r="AB338" s="9">
        <v>203.08915607589111</v>
      </c>
      <c r="AC338" s="9">
        <v>210.06880698206859</v>
      </c>
      <c r="AD338" s="9">
        <v>219.99515621383739</v>
      </c>
      <c r="AE338" s="9">
        <v>223.15318603168745</v>
      </c>
      <c r="AF338" s="9">
        <v>239.65169246915988</v>
      </c>
      <c r="AG338" s="9">
        <v>251.32354784690173</v>
      </c>
      <c r="AH338" s="9">
        <v>264.54300399280487</v>
      </c>
      <c r="AI338" s="9">
        <v>266.04639501391512</v>
      </c>
      <c r="AJ338" s="9">
        <v>269.77525722860497</v>
      </c>
      <c r="AK338" s="9">
        <v>284.54272211857574</v>
      </c>
      <c r="AL338" s="9">
        <v>297.99068183135142</v>
      </c>
      <c r="AM338" s="9">
        <v>316.76717708139068</v>
      </c>
      <c r="AN338" s="9">
        <v>318.41402724818448</v>
      </c>
      <c r="AO338" s="9">
        <v>319.03581953798545</v>
      </c>
      <c r="AP338" s="9">
        <v>304.60341409005656</v>
      </c>
      <c r="AQ338" s="9">
        <v>304.44196691808776</v>
      </c>
      <c r="AR338" s="9">
        <v>312.89663597922271</v>
      </c>
      <c r="AS338" s="9">
        <v>338.37825147461223</v>
      </c>
      <c r="AT338" s="9">
        <v>371.9601533690323</v>
      </c>
      <c r="AU338" s="9">
        <v>401.35674224582391</v>
      </c>
      <c r="AV338" s="9">
        <v>420.51213579789504</v>
      </c>
      <c r="AW338" s="9">
        <v>437.91019190419121</v>
      </c>
      <c r="AX338" s="9">
        <v>443.74973574269546</v>
      </c>
      <c r="AY338" s="9">
        <v>439.10192646177757</v>
      </c>
      <c r="AZ338" s="9">
        <v>423.76670753826301</v>
      </c>
      <c r="BA338" s="9">
        <v>419.65620245674194</v>
      </c>
      <c r="BB338" s="9">
        <v>428.33711267311918</v>
      </c>
      <c r="BC338" s="9">
        <v>424.31606556973674</v>
      </c>
      <c r="BD338" s="9">
        <v>435.88110545126915</v>
      </c>
      <c r="BE338" s="9">
        <v>444.74711528183963</v>
      </c>
      <c r="BF338" s="9">
        <v>458.05885682540861</v>
      </c>
      <c r="BG338" s="9">
        <v>442.02082258835179</v>
      </c>
      <c r="BH338" s="9">
        <v>441.74438960724638</v>
      </c>
      <c r="BI338" s="9">
        <v>444.58453809388112</v>
      </c>
      <c r="BJ338" s="9">
        <v>445.60349403572218</v>
      </c>
      <c r="BK338" s="9">
        <v>436.09906041311524</v>
      </c>
      <c r="BL338" s="9">
        <v>432.99755443382793</v>
      </c>
      <c r="BM338" s="9">
        <v>433.10109730090517</v>
      </c>
      <c r="BN338" s="9">
        <v>437.36830623291331</v>
      </c>
      <c r="BO338" s="9">
        <v>426.55844561827115</v>
      </c>
      <c r="BP338" s="9">
        <v>432.06375661706602</v>
      </c>
      <c r="BQ338" s="21">
        <v>422.81851108751698</v>
      </c>
      <c r="BR338" s="21">
        <v>421.9784386854912</v>
      </c>
      <c r="BS338" s="21">
        <v>409.43206564774943</v>
      </c>
      <c r="BT338" s="21">
        <v>397.45756839537722</v>
      </c>
      <c r="BU338" s="21">
        <v>396.47703656431804</v>
      </c>
      <c r="BV338" s="21">
        <v>396.21031072708479</v>
      </c>
      <c r="BW338" s="21">
        <v>402.20410432146605</v>
      </c>
      <c r="BX338" s="21">
        <v>404.84639621455523</v>
      </c>
      <c r="BY338" s="21">
        <v>406.00647343624433</v>
      </c>
      <c r="BZ338" s="21">
        <v>418.74070176796141</v>
      </c>
      <c r="CA338" s="21">
        <v>431.53582036523238</v>
      </c>
      <c r="CB338" s="21">
        <v>444.11922027334339</v>
      </c>
      <c r="CC338" s="21">
        <v>451.96873295796581</v>
      </c>
      <c r="CD338" s="197">
        <v>450.53100936227793</v>
      </c>
      <c r="CE338" s="197">
        <v>459.2093429868217</v>
      </c>
      <c r="CF338" s="197">
        <v>466.05556352979289</v>
      </c>
      <c r="CG338" s="197">
        <v>482.49192736267787</v>
      </c>
      <c r="CH338" s="200">
        <v>494.31467695438647</v>
      </c>
      <c r="CJ338" s="5"/>
      <c r="CK338" s="5"/>
      <c r="CL338" s="5"/>
      <c r="CM338" s="5"/>
      <c r="CN338" s="5"/>
      <c r="CO338" s="21"/>
      <c r="CP338" s="21"/>
      <c r="CQ338" s="21"/>
    </row>
    <row r="339" spans="1:95" x14ac:dyDescent="0.2">
      <c r="A339" s="8" t="str">
        <f t="shared" si="5"/>
        <v>EFHuL_gg_QU_26</v>
      </c>
      <c r="B339" s="7" t="s">
        <v>3809</v>
      </c>
      <c r="C339" s="7" t="s">
        <v>654</v>
      </c>
      <c r="D339" s="7">
        <v>26</v>
      </c>
      <c r="E339" s="7">
        <v>100</v>
      </c>
      <c r="F339" s="9">
        <v>100</v>
      </c>
      <c r="G339" s="9">
        <v>100</v>
      </c>
      <c r="H339" s="9">
        <v>100</v>
      </c>
      <c r="I339" s="9">
        <v>100</v>
      </c>
      <c r="J339" s="9">
        <v>100</v>
      </c>
      <c r="K339" s="9">
        <v>100</v>
      </c>
      <c r="L339" s="9">
        <v>100</v>
      </c>
      <c r="M339" s="9">
        <v>100</v>
      </c>
      <c r="N339" s="9">
        <v>100</v>
      </c>
      <c r="O339" s="9">
        <v>100</v>
      </c>
      <c r="P339" s="9">
        <v>100</v>
      </c>
      <c r="Q339" s="9">
        <v>100</v>
      </c>
      <c r="R339" s="9">
        <v>100</v>
      </c>
      <c r="S339" s="9">
        <v>100</v>
      </c>
      <c r="T339" s="9">
        <v>100</v>
      </c>
      <c r="U339" s="9">
        <v>100</v>
      </c>
      <c r="V339" s="9">
        <v>100</v>
      </c>
      <c r="W339" s="9">
        <v>100</v>
      </c>
      <c r="X339" s="9">
        <v>100</v>
      </c>
      <c r="Y339" s="9">
        <v>100</v>
      </c>
      <c r="Z339" s="9">
        <v>100</v>
      </c>
      <c r="AA339" s="9">
        <v>100</v>
      </c>
      <c r="AB339" s="9">
        <v>100</v>
      </c>
      <c r="AC339" s="9">
        <v>100</v>
      </c>
      <c r="AD339" s="9">
        <v>100</v>
      </c>
      <c r="AE339" s="9">
        <v>100</v>
      </c>
      <c r="AF339" s="9">
        <v>100</v>
      </c>
      <c r="AG339" s="9">
        <v>100</v>
      </c>
      <c r="AH339" s="9">
        <v>100</v>
      </c>
      <c r="AI339" s="9">
        <v>100</v>
      </c>
      <c r="AJ339" s="9">
        <v>100</v>
      </c>
      <c r="AK339" s="9">
        <v>100</v>
      </c>
      <c r="AL339" s="9">
        <v>100</v>
      </c>
      <c r="AM339" s="9">
        <v>100</v>
      </c>
      <c r="AN339" s="9">
        <v>100</v>
      </c>
      <c r="AO339" s="9">
        <v>100</v>
      </c>
      <c r="AP339" s="9">
        <v>100</v>
      </c>
      <c r="AQ339" s="9">
        <v>100</v>
      </c>
      <c r="AR339" s="9">
        <v>100</v>
      </c>
      <c r="AS339" s="9">
        <v>100</v>
      </c>
      <c r="AT339" s="9">
        <v>100.46757721177023</v>
      </c>
      <c r="AU339" s="9">
        <v>100.46757721177023</v>
      </c>
      <c r="AV339" s="9">
        <v>101.08588655101904</v>
      </c>
      <c r="AW339" s="9">
        <v>100.75366063739285</v>
      </c>
      <c r="AX339" s="9">
        <v>100.87670727206928</v>
      </c>
      <c r="AY339" s="9">
        <v>100.33837824536</v>
      </c>
      <c r="AZ339" s="9">
        <v>100.4337393872343</v>
      </c>
      <c r="BA339" s="9">
        <v>100.91454411223525</v>
      </c>
      <c r="BB339" s="9">
        <v>101.07112095486286</v>
      </c>
      <c r="BC339" s="9">
        <v>100.93576965671882</v>
      </c>
      <c r="BD339" s="9">
        <v>100.93177064108882</v>
      </c>
      <c r="BE339" s="9">
        <v>101.31659899103738</v>
      </c>
      <c r="BF339" s="9">
        <v>101.63698166607524</v>
      </c>
      <c r="BG339" s="9">
        <v>101.67358803988905</v>
      </c>
      <c r="BH339" s="9">
        <v>103.70970222713191</v>
      </c>
      <c r="BI339" s="9">
        <v>109.4553648331738</v>
      </c>
      <c r="BJ339" s="9">
        <v>113.14830195624501</v>
      </c>
      <c r="BK339" s="9">
        <v>113.82782699621596</v>
      </c>
      <c r="BL339" s="9">
        <v>110.76273532651238</v>
      </c>
      <c r="BM339" s="9">
        <v>109.51550387582689</v>
      </c>
      <c r="BN339" s="9">
        <v>110.42850990510665</v>
      </c>
      <c r="BO339" s="9">
        <v>111.62790697655998</v>
      </c>
      <c r="BP339" s="9">
        <v>113.91488249025737</v>
      </c>
      <c r="BQ339" s="21">
        <v>114.73744924305952</v>
      </c>
      <c r="BR339" s="21">
        <v>114.8022025346019</v>
      </c>
      <c r="BS339" s="21">
        <v>115.56293835353618</v>
      </c>
      <c r="BT339" s="21">
        <v>116.41349821575881</v>
      </c>
      <c r="BU339" s="21">
        <v>123.07785775803454</v>
      </c>
      <c r="BV339" s="21">
        <v>125.96837701483359</v>
      </c>
      <c r="BW339" s="21">
        <v>125.49987695330121</v>
      </c>
      <c r="BX339" s="21">
        <v>120.25670604153358</v>
      </c>
      <c r="BY339" s="21">
        <v>116.48932570439597</v>
      </c>
      <c r="BZ339" s="21">
        <v>115.85655838559835</v>
      </c>
      <c r="CA339" s="21">
        <v>119.06192321889596</v>
      </c>
      <c r="CB339" s="21">
        <v>124.51073581883952</v>
      </c>
      <c r="CC339" s="21">
        <v>131.22093023250429</v>
      </c>
      <c r="CD339" s="197">
        <v>132.91758951632787</v>
      </c>
      <c r="CE339" s="197">
        <v>131.17878676006382</v>
      </c>
      <c r="CF339" s="197">
        <v>131.31290759179737</v>
      </c>
      <c r="CG339" s="197">
        <v>136.21077888493286</v>
      </c>
      <c r="CH339" s="200">
        <v>146.74464747103286</v>
      </c>
      <c r="CJ339" s="5"/>
      <c r="CK339" s="5"/>
      <c r="CL339" s="5"/>
      <c r="CM339" s="5"/>
      <c r="CN339" s="5"/>
      <c r="CO339" s="21"/>
      <c r="CP339" s="21"/>
      <c r="CQ339" s="21"/>
    </row>
    <row r="340" spans="1:95" x14ac:dyDescent="0.2">
      <c r="A340" s="8" t="str">
        <f t="shared" si="5"/>
        <v>EWGgL_gg_QU_1</v>
      </c>
      <c r="B340" s="7" t="s">
        <v>3810</v>
      </c>
      <c r="C340" s="7" t="s">
        <v>654</v>
      </c>
      <c r="D340" s="7">
        <v>1</v>
      </c>
      <c r="E340" s="7">
        <v>100</v>
      </c>
      <c r="F340" s="9">
        <v>102.46954692428953</v>
      </c>
      <c r="G340" s="9">
        <v>101.59711783889037</v>
      </c>
      <c r="H340" s="9">
        <v>99.72770065246506</v>
      </c>
      <c r="I340" s="9">
        <v>100.44880922706771</v>
      </c>
      <c r="J340" s="9">
        <v>103.74676137596929</v>
      </c>
      <c r="K340" s="9">
        <v>106.58321620412592</v>
      </c>
      <c r="L340" s="9">
        <v>108.80296327578507</v>
      </c>
      <c r="M340" s="9">
        <v>110.53298625399277</v>
      </c>
      <c r="N340" s="9">
        <v>113.0728846224514</v>
      </c>
      <c r="O340" s="9">
        <v>115.64870371614671</v>
      </c>
      <c r="P340" s="9">
        <v>122.11199190680865</v>
      </c>
      <c r="Q340" s="9">
        <v>129.61727536959827</v>
      </c>
      <c r="R340" s="9">
        <v>136.33054375874895</v>
      </c>
      <c r="S340" s="9">
        <v>140.87922714978268</v>
      </c>
      <c r="T340" s="9">
        <v>144.5428454265479</v>
      </c>
      <c r="U340" s="9">
        <v>146.26113808405165</v>
      </c>
      <c r="V340" s="9">
        <v>148.55895516393167</v>
      </c>
      <c r="W340" s="9">
        <v>152.85211761194356</v>
      </c>
      <c r="X340" s="9">
        <v>161.92991822191598</v>
      </c>
      <c r="Y340" s="9">
        <v>173.52326752671763</v>
      </c>
      <c r="Z340" s="9">
        <v>186.9595097894379</v>
      </c>
      <c r="AA340" s="9">
        <v>198.49882972236074</v>
      </c>
      <c r="AB340" s="9">
        <v>205.30311560933592</v>
      </c>
      <c r="AC340" s="9">
        <v>212.04649669489717</v>
      </c>
      <c r="AD340" s="9">
        <v>217.27329474312134</v>
      </c>
      <c r="AE340" s="9">
        <v>227.14811672523876</v>
      </c>
      <c r="AF340" s="9">
        <v>231.3414971347328</v>
      </c>
      <c r="AG340" s="9">
        <v>236.81043517349622</v>
      </c>
      <c r="AH340" s="9">
        <v>238.46982257631512</v>
      </c>
      <c r="AI340" s="9">
        <v>243.21321208699874</v>
      </c>
      <c r="AJ340" s="9">
        <v>249.25618051249015</v>
      </c>
      <c r="AK340" s="9">
        <v>256.05814610702015</v>
      </c>
      <c r="AL340" s="9">
        <v>264.52016631089435</v>
      </c>
      <c r="AM340" s="9">
        <v>269.95435752010945</v>
      </c>
      <c r="AN340" s="9">
        <v>284.20183483899717</v>
      </c>
      <c r="AO340" s="9">
        <v>290.47147157013677</v>
      </c>
      <c r="AP340" s="9">
        <v>297.8567535119692</v>
      </c>
      <c r="AQ340" s="9">
        <v>296.10736152671478</v>
      </c>
      <c r="AR340" s="9">
        <v>308.76171507965188</v>
      </c>
      <c r="AS340" s="9">
        <v>326.38112420506121</v>
      </c>
      <c r="AT340" s="9">
        <v>343.58857011598894</v>
      </c>
      <c r="AU340" s="9">
        <v>344.08400763247641</v>
      </c>
      <c r="AV340" s="9">
        <v>341.7106106089193</v>
      </c>
      <c r="AW340" s="9">
        <v>339.73390560115325</v>
      </c>
      <c r="AX340" s="9">
        <v>352.0709264936454</v>
      </c>
      <c r="AY340" s="9">
        <v>369.21727944061104</v>
      </c>
      <c r="AZ340" s="9">
        <v>387.92222637869736</v>
      </c>
      <c r="BA340" s="9">
        <v>401.09690277457588</v>
      </c>
      <c r="BB340" s="9">
        <v>404.07067187646197</v>
      </c>
      <c r="BC340" s="9">
        <v>405.08827972272098</v>
      </c>
      <c r="BD340" s="9">
        <v>411.86131488556117</v>
      </c>
      <c r="BE340" s="9">
        <v>426.11407074836097</v>
      </c>
      <c r="BF340" s="9">
        <v>447.37436818766423</v>
      </c>
      <c r="BG340" s="9">
        <v>453.73991556473112</v>
      </c>
      <c r="BH340" s="9">
        <v>463.27141495485836</v>
      </c>
      <c r="BI340" s="9">
        <v>470.30426834802398</v>
      </c>
      <c r="BJ340" s="9">
        <v>484.38664297366904</v>
      </c>
      <c r="BK340" s="9">
        <v>498.53810183434979</v>
      </c>
      <c r="BL340" s="9">
        <v>495.51900628458742</v>
      </c>
      <c r="BM340" s="9">
        <v>484.47487119862791</v>
      </c>
      <c r="BN340" s="9">
        <v>461.50443993403132</v>
      </c>
      <c r="BO340" s="9">
        <v>452.58570057993558</v>
      </c>
      <c r="BP340" s="9">
        <v>459.17625580453551</v>
      </c>
      <c r="BQ340" s="21">
        <v>460.58624648969908</v>
      </c>
      <c r="BR340" s="21">
        <v>465.48442680895033</v>
      </c>
      <c r="BS340" s="21">
        <v>458.14855139483387</v>
      </c>
      <c r="BT340" s="21">
        <v>461.10823022802725</v>
      </c>
      <c r="BU340" s="21">
        <v>457.91743011668569</v>
      </c>
      <c r="BV340" s="21">
        <v>457.82150089510765</v>
      </c>
      <c r="BW340" s="21">
        <v>455.85097842419231</v>
      </c>
      <c r="BX340" s="21">
        <v>451.42162269159144</v>
      </c>
      <c r="BY340" s="21">
        <v>433.97040757879239</v>
      </c>
      <c r="BZ340" s="21">
        <v>414.36608385322353</v>
      </c>
      <c r="CA340" s="21">
        <v>410.88698076484826</v>
      </c>
      <c r="CB340" s="21">
        <v>431.71998017160587</v>
      </c>
      <c r="CC340" s="21">
        <v>463.13705517939184</v>
      </c>
      <c r="CD340" s="197">
        <v>483.9817546425395</v>
      </c>
      <c r="CE340" s="197">
        <v>519.19829564507165</v>
      </c>
      <c r="CF340" s="197">
        <v>552.4563097447616</v>
      </c>
      <c r="CG340" s="197">
        <v>577.03519030224425</v>
      </c>
      <c r="CH340" s="200">
        <v>571.68502969553231</v>
      </c>
      <c r="CJ340" s="5"/>
      <c r="CK340" s="5"/>
      <c r="CL340" s="5"/>
      <c r="CM340" s="5"/>
      <c r="CN340" s="5"/>
      <c r="CO340" s="21"/>
      <c r="CP340" s="21"/>
      <c r="CQ340" s="21"/>
    </row>
    <row r="341" spans="1:95" x14ac:dyDescent="0.2">
      <c r="A341" s="8" t="str">
        <f t="shared" si="5"/>
        <v>EWGgL_gg_QU_2</v>
      </c>
      <c r="B341" s="7" t="s">
        <v>3810</v>
      </c>
      <c r="C341" s="7" t="s">
        <v>654</v>
      </c>
      <c r="D341" s="7">
        <v>2</v>
      </c>
      <c r="E341" s="7">
        <v>100</v>
      </c>
      <c r="F341" s="9">
        <v>99.490974603438914</v>
      </c>
      <c r="G341" s="9">
        <v>94.423237006196999</v>
      </c>
      <c r="H341" s="9">
        <v>91.339392205562945</v>
      </c>
      <c r="I341" s="9">
        <v>90.856851626085458</v>
      </c>
      <c r="J341" s="9">
        <v>93.627020651594606</v>
      </c>
      <c r="K341" s="9">
        <v>98.355047092707522</v>
      </c>
      <c r="L341" s="9">
        <v>101.34950779927321</v>
      </c>
      <c r="M341" s="9">
        <v>104.27070293931489</v>
      </c>
      <c r="N341" s="9">
        <v>103.49093537688709</v>
      </c>
      <c r="O341" s="9">
        <v>106.11400541962969</v>
      </c>
      <c r="P341" s="9">
        <v>112.06376067601292</v>
      </c>
      <c r="Q341" s="9">
        <v>116.70795006682754</v>
      </c>
      <c r="R341" s="9">
        <v>121.91134716087363</v>
      </c>
      <c r="S341" s="9">
        <v>127.82376325921588</v>
      </c>
      <c r="T341" s="9">
        <v>133.90731047844045</v>
      </c>
      <c r="U341" s="9">
        <v>137.96644562272982</v>
      </c>
      <c r="V341" s="9">
        <v>138.66813249065487</v>
      </c>
      <c r="W341" s="9">
        <v>145.90723326306673</v>
      </c>
      <c r="X341" s="9">
        <v>156.00566569375715</v>
      </c>
      <c r="Y341" s="9">
        <v>171.36328571887074</v>
      </c>
      <c r="Z341" s="9">
        <v>186.93020783275719</v>
      </c>
      <c r="AA341" s="9">
        <v>199.76114012614599</v>
      </c>
      <c r="AB341" s="9">
        <v>211.1548051645068</v>
      </c>
      <c r="AC341" s="9">
        <v>217.28929074318594</v>
      </c>
      <c r="AD341" s="9">
        <v>224.25291508989849</v>
      </c>
      <c r="AE341" s="9">
        <v>239.56469572956993</v>
      </c>
      <c r="AF341" s="9">
        <v>248.02959662430507</v>
      </c>
      <c r="AG341" s="9">
        <v>255.24086485311889</v>
      </c>
      <c r="AH341" s="9">
        <v>248.89303537304309</v>
      </c>
      <c r="AI341" s="9">
        <v>244.70299257468761</v>
      </c>
      <c r="AJ341" s="9">
        <v>239.49193357196191</v>
      </c>
      <c r="AK341" s="9">
        <v>234.69844716986884</v>
      </c>
      <c r="AL341" s="9">
        <v>235.21582295319331</v>
      </c>
      <c r="AM341" s="9">
        <v>239.55719214590189</v>
      </c>
      <c r="AN341" s="9">
        <v>247.04857645492066</v>
      </c>
      <c r="AO341" s="9">
        <v>252.36793352149076</v>
      </c>
      <c r="AP341" s="9">
        <v>257.53687524195294</v>
      </c>
      <c r="AQ341" s="9">
        <v>264.5088476485455</v>
      </c>
      <c r="AR341" s="9">
        <v>279.91659860050777</v>
      </c>
      <c r="AS341" s="9">
        <v>298.22705784486374</v>
      </c>
      <c r="AT341" s="9">
        <v>313.09522969306613</v>
      </c>
      <c r="AU341" s="9">
        <v>313.54390068325921</v>
      </c>
      <c r="AV341" s="9">
        <v>310.12643879439281</v>
      </c>
      <c r="AW341" s="9">
        <v>308.00171651092347</v>
      </c>
      <c r="AX341" s="9">
        <v>319.34825840863772</v>
      </c>
      <c r="AY341" s="9">
        <v>332.88479051904625</v>
      </c>
      <c r="AZ341" s="9">
        <v>352.86786079936718</v>
      </c>
      <c r="BA341" s="9">
        <v>368.38529273274872</v>
      </c>
      <c r="BB341" s="9">
        <v>372.7123482384406</v>
      </c>
      <c r="BC341" s="9">
        <v>377.29051854985869</v>
      </c>
      <c r="BD341" s="9">
        <v>396.35738158444377</v>
      </c>
      <c r="BE341" s="9">
        <v>431.85926240541903</v>
      </c>
      <c r="BF341" s="9">
        <v>472.23201363106028</v>
      </c>
      <c r="BG341" s="9">
        <v>488.58750269611318</v>
      </c>
      <c r="BH341" s="9">
        <v>503.51368016402012</v>
      </c>
      <c r="BI341" s="9">
        <v>512.99270141853424</v>
      </c>
      <c r="BJ341" s="9">
        <v>530.52576238426036</v>
      </c>
      <c r="BK341" s="9">
        <v>554.88205135513726</v>
      </c>
      <c r="BL341" s="9">
        <v>554.75138285539458</v>
      </c>
      <c r="BM341" s="9">
        <v>535.80283789419275</v>
      </c>
      <c r="BN341" s="9">
        <v>509.63519326017905</v>
      </c>
      <c r="BO341" s="9">
        <v>506.84443512313209</v>
      </c>
      <c r="BP341" s="9">
        <v>516.64677869712375</v>
      </c>
      <c r="BQ341" s="21">
        <v>507.20333465422732</v>
      </c>
      <c r="BR341" s="21">
        <v>492.23870867861274</v>
      </c>
      <c r="BS341" s="21">
        <v>475.0971963699335</v>
      </c>
      <c r="BT341" s="21">
        <v>461.61457032905827</v>
      </c>
      <c r="BU341" s="21">
        <v>444.56076922182046</v>
      </c>
      <c r="BV341" s="21">
        <v>428.82477644278009</v>
      </c>
      <c r="BW341" s="21">
        <v>420.33648049522327</v>
      </c>
      <c r="BX341" s="21">
        <v>407.45380329422341</v>
      </c>
      <c r="BY341" s="21">
        <v>379.63325126696651</v>
      </c>
      <c r="BZ341" s="21">
        <v>374.72882239614023</v>
      </c>
      <c r="CA341" s="21">
        <v>364.24297381110949</v>
      </c>
      <c r="CB341" s="21">
        <v>383.06563007101653</v>
      </c>
      <c r="CC341" s="21">
        <v>391.61988362576159</v>
      </c>
      <c r="CD341" s="197">
        <v>423.33626077272248</v>
      </c>
      <c r="CE341" s="197">
        <v>461.06136951199665</v>
      </c>
      <c r="CF341" s="197">
        <v>503.33113610893321</v>
      </c>
      <c r="CG341" s="197">
        <v>532.16185010844049</v>
      </c>
      <c r="CH341" s="200">
        <v>543.90329681491266</v>
      </c>
      <c r="CJ341" s="5"/>
      <c r="CK341" s="5"/>
      <c r="CL341" s="5"/>
      <c r="CM341" s="5"/>
      <c r="CN341" s="5"/>
      <c r="CO341" s="21"/>
      <c r="CP341" s="21"/>
      <c r="CQ341" s="21"/>
    </row>
    <row r="342" spans="1:95" x14ac:dyDescent="0.2">
      <c r="A342" s="8" t="str">
        <f t="shared" si="5"/>
        <v>EWGgL_gg_QU_3</v>
      </c>
      <c r="B342" s="7" t="s">
        <v>3810</v>
      </c>
      <c r="C342" s="7" t="s">
        <v>654</v>
      </c>
      <c r="D342" s="7">
        <v>3</v>
      </c>
      <c r="E342" s="7">
        <v>100</v>
      </c>
      <c r="F342" s="9">
        <v>101.82993633772666</v>
      </c>
      <c r="G342" s="9">
        <v>97.900369951312811</v>
      </c>
      <c r="H342" s="9">
        <v>94.749545248879869</v>
      </c>
      <c r="I342" s="9">
        <v>95.510217562249409</v>
      </c>
      <c r="J342" s="9">
        <v>102.29590298991927</v>
      </c>
      <c r="K342" s="9">
        <v>106.30613033869803</v>
      </c>
      <c r="L342" s="9">
        <v>110.31304302733047</v>
      </c>
      <c r="M342" s="9">
        <v>114.19786766668238</v>
      </c>
      <c r="N342" s="9">
        <v>118.26870247149236</v>
      </c>
      <c r="O342" s="9">
        <v>121.07576597366261</v>
      </c>
      <c r="P342" s="9">
        <v>126.38182793542315</v>
      </c>
      <c r="Q342" s="9">
        <v>136.77669031957987</v>
      </c>
      <c r="R342" s="9">
        <v>146.37120426317719</v>
      </c>
      <c r="S342" s="9">
        <v>152.38001559844722</v>
      </c>
      <c r="T342" s="9">
        <v>150.57607088927458</v>
      </c>
      <c r="U342" s="9">
        <v>147.520090760344</v>
      </c>
      <c r="V342" s="9">
        <v>144.28820160714204</v>
      </c>
      <c r="W342" s="9">
        <v>146.4634687251899</v>
      </c>
      <c r="X342" s="9">
        <v>160.98747201593881</v>
      </c>
      <c r="Y342" s="9">
        <v>185.34874399510969</v>
      </c>
      <c r="Z342" s="9">
        <v>212.90305457642776</v>
      </c>
      <c r="AA342" s="9">
        <v>234.33092457073008</v>
      </c>
      <c r="AB342" s="9">
        <v>250.86556482783999</v>
      </c>
      <c r="AC342" s="9">
        <v>263.24990181385289</v>
      </c>
      <c r="AD342" s="9">
        <v>268.1889044364122</v>
      </c>
      <c r="AE342" s="9">
        <v>276.32259710994714</v>
      </c>
      <c r="AF342" s="9">
        <v>273.13043960082331</v>
      </c>
      <c r="AG342" s="9">
        <v>275.91766848654771</v>
      </c>
      <c r="AH342" s="9">
        <v>273.56057826806403</v>
      </c>
      <c r="AI342" s="9">
        <v>278.52966189511267</v>
      </c>
      <c r="AJ342" s="9">
        <v>278.91758767164828</v>
      </c>
      <c r="AK342" s="9">
        <v>269.53934000131477</v>
      </c>
      <c r="AL342" s="9">
        <v>267.97988956595606</v>
      </c>
      <c r="AM342" s="9">
        <v>260.93944199972606</v>
      </c>
      <c r="AN342" s="9">
        <v>268.37675586653842</v>
      </c>
      <c r="AO342" s="9">
        <v>270.14406022065128</v>
      </c>
      <c r="AP342" s="9">
        <v>277.12354612288908</v>
      </c>
      <c r="AQ342" s="9">
        <v>284.07968911598033</v>
      </c>
      <c r="AR342" s="9">
        <v>294.46792190381188</v>
      </c>
      <c r="AS342" s="9">
        <v>311.25780875959293</v>
      </c>
      <c r="AT342" s="9">
        <v>324.98209813334233</v>
      </c>
      <c r="AU342" s="9">
        <v>342.35271290084216</v>
      </c>
      <c r="AV342" s="9">
        <v>343.91423269180092</v>
      </c>
      <c r="AW342" s="9">
        <v>343.30227277432681</v>
      </c>
      <c r="AX342" s="9">
        <v>346.94037152541836</v>
      </c>
      <c r="AY342" s="9">
        <v>377.96701508447251</v>
      </c>
      <c r="AZ342" s="9">
        <v>412.13337301687596</v>
      </c>
      <c r="BA342" s="9">
        <v>435.41616118447541</v>
      </c>
      <c r="BB342" s="9">
        <v>436.8716716271997</v>
      </c>
      <c r="BC342" s="9">
        <v>442.66642861094147</v>
      </c>
      <c r="BD342" s="9">
        <v>470.78119820259644</v>
      </c>
      <c r="BE342" s="9">
        <v>523.09068511506666</v>
      </c>
      <c r="BF342" s="9">
        <v>564.88593314037587</v>
      </c>
      <c r="BG342" s="9">
        <v>575.37693453518057</v>
      </c>
      <c r="BH342" s="9">
        <v>572.0899136134052</v>
      </c>
      <c r="BI342" s="9">
        <v>591.21267425032954</v>
      </c>
      <c r="BJ342" s="9">
        <v>620.45257296929231</v>
      </c>
      <c r="BK342" s="9">
        <v>655.6926432430522</v>
      </c>
      <c r="BL342" s="9">
        <v>645.48689387215563</v>
      </c>
      <c r="BM342" s="9">
        <v>620.73740786941846</v>
      </c>
      <c r="BN342" s="9">
        <v>591.24755950159431</v>
      </c>
      <c r="BO342" s="9">
        <v>595.03159167470119</v>
      </c>
      <c r="BP342" s="9">
        <v>613.55177887831917</v>
      </c>
      <c r="BQ342" s="21">
        <v>619.29890893651623</v>
      </c>
      <c r="BR342" s="21">
        <v>623.00660383703178</v>
      </c>
      <c r="BS342" s="21">
        <v>611.82134417283339</v>
      </c>
      <c r="BT342" s="21">
        <v>596.18961439798215</v>
      </c>
      <c r="BU342" s="21">
        <v>574.91929718369659</v>
      </c>
      <c r="BV342" s="21">
        <v>564.89834968838852</v>
      </c>
      <c r="BW342" s="21">
        <v>564.12432327412364</v>
      </c>
      <c r="BX342" s="21">
        <v>554.82640883865008</v>
      </c>
      <c r="BY342" s="21">
        <v>523.22959348538177</v>
      </c>
      <c r="BZ342" s="21">
        <v>515.42888839385796</v>
      </c>
      <c r="CA342" s="21">
        <v>515.32128644861666</v>
      </c>
      <c r="CB342" s="21">
        <v>546.39713250617808</v>
      </c>
      <c r="CC342" s="21">
        <v>568.15305046840956</v>
      </c>
      <c r="CD342" s="197">
        <v>603.89456026386449</v>
      </c>
      <c r="CE342" s="197">
        <v>643.56831724977803</v>
      </c>
      <c r="CF342" s="197">
        <v>698.13352968950778</v>
      </c>
      <c r="CG342" s="197">
        <v>726.43665208627328</v>
      </c>
      <c r="CH342" s="200">
        <v>733.47364311981562</v>
      </c>
      <c r="CJ342" s="5"/>
      <c r="CK342" s="5"/>
      <c r="CL342" s="5"/>
      <c r="CM342" s="5"/>
      <c r="CN342" s="5"/>
      <c r="CO342" s="21"/>
      <c r="CP342" s="21"/>
      <c r="CQ342" s="21"/>
    </row>
    <row r="343" spans="1:95" x14ac:dyDescent="0.2">
      <c r="A343" s="8" t="str">
        <f t="shared" si="5"/>
        <v>EWGgL_gg_QU_4</v>
      </c>
      <c r="B343" s="7" t="s">
        <v>3810</v>
      </c>
      <c r="C343" s="7" t="s">
        <v>654</v>
      </c>
      <c r="D343" s="7">
        <v>4</v>
      </c>
      <c r="E343" s="7">
        <v>100</v>
      </c>
      <c r="F343" s="9">
        <v>98.601515409979811</v>
      </c>
      <c r="G343" s="9">
        <v>89.746104856063354</v>
      </c>
      <c r="H343" s="9">
        <v>87.141405094845041</v>
      </c>
      <c r="I343" s="9">
        <v>89.127359831532999</v>
      </c>
      <c r="J343" s="9">
        <v>99.175125099381617</v>
      </c>
      <c r="K343" s="9">
        <v>109.29432503126345</v>
      </c>
      <c r="L343" s="9">
        <v>118.92947515099424</v>
      </c>
      <c r="M343" s="9">
        <v>130.68740759761883</v>
      </c>
      <c r="N343" s="9">
        <v>135.80973501740112</v>
      </c>
      <c r="O343" s="9">
        <v>141.56680029668837</v>
      </c>
      <c r="P343" s="9">
        <v>150.4243432290435</v>
      </c>
      <c r="Q343" s="9">
        <v>160.3701097483607</v>
      </c>
      <c r="R343" s="9">
        <v>174.2284345527672</v>
      </c>
      <c r="S343" s="9">
        <v>180.10135903830363</v>
      </c>
      <c r="T343" s="9">
        <v>188.34868645836636</v>
      </c>
      <c r="U343" s="9">
        <v>189.91171955329602</v>
      </c>
      <c r="V343" s="9">
        <v>199.68156488539012</v>
      </c>
      <c r="W343" s="9">
        <v>211.69467190265217</v>
      </c>
      <c r="X343" s="9">
        <v>230.64760321203286</v>
      </c>
      <c r="Y343" s="9">
        <v>252.62069260175778</v>
      </c>
      <c r="Z343" s="9">
        <v>276.4247839248676</v>
      </c>
      <c r="AA343" s="9">
        <v>301.50545889414883</v>
      </c>
      <c r="AB343" s="9">
        <v>321.02204879532752</v>
      </c>
      <c r="AC343" s="9">
        <v>333.65852098912762</v>
      </c>
      <c r="AD343" s="9">
        <v>341.94032185335794</v>
      </c>
      <c r="AE343" s="9">
        <v>343.42410156468242</v>
      </c>
      <c r="AF343" s="9">
        <v>339.1813800816509</v>
      </c>
      <c r="AG343" s="9">
        <v>335.78165871236155</v>
      </c>
      <c r="AH343" s="9">
        <v>339.61674059600398</v>
      </c>
      <c r="AI343" s="9">
        <v>351.92269419602763</v>
      </c>
      <c r="AJ343" s="9">
        <v>353.1306863487107</v>
      </c>
      <c r="AK343" s="9">
        <v>339.36902934786531</v>
      </c>
      <c r="AL343" s="9">
        <v>333.22778062657545</v>
      </c>
      <c r="AM343" s="9">
        <v>280.02175026224478</v>
      </c>
      <c r="AN343" s="9">
        <v>238.14006881226933</v>
      </c>
      <c r="AO343" s="9">
        <v>189.79408337043515</v>
      </c>
      <c r="AP343" s="9">
        <v>200.77014387385805</v>
      </c>
      <c r="AQ343" s="9">
        <v>214.36298761371802</v>
      </c>
      <c r="AR343" s="9">
        <v>236.11608667032579</v>
      </c>
      <c r="AS343" s="9">
        <v>258.94923519793338</v>
      </c>
      <c r="AT343" s="9">
        <v>286.84464916457</v>
      </c>
      <c r="AU343" s="9">
        <v>298.80586831676959</v>
      </c>
      <c r="AV343" s="9">
        <v>305.13832026753329</v>
      </c>
      <c r="AW343" s="9">
        <v>295.47438304426004</v>
      </c>
      <c r="AX343" s="9">
        <v>293.42125839973102</v>
      </c>
      <c r="AY343" s="9">
        <v>294.00375299803937</v>
      </c>
      <c r="AZ343" s="9">
        <v>309.843056990592</v>
      </c>
      <c r="BA343" s="9">
        <v>323.73478905018379</v>
      </c>
      <c r="BB343" s="9">
        <v>325.39271296637008</v>
      </c>
      <c r="BC343" s="9">
        <v>321.67739964831617</v>
      </c>
      <c r="BD343" s="9">
        <v>348.25073923700671</v>
      </c>
      <c r="BE343" s="9">
        <v>400.51148765423022</v>
      </c>
      <c r="BF343" s="9">
        <v>460.10017624244011</v>
      </c>
      <c r="BG343" s="9">
        <v>477.52211089827392</v>
      </c>
      <c r="BH343" s="9">
        <v>481.0488703035594</v>
      </c>
      <c r="BI343" s="9">
        <v>500.8443417109159</v>
      </c>
      <c r="BJ343" s="9">
        <v>532.91688576565298</v>
      </c>
      <c r="BK343" s="9">
        <v>584.03977203512943</v>
      </c>
      <c r="BL343" s="9">
        <v>596.30884749521954</v>
      </c>
      <c r="BM343" s="9">
        <v>582.08150436528376</v>
      </c>
      <c r="BN343" s="9">
        <v>548.00653426115252</v>
      </c>
      <c r="BO343" s="9">
        <v>532.48573308301945</v>
      </c>
      <c r="BP343" s="9">
        <v>548.87057814771254</v>
      </c>
      <c r="BQ343" s="21">
        <v>547.60006854928224</v>
      </c>
      <c r="BR343" s="21">
        <v>552.05693555830419</v>
      </c>
      <c r="BS343" s="21">
        <v>545.22177471894486</v>
      </c>
      <c r="BT343" s="21">
        <v>538.76769721829578</v>
      </c>
      <c r="BU343" s="21">
        <v>511.0195450321894</v>
      </c>
      <c r="BV343" s="21">
        <v>483.95810780442935</v>
      </c>
      <c r="BW343" s="21">
        <v>471.75405294988133</v>
      </c>
      <c r="BX343" s="21">
        <v>455.15606547050197</v>
      </c>
      <c r="BY343" s="21">
        <v>423.4746881638639</v>
      </c>
      <c r="BZ343" s="21">
        <v>417.49369642166852</v>
      </c>
      <c r="CA343" s="21">
        <v>407.74269171197511</v>
      </c>
      <c r="CB343" s="21">
        <v>426.64943226792548</v>
      </c>
      <c r="CC343" s="21">
        <v>429.48613875929078</v>
      </c>
      <c r="CD343" s="197">
        <v>456.83443160243286</v>
      </c>
      <c r="CE343" s="197">
        <v>496.02864440765433</v>
      </c>
      <c r="CF343" s="197">
        <v>538.69537482878934</v>
      </c>
      <c r="CG343" s="197">
        <v>578.3614216585114</v>
      </c>
      <c r="CH343" s="200">
        <v>598.21183026263418</v>
      </c>
      <c r="CJ343" s="5"/>
      <c r="CK343" s="5"/>
      <c r="CL343" s="5"/>
      <c r="CM343" s="5"/>
      <c r="CN343" s="5"/>
      <c r="CO343" s="21"/>
      <c r="CP343" s="21"/>
      <c r="CQ343" s="21"/>
    </row>
    <row r="344" spans="1:95" x14ac:dyDescent="0.2">
      <c r="A344" s="8" t="str">
        <f t="shared" si="5"/>
        <v>EWGgL_gg_QU_5</v>
      </c>
      <c r="B344" s="7" t="s">
        <v>3810</v>
      </c>
      <c r="C344" s="7" t="s">
        <v>654</v>
      </c>
      <c r="D344" s="7">
        <v>5</v>
      </c>
      <c r="E344" s="7">
        <v>100</v>
      </c>
      <c r="F344" s="9">
        <v>101.21721531239626</v>
      </c>
      <c r="G344" s="9">
        <v>97.172993491578836</v>
      </c>
      <c r="H344" s="9">
        <v>91.304641241579773</v>
      </c>
      <c r="I344" s="9">
        <v>88.407005880298911</v>
      </c>
      <c r="J344" s="9">
        <v>90.720412563361592</v>
      </c>
      <c r="K344" s="9">
        <v>96.962188462266454</v>
      </c>
      <c r="L344" s="9">
        <v>103.00920861886925</v>
      </c>
      <c r="M344" s="9">
        <v>108.89734824928992</v>
      </c>
      <c r="N344" s="9">
        <v>110.44448269573665</v>
      </c>
      <c r="O344" s="9">
        <v>111.7656290064425</v>
      </c>
      <c r="P344" s="9">
        <v>115.04275702980688</v>
      </c>
      <c r="Q344" s="9">
        <v>120.19327647151594</v>
      </c>
      <c r="R344" s="9">
        <v>126.54343648254984</v>
      </c>
      <c r="S344" s="9">
        <v>127.65218687207818</v>
      </c>
      <c r="T344" s="9">
        <v>131.70102273137775</v>
      </c>
      <c r="U344" s="9">
        <v>132.87399250620871</v>
      </c>
      <c r="V344" s="9">
        <v>139.40258604040881</v>
      </c>
      <c r="W344" s="9">
        <v>145.56396710248518</v>
      </c>
      <c r="X344" s="9">
        <v>159.03618466367894</v>
      </c>
      <c r="Y344" s="9">
        <v>174.4469975676715</v>
      </c>
      <c r="Z344" s="9">
        <v>190.66507322076041</v>
      </c>
      <c r="AA344" s="9">
        <v>203.94356314685538</v>
      </c>
      <c r="AB344" s="9">
        <v>208.66785453486963</v>
      </c>
      <c r="AC344" s="9">
        <v>217.50190849747437</v>
      </c>
      <c r="AD344" s="9">
        <v>221.88130313171632</v>
      </c>
      <c r="AE344" s="9">
        <v>237.10747390086397</v>
      </c>
      <c r="AF344" s="9">
        <v>244.62993586542726</v>
      </c>
      <c r="AG344" s="9">
        <v>255.92024288122386</v>
      </c>
      <c r="AH344" s="9">
        <v>261.34725899510505</v>
      </c>
      <c r="AI344" s="9">
        <v>266.71735754954165</v>
      </c>
      <c r="AJ344" s="9">
        <v>271.37844995347223</v>
      </c>
      <c r="AK344" s="9">
        <v>273.95347328066913</v>
      </c>
      <c r="AL344" s="9">
        <v>281.44366366774267</v>
      </c>
      <c r="AM344" s="9">
        <v>286.56188072733653</v>
      </c>
      <c r="AN344" s="9">
        <v>304.66595235564733</v>
      </c>
      <c r="AO344" s="9">
        <v>316.61605259426943</v>
      </c>
      <c r="AP344" s="9">
        <v>333.15818912412038</v>
      </c>
      <c r="AQ344" s="9">
        <v>340.22405357098614</v>
      </c>
      <c r="AR344" s="9">
        <v>348.88604667555575</v>
      </c>
      <c r="AS344" s="9">
        <v>366.37232816126311</v>
      </c>
      <c r="AT344" s="9">
        <v>379.27688504798471</v>
      </c>
      <c r="AU344" s="9">
        <v>398.01672019935404</v>
      </c>
      <c r="AV344" s="9">
        <v>393.4864412374057</v>
      </c>
      <c r="AW344" s="9">
        <v>394.68847940376622</v>
      </c>
      <c r="AX344" s="9">
        <v>396.25331467477321</v>
      </c>
      <c r="AY344" s="9">
        <v>409.21297455073545</v>
      </c>
      <c r="AZ344" s="9">
        <v>434.91514564009259</v>
      </c>
      <c r="BA344" s="9">
        <v>457.83852203389318</v>
      </c>
      <c r="BB344" s="9">
        <v>486.15245115951461</v>
      </c>
      <c r="BC344" s="9">
        <v>493.32675420939501</v>
      </c>
      <c r="BD344" s="9">
        <v>509.44717990455183</v>
      </c>
      <c r="BE344" s="9">
        <v>521.31951164052282</v>
      </c>
      <c r="BF344" s="9">
        <v>546.58443113513408</v>
      </c>
      <c r="BG344" s="9">
        <v>559.83593350041667</v>
      </c>
      <c r="BH344" s="9">
        <v>573.83884401382647</v>
      </c>
      <c r="BI344" s="9">
        <v>577.30197279997367</v>
      </c>
      <c r="BJ344" s="9">
        <v>577.44439549778838</v>
      </c>
      <c r="BK344" s="9">
        <v>581.84595601304716</v>
      </c>
      <c r="BL344" s="9">
        <v>584.59502671650966</v>
      </c>
      <c r="BM344" s="9">
        <v>564.26931430672073</v>
      </c>
      <c r="BN344" s="9">
        <v>543.69612713521212</v>
      </c>
      <c r="BO344" s="9">
        <v>529.82717682719817</v>
      </c>
      <c r="BP344" s="9">
        <v>541.72291998716594</v>
      </c>
      <c r="BQ344" s="21">
        <v>536.84699031472144</v>
      </c>
      <c r="BR344" s="21">
        <v>532.50135426578106</v>
      </c>
      <c r="BS344" s="21">
        <v>522.06615563693401</v>
      </c>
      <c r="BT344" s="21">
        <v>516.6609573919701</v>
      </c>
      <c r="BU344" s="21">
        <v>491.58732734157098</v>
      </c>
      <c r="BV344" s="21">
        <v>470.53275843191176</v>
      </c>
      <c r="BW344" s="21">
        <v>453.70871530996465</v>
      </c>
      <c r="BX344" s="21">
        <v>454.53949138265716</v>
      </c>
      <c r="BY344" s="21">
        <v>435.69102210815828</v>
      </c>
      <c r="BZ344" s="21">
        <v>425.69500503686214</v>
      </c>
      <c r="CA344" s="21">
        <v>427.14334070095032</v>
      </c>
      <c r="CB344" s="21">
        <v>454.97027825601776</v>
      </c>
      <c r="CC344" s="21">
        <v>485.68603993400967</v>
      </c>
      <c r="CD344" s="197">
        <v>503.06056036511228</v>
      </c>
      <c r="CE344" s="197">
        <v>527.11048890136965</v>
      </c>
      <c r="CF344" s="197">
        <v>553.45969442319529</v>
      </c>
      <c r="CG344" s="197">
        <v>575.06004059878751</v>
      </c>
      <c r="CH344" s="200">
        <v>580.09299138949041</v>
      </c>
      <c r="CJ344" s="5"/>
      <c r="CK344" s="5"/>
      <c r="CL344" s="5"/>
      <c r="CM344" s="5"/>
      <c r="CN344" s="5"/>
      <c r="CO344" s="21"/>
      <c r="CP344" s="21"/>
      <c r="CQ344" s="21"/>
    </row>
    <row r="345" spans="1:95" x14ac:dyDescent="0.2">
      <c r="A345" s="8" t="str">
        <f t="shared" si="5"/>
        <v>EWGgL_gg_QU_6</v>
      </c>
      <c r="B345" s="7" t="s">
        <v>3810</v>
      </c>
      <c r="C345" s="7" t="s">
        <v>654</v>
      </c>
      <c r="D345" s="7">
        <v>6</v>
      </c>
      <c r="E345" s="7">
        <v>100</v>
      </c>
      <c r="F345" s="9">
        <v>98.105737290835293</v>
      </c>
      <c r="G345" s="9">
        <v>88.403176109191008</v>
      </c>
      <c r="H345" s="9">
        <v>82.087429484582671</v>
      </c>
      <c r="I345" s="9">
        <v>82.397938456765544</v>
      </c>
      <c r="J345" s="9">
        <v>91.491212708137155</v>
      </c>
      <c r="K345" s="9">
        <v>102.09908553393943</v>
      </c>
      <c r="L345" s="9">
        <v>111.57640305521511</v>
      </c>
      <c r="M345" s="9">
        <v>121.27737044986259</v>
      </c>
      <c r="N345" s="9">
        <v>125.32777795277174</v>
      </c>
      <c r="O345" s="9">
        <v>130.30634920665045</v>
      </c>
      <c r="P345" s="9">
        <v>145.7903289375524</v>
      </c>
      <c r="Q345" s="9">
        <v>162.60531169428089</v>
      </c>
      <c r="R345" s="9">
        <v>181.54365248532176</v>
      </c>
      <c r="S345" s="9">
        <v>184.90398179738131</v>
      </c>
      <c r="T345" s="9">
        <v>185.75312925452488</v>
      </c>
      <c r="U345" s="9">
        <v>177.73879179155915</v>
      </c>
      <c r="V345" s="9">
        <v>176.80191885761209</v>
      </c>
      <c r="W345" s="9">
        <v>183.09205298664838</v>
      </c>
      <c r="X345" s="9">
        <v>204.51391987040336</v>
      </c>
      <c r="Y345" s="9">
        <v>230.52149580526748</v>
      </c>
      <c r="Z345" s="9">
        <v>258.1897271426451</v>
      </c>
      <c r="AA345" s="9">
        <v>280.61129464723194</v>
      </c>
      <c r="AB345" s="9">
        <v>307.79368511238891</v>
      </c>
      <c r="AC345" s="9">
        <v>323.78669600608652</v>
      </c>
      <c r="AD345" s="9">
        <v>335.54229269457545</v>
      </c>
      <c r="AE345" s="9">
        <v>324.12233114425038</v>
      </c>
      <c r="AF345" s="9">
        <v>320.90510130481874</v>
      </c>
      <c r="AG345" s="9">
        <v>321.44643042110107</v>
      </c>
      <c r="AH345" s="9">
        <v>328.2687079624601</v>
      </c>
      <c r="AI345" s="9">
        <v>332.13561721061086</v>
      </c>
      <c r="AJ345" s="9">
        <v>333.34937388091697</v>
      </c>
      <c r="AK345" s="9">
        <v>329.14603950224421</v>
      </c>
      <c r="AL345" s="9">
        <v>329.13658141851846</v>
      </c>
      <c r="AM345" s="9">
        <v>324.06791492966312</v>
      </c>
      <c r="AN345" s="9">
        <v>324.83693437553211</v>
      </c>
      <c r="AO345" s="9">
        <v>324.48203996038666</v>
      </c>
      <c r="AP345" s="9">
        <v>324.54361643488522</v>
      </c>
      <c r="AQ345" s="9">
        <v>340.75998333932949</v>
      </c>
      <c r="AR345" s="9">
        <v>365.2825924365377</v>
      </c>
      <c r="AS345" s="9">
        <v>394.98321463583125</v>
      </c>
      <c r="AT345" s="9">
        <v>408.51703058470889</v>
      </c>
      <c r="AU345" s="9">
        <v>412.42787396256449</v>
      </c>
      <c r="AV345" s="9">
        <v>423.69056720370941</v>
      </c>
      <c r="AW345" s="9">
        <v>441.13957459337297</v>
      </c>
      <c r="AX345" s="9">
        <v>468.25087667462572</v>
      </c>
      <c r="AY345" s="9">
        <v>497.18292972897228</v>
      </c>
      <c r="AZ345" s="9">
        <v>532.42754839566362</v>
      </c>
      <c r="BA345" s="9">
        <v>558.33483908562414</v>
      </c>
      <c r="BB345" s="9">
        <v>571.69317193867539</v>
      </c>
      <c r="BC345" s="9">
        <v>585.54503860084913</v>
      </c>
      <c r="BD345" s="9">
        <v>624.43504768196158</v>
      </c>
      <c r="BE345" s="9">
        <v>679.33648549581642</v>
      </c>
      <c r="BF345" s="9">
        <v>736.89410019426339</v>
      </c>
      <c r="BG345" s="9">
        <v>755.96861994775338</v>
      </c>
      <c r="BH345" s="9">
        <v>767.55192722724189</v>
      </c>
      <c r="BI345" s="9">
        <v>787.2350407062371</v>
      </c>
      <c r="BJ345" s="9">
        <v>812.00672626525068</v>
      </c>
      <c r="BK345" s="9">
        <v>845.95769603745885</v>
      </c>
      <c r="BL345" s="9">
        <v>838.34828961004814</v>
      </c>
      <c r="BM345" s="9">
        <v>807.00967452110069</v>
      </c>
      <c r="BN345" s="9">
        <v>776.32806473911421</v>
      </c>
      <c r="BO345" s="9">
        <v>782.50736405406985</v>
      </c>
      <c r="BP345" s="9">
        <v>812.36487327467478</v>
      </c>
      <c r="BQ345" s="21">
        <v>804.09357646547858</v>
      </c>
      <c r="BR345" s="21">
        <v>792.1122630255735</v>
      </c>
      <c r="BS345" s="21">
        <v>778.406665308573</v>
      </c>
      <c r="BT345" s="21">
        <v>772.34333742211891</v>
      </c>
      <c r="BU345" s="21">
        <v>747.29569206361941</v>
      </c>
      <c r="BV345" s="21">
        <v>715.11492533373939</v>
      </c>
      <c r="BW345" s="21">
        <v>692.20597489163038</v>
      </c>
      <c r="BX345" s="21">
        <v>657.2340520528428</v>
      </c>
      <c r="BY345" s="21">
        <v>600.98875916923885</v>
      </c>
      <c r="BZ345" s="21">
        <v>581.8313998758149</v>
      </c>
      <c r="CA345" s="21">
        <v>573.42557281365828</v>
      </c>
      <c r="CB345" s="21">
        <v>626.66388764565284</v>
      </c>
      <c r="CC345" s="21">
        <v>658.5295803390253</v>
      </c>
      <c r="CD345" s="197">
        <v>703.08341057449832</v>
      </c>
      <c r="CE345" s="197">
        <v>725.87622794235892</v>
      </c>
      <c r="CF345" s="197">
        <v>771.787022416539</v>
      </c>
      <c r="CG345" s="197">
        <v>799.01381395944043</v>
      </c>
      <c r="CH345" s="200">
        <v>806.91188124251084</v>
      </c>
      <c r="CJ345" s="5"/>
      <c r="CK345" s="5"/>
      <c r="CL345" s="5"/>
      <c r="CM345" s="5"/>
      <c r="CN345" s="5"/>
      <c r="CO345" s="21"/>
      <c r="CP345" s="21"/>
      <c r="CQ345" s="21"/>
    </row>
    <row r="346" spans="1:95" x14ac:dyDescent="0.2">
      <c r="A346" s="8" t="str">
        <f t="shared" si="5"/>
        <v>EWGgL_gg_QU_7</v>
      </c>
      <c r="B346" s="7" t="s">
        <v>3810</v>
      </c>
      <c r="C346" s="7" t="s">
        <v>654</v>
      </c>
      <c r="D346" s="7">
        <v>7</v>
      </c>
      <c r="E346" s="7">
        <v>100</v>
      </c>
      <c r="F346" s="9">
        <v>100.13064732343059</v>
      </c>
      <c r="G346" s="9">
        <v>94.411885810539175</v>
      </c>
      <c r="H346" s="9">
        <v>93.813756358187845</v>
      </c>
      <c r="I346" s="9">
        <v>97.211051153596955</v>
      </c>
      <c r="J346" s="9">
        <v>106.97508103522166</v>
      </c>
      <c r="K346" s="9">
        <v>114.84116443276359</v>
      </c>
      <c r="L346" s="9">
        <v>123.68880550536674</v>
      </c>
      <c r="M346" s="9">
        <v>132.03042039277832</v>
      </c>
      <c r="N346" s="9">
        <v>134.45885073623015</v>
      </c>
      <c r="O346" s="9">
        <v>134.9628645811288</v>
      </c>
      <c r="P346" s="9">
        <v>136.57010529108331</v>
      </c>
      <c r="Q346" s="9">
        <v>140.85654490383303</v>
      </c>
      <c r="R346" s="9">
        <v>147.15749194210767</v>
      </c>
      <c r="S346" s="9">
        <v>149.91315977591634</v>
      </c>
      <c r="T346" s="9">
        <v>152.9178934195894</v>
      </c>
      <c r="U346" s="9">
        <v>151.42179581195157</v>
      </c>
      <c r="V346" s="9">
        <v>150.92072307993087</v>
      </c>
      <c r="W346" s="9">
        <v>155.08332636714476</v>
      </c>
      <c r="X346" s="9">
        <v>167.25225769068743</v>
      </c>
      <c r="Y346" s="9">
        <v>185.26270328479333</v>
      </c>
      <c r="Z346" s="9">
        <v>200.57398136860925</v>
      </c>
      <c r="AA346" s="9">
        <v>217.49962075096172</v>
      </c>
      <c r="AB346" s="9">
        <v>227.58129080745235</v>
      </c>
      <c r="AC346" s="9">
        <v>234.04786893097648</v>
      </c>
      <c r="AD346" s="9">
        <v>235.59195311476239</v>
      </c>
      <c r="AE346" s="9">
        <v>237.66079372799777</v>
      </c>
      <c r="AF346" s="9">
        <v>251.58169946676216</v>
      </c>
      <c r="AG346" s="9">
        <v>249.72399978817785</v>
      </c>
      <c r="AH346" s="9">
        <v>254.89416637871943</v>
      </c>
      <c r="AI346" s="9">
        <v>248.32495889989045</v>
      </c>
      <c r="AJ346" s="9">
        <v>254.24510923697031</v>
      </c>
      <c r="AK346" s="9">
        <v>253.87158791990109</v>
      </c>
      <c r="AL346" s="9">
        <v>256.1382570631169</v>
      </c>
      <c r="AM346" s="9">
        <v>260.16556916440385</v>
      </c>
      <c r="AN346" s="9">
        <v>262.35948446652776</v>
      </c>
      <c r="AO346" s="9">
        <v>267.51819619728832</v>
      </c>
      <c r="AP346" s="9">
        <v>266.5278151839604</v>
      </c>
      <c r="AQ346" s="9">
        <v>277.04554390162303</v>
      </c>
      <c r="AR346" s="9">
        <v>287.09873160316857</v>
      </c>
      <c r="AS346" s="9">
        <v>308.19703597404771</v>
      </c>
      <c r="AT346" s="9">
        <v>318.38474088444121</v>
      </c>
      <c r="AU346" s="9">
        <v>319.93083740854109</v>
      </c>
      <c r="AV346" s="9">
        <v>319.11661356807656</v>
      </c>
      <c r="AW346" s="9">
        <v>316.64700764610876</v>
      </c>
      <c r="AX346" s="9">
        <v>322.38573776626703</v>
      </c>
      <c r="AY346" s="9">
        <v>330.62720002540391</v>
      </c>
      <c r="AZ346" s="9">
        <v>350.99347691705788</v>
      </c>
      <c r="BA346" s="9">
        <v>364.28916400772368</v>
      </c>
      <c r="BB346" s="9">
        <v>368.56275560208678</v>
      </c>
      <c r="BC346" s="9">
        <v>366.29190698323765</v>
      </c>
      <c r="BD346" s="9">
        <v>386.17413863793831</v>
      </c>
      <c r="BE346" s="9">
        <v>415.13357295400255</v>
      </c>
      <c r="BF346" s="9">
        <v>453.61958099727548</v>
      </c>
      <c r="BG346" s="9">
        <v>468.44340834478152</v>
      </c>
      <c r="BH346" s="9">
        <v>487.94314054877606</v>
      </c>
      <c r="BI346" s="9">
        <v>513.93282498295503</v>
      </c>
      <c r="BJ346" s="9">
        <v>536.63047549815258</v>
      </c>
      <c r="BK346" s="9">
        <v>549.22896407557801</v>
      </c>
      <c r="BL346" s="9">
        <v>540.27358539921045</v>
      </c>
      <c r="BM346" s="9">
        <v>523.49902633384409</v>
      </c>
      <c r="BN346" s="9">
        <v>501.40925738134337</v>
      </c>
      <c r="BO346" s="9">
        <v>490.01136197967412</v>
      </c>
      <c r="BP346" s="9">
        <v>502.06435154347201</v>
      </c>
      <c r="BQ346" s="21">
        <v>508.40508100177948</v>
      </c>
      <c r="BR346" s="21">
        <v>507.83512431420905</v>
      </c>
      <c r="BS346" s="21">
        <v>500.5211961333718</v>
      </c>
      <c r="BT346" s="21">
        <v>494.12118003410632</v>
      </c>
      <c r="BU346" s="21">
        <v>492.35326169072169</v>
      </c>
      <c r="BV346" s="21">
        <v>487.21947201944414</v>
      </c>
      <c r="BW346" s="21">
        <v>492.06394907355042</v>
      </c>
      <c r="BX346" s="21">
        <v>480.54624202691548</v>
      </c>
      <c r="BY346" s="21">
        <v>446.22175370328728</v>
      </c>
      <c r="BZ346" s="21">
        <v>423.30073341611296</v>
      </c>
      <c r="CA346" s="21">
        <v>421.36145655785202</v>
      </c>
      <c r="CB346" s="21">
        <v>463.37354917381464</v>
      </c>
      <c r="CC346" s="21">
        <v>502.50257733599614</v>
      </c>
      <c r="CD346" s="197">
        <v>532.62700188389579</v>
      </c>
      <c r="CE346" s="197">
        <v>553.18955935268025</v>
      </c>
      <c r="CF346" s="197">
        <v>569.80994219380329</v>
      </c>
      <c r="CG346" s="197">
        <v>586.54317088627408</v>
      </c>
      <c r="CH346" s="200">
        <v>594.75011377042961</v>
      </c>
      <c r="CJ346" s="5"/>
      <c r="CK346" s="5"/>
      <c r="CL346" s="5"/>
      <c r="CM346" s="5"/>
      <c r="CN346" s="5"/>
      <c r="CO346" s="21"/>
      <c r="CP346" s="21"/>
      <c r="CQ346" s="21"/>
    </row>
    <row r="347" spans="1:95" x14ac:dyDescent="0.2">
      <c r="A347" s="8" t="str">
        <f t="shared" si="5"/>
        <v>EWGgL_gg_QU_8</v>
      </c>
      <c r="B347" s="7" t="s">
        <v>3810</v>
      </c>
      <c r="C347" s="7" t="s">
        <v>654</v>
      </c>
      <c r="D347" s="7">
        <v>8</v>
      </c>
      <c r="E347" s="7">
        <v>100</v>
      </c>
      <c r="F347" s="9">
        <v>104.30875265011872</v>
      </c>
      <c r="G347" s="9">
        <v>102.3668018555511</v>
      </c>
      <c r="H347" s="9">
        <v>98.436591054015821</v>
      </c>
      <c r="I347" s="9">
        <v>95.417692620080402</v>
      </c>
      <c r="J347" s="9">
        <v>95.922194294669382</v>
      </c>
      <c r="K347" s="9">
        <v>97.725975512545077</v>
      </c>
      <c r="L347" s="9">
        <v>102.21548054711572</v>
      </c>
      <c r="M347" s="9">
        <v>109.4619866283236</v>
      </c>
      <c r="N347" s="9">
        <v>113.19293952556386</v>
      </c>
      <c r="O347" s="9">
        <v>119.48846525342458</v>
      </c>
      <c r="P347" s="9">
        <v>139.89774215955163</v>
      </c>
      <c r="Q347" s="9">
        <v>164.47406776324434</v>
      </c>
      <c r="R347" s="9">
        <v>189.21867455564666</v>
      </c>
      <c r="S347" s="9">
        <v>190.25990897408758</v>
      </c>
      <c r="T347" s="9">
        <v>199.00817742873926</v>
      </c>
      <c r="U347" s="9">
        <v>198.93133329892839</v>
      </c>
      <c r="V347" s="9">
        <v>213.80118564839481</v>
      </c>
      <c r="W347" s="9">
        <v>228.36354015278638</v>
      </c>
      <c r="X347" s="9">
        <v>270.42456886161835</v>
      </c>
      <c r="Y347" s="9">
        <v>322.57019520722753</v>
      </c>
      <c r="Z347" s="9">
        <v>382.29136616253913</v>
      </c>
      <c r="AA347" s="9">
        <v>424.67773553852368</v>
      </c>
      <c r="AB347" s="9">
        <v>477.63413007875442</v>
      </c>
      <c r="AC347" s="9">
        <v>507.75683708566288</v>
      </c>
      <c r="AD347" s="9">
        <v>530.30595415889059</v>
      </c>
      <c r="AE347" s="9">
        <v>570.31026248889884</v>
      </c>
      <c r="AF347" s="9">
        <v>581.19589386493442</v>
      </c>
      <c r="AG347" s="9">
        <v>588.5055658868331</v>
      </c>
      <c r="AH347" s="9">
        <v>548.45583777361844</v>
      </c>
      <c r="AI347" s="9">
        <v>546.50231915999427</v>
      </c>
      <c r="AJ347" s="9">
        <v>540.45982405803545</v>
      </c>
      <c r="AK347" s="9">
        <v>529.75003955806869</v>
      </c>
      <c r="AL347" s="9">
        <v>524.62350283348439</v>
      </c>
      <c r="AM347" s="9">
        <v>490.54136025387669</v>
      </c>
      <c r="AN347" s="9">
        <v>465.93468527644853</v>
      </c>
      <c r="AO347" s="9">
        <v>428.26440278610386</v>
      </c>
      <c r="AP347" s="9">
        <v>424.42846407007727</v>
      </c>
      <c r="AQ347" s="9">
        <v>439.83616111570035</v>
      </c>
      <c r="AR347" s="9">
        <v>453.11929794202092</v>
      </c>
      <c r="AS347" s="9">
        <v>486.66583432658194</v>
      </c>
      <c r="AT347" s="9">
        <v>487.40590689873534</v>
      </c>
      <c r="AU347" s="9">
        <v>466.81167729997486</v>
      </c>
      <c r="AV347" s="9">
        <v>411.12883480540472</v>
      </c>
      <c r="AW347" s="9">
        <v>363.65268089507782</v>
      </c>
      <c r="AX347" s="9">
        <v>361.30607811441723</v>
      </c>
      <c r="AY347" s="9">
        <v>398.49047214834951</v>
      </c>
      <c r="AZ347" s="9">
        <v>457.79334698971542</v>
      </c>
      <c r="BA347" s="9">
        <v>518.48006949257456</v>
      </c>
      <c r="BB347" s="9">
        <v>527.53396025977975</v>
      </c>
      <c r="BC347" s="9">
        <v>513.46917004932504</v>
      </c>
      <c r="BD347" s="9">
        <v>534.99122653889719</v>
      </c>
      <c r="BE347" s="9">
        <v>610.25666722581911</v>
      </c>
      <c r="BF347" s="9">
        <v>717.98517772459445</v>
      </c>
      <c r="BG347" s="9">
        <v>742.70647015666964</v>
      </c>
      <c r="BH347" s="9">
        <v>781.51892989712576</v>
      </c>
      <c r="BI347" s="9">
        <v>850.15878876097474</v>
      </c>
      <c r="BJ347" s="9">
        <v>959.52964973272947</v>
      </c>
      <c r="BK347" s="9">
        <v>1084.4819098702465</v>
      </c>
      <c r="BL347" s="9">
        <v>1106.3801701231109</v>
      </c>
      <c r="BM347" s="9">
        <v>1075.2675095882305</v>
      </c>
      <c r="BN347" s="9">
        <v>1032.3608853285286</v>
      </c>
      <c r="BO347" s="9">
        <v>1050.2989733521681</v>
      </c>
      <c r="BP347" s="9">
        <v>1130.8064479156362</v>
      </c>
      <c r="BQ347" s="21">
        <v>1121.1300583776381</v>
      </c>
      <c r="BR347" s="21">
        <v>1114.684217229888</v>
      </c>
      <c r="BS347" s="21">
        <v>1065.3269536835173</v>
      </c>
      <c r="BT347" s="21">
        <v>1031.593944584667</v>
      </c>
      <c r="BU347" s="21">
        <v>992.58195284441365</v>
      </c>
      <c r="BV347" s="21">
        <v>964.69102843302517</v>
      </c>
      <c r="BW347" s="21">
        <v>965.24771761876366</v>
      </c>
      <c r="BX347" s="21">
        <v>912.45131683780698</v>
      </c>
      <c r="BY347" s="21">
        <v>795.50536148066385</v>
      </c>
      <c r="BZ347" s="21">
        <v>724.28777928040017</v>
      </c>
      <c r="CA347" s="21">
        <v>710.41551751573422</v>
      </c>
      <c r="CB347" s="21">
        <v>794.42297207633499</v>
      </c>
      <c r="CC347" s="21">
        <v>874.89543185207219</v>
      </c>
      <c r="CD347" s="197">
        <v>926.93824632356029</v>
      </c>
      <c r="CE347" s="197">
        <v>998.30349017910305</v>
      </c>
      <c r="CF347" s="197">
        <v>1087.8655606940195</v>
      </c>
      <c r="CG347" s="197">
        <v>1162.674232592917</v>
      </c>
      <c r="CH347" s="200">
        <v>1170.1269135242499</v>
      </c>
      <c r="CJ347" s="5"/>
      <c r="CK347" s="5"/>
      <c r="CL347" s="5"/>
      <c r="CM347" s="5"/>
      <c r="CN347" s="5"/>
      <c r="CO347" s="21"/>
      <c r="CP347" s="21"/>
      <c r="CQ347" s="21"/>
    </row>
    <row r="348" spans="1:95" x14ac:dyDescent="0.2">
      <c r="A348" s="8" t="str">
        <f t="shared" si="5"/>
        <v>EWGgL_gg_QU_9</v>
      </c>
      <c r="B348" s="7" t="s">
        <v>3810</v>
      </c>
      <c r="C348" s="7" t="s">
        <v>654</v>
      </c>
      <c r="D348" s="7">
        <v>9</v>
      </c>
      <c r="E348" s="7">
        <v>100</v>
      </c>
      <c r="F348" s="9">
        <v>99.384982080537952</v>
      </c>
      <c r="G348" s="9">
        <v>94.666638315458954</v>
      </c>
      <c r="H348" s="9">
        <v>88.761696756881065</v>
      </c>
      <c r="I348" s="9">
        <v>89.055333893364534</v>
      </c>
      <c r="J348" s="9">
        <v>91.25437228246885</v>
      </c>
      <c r="K348" s="9">
        <v>98.820895016389088</v>
      </c>
      <c r="L348" s="9">
        <v>104.42733923775727</v>
      </c>
      <c r="M348" s="9">
        <v>111.64139615377665</v>
      </c>
      <c r="N348" s="9">
        <v>120.42124778606386</v>
      </c>
      <c r="O348" s="9">
        <v>122.92688384715491</v>
      </c>
      <c r="P348" s="9">
        <v>131.73852929310479</v>
      </c>
      <c r="Q348" s="9">
        <v>134.31595457087471</v>
      </c>
      <c r="R348" s="9">
        <v>148.65172458582347</v>
      </c>
      <c r="S348" s="9">
        <v>153.94681218846281</v>
      </c>
      <c r="T348" s="9">
        <v>152.55097262165884</v>
      </c>
      <c r="U348" s="9">
        <v>143.17746770291305</v>
      </c>
      <c r="V348" s="9">
        <v>139.42711394606363</v>
      </c>
      <c r="W348" s="9">
        <v>142.33614668005981</v>
      </c>
      <c r="X348" s="9">
        <v>150.08735704755654</v>
      </c>
      <c r="Y348" s="9">
        <v>158.98294221351466</v>
      </c>
      <c r="Z348" s="9">
        <v>171.88262412382991</v>
      </c>
      <c r="AA348" s="9">
        <v>179.92752225462038</v>
      </c>
      <c r="AB348" s="9">
        <v>187.66567083204211</v>
      </c>
      <c r="AC348" s="9">
        <v>194.42459018664826</v>
      </c>
      <c r="AD348" s="9">
        <v>203.43990842604296</v>
      </c>
      <c r="AE348" s="9">
        <v>204.78466525666275</v>
      </c>
      <c r="AF348" s="9">
        <v>213.15301988111472</v>
      </c>
      <c r="AG348" s="9">
        <v>219.9268742277915</v>
      </c>
      <c r="AH348" s="9">
        <v>227.6716549536836</v>
      </c>
      <c r="AI348" s="9">
        <v>227.45471786201708</v>
      </c>
      <c r="AJ348" s="9">
        <v>230.08626350173972</v>
      </c>
      <c r="AK348" s="9">
        <v>241.64351742719569</v>
      </c>
      <c r="AL348" s="9">
        <v>254.2882919263518</v>
      </c>
      <c r="AM348" s="9">
        <v>265.8271175899942</v>
      </c>
      <c r="AN348" s="9">
        <v>271.71373214085821</v>
      </c>
      <c r="AO348" s="9">
        <v>271.16665577902228</v>
      </c>
      <c r="AP348" s="9">
        <v>270.67152281427701</v>
      </c>
      <c r="AQ348" s="9">
        <v>272.7792299282803</v>
      </c>
      <c r="AR348" s="9">
        <v>276.53753213891059</v>
      </c>
      <c r="AS348" s="9">
        <v>294.78540947178197</v>
      </c>
      <c r="AT348" s="9">
        <v>305.29716331091947</v>
      </c>
      <c r="AU348" s="9">
        <v>309.40094480030336</v>
      </c>
      <c r="AV348" s="9">
        <v>299.83510755772357</v>
      </c>
      <c r="AW348" s="9">
        <v>296.34755903856882</v>
      </c>
      <c r="AX348" s="9">
        <v>313.9194634329192</v>
      </c>
      <c r="AY348" s="9">
        <v>330.42642693677141</v>
      </c>
      <c r="AZ348" s="9">
        <v>351.08876093730368</v>
      </c>
      <c r="BA348" s="9">
        <v>363.46723693039013</v>
      </c>
      <c r="BB348" s="9">
        <v>377.93894068889068</v>
      </c>
      <c r="BC348" s="9">
        <v>391.16207909234555</v>
      </c>
      <c r="BD348" s="9">
        <v>402.57808342993712</v>
      </c>
      <c r="BE348" s="9">
        <v>413.96890546874084</v>
      </c>
      <c r="BF348" s="9">
        <v>432.41760232378709</v>
      </c>
      <c r="BG348" s="9">
        <v>447.6683202634336</v>
      </c>
      <c r="BH348" s="9">
        <v>452.82191923684923</v>
      </c>
      <c r="BI348" s="9">
        <v>447.91428291499386</v>
      </c>
      <c r="BJ348" s="9">
        <v>447.86067502577583</v>
      </c>
      <c r="BK348" s="9">
        <v>469.64624740751589</v>
      </c>
      <c r="BL348" s="9">
        <v>481.0861006013206</v>
      </c>
      <c r="BM348" s="9">
        <v>483.77423955019418</v>
      </c>
      <c r="BN348" s="9">
        <v>464.34942585456957</v>
      </c>
      <c r="BO348" s="9">
        <v>457.4101209289658</v>
      </c>
      <c r="BP348" s="9">
        <v>462.73525509092747</v>
      </c>
      <c r="BQ348" s="21">
        <v>465.68992482244306</v>
      </c>
      <c r="BR348" s="21">
        <v>472.40428782555313</v>
      </c>
      <c r="BS348" s="21">
        <v>467.01865620522153</v>
      </c>
      <c r="BT348" s="21">
        <v>466.87176254218406</v>
      </c>
      <c r="BU348" s="21">
        <v>457.91134966638941</v>
      </c>
      <c r="BV348" s="21">
        <v>453.78374333727953</v>
      </c>
      <c r="BW348" s="21">
        <v>448.70029727693594</v>
      </c>
      <c r="BX348" s="21">
        <v>448.89923987517824</v>
      </c>
      <c r="BY348" s="21">
        <v>432.76537729571533</v>
      </c>
      <c r="BZ348" s="21">
        <v>417.75325728785441</v>
      </c>
      <c r="CA348" s="21">
        <v>417.26067822887961</v>
      </c>
      <c r="CB348" s="21">
        <v>437.42664865511853</v>
      </c>
      <c r="CC348" s="21">
        <v>470.82552039524944</v>
      </c>
      <c r="CD348" s="197">
        <v>492.38474276883818</v>
      </c>
      <c r="CE348" s="197">
        <v>535.82015798946622</v>
      </c>
      <c r="CF348" s="197">
        <v>572.67301722278808</v>
      </c>
      <c r="CG348" s="197">
        <v>603.56624816565738</v>
      </c>
      <c r="CH348" s="200">
        <v>607.57009369120624</v>
      </c>
      <c r="CJ348" s="5"/>
      <c r="CK348" s="5"/>
      <c r="CL348" s="5"/>
      <c r="CM348" s="5"/>
      <c r="CN348" s="5"/>
      <c r="CO348" s="21"/>
      <c r="CP348" s="21"/>
      <c r="CQ348" s="21"/>
    </row>
    <row r="349" spans="1:95" x14ac:dyDescent="0.2">
      <c r="A349" s="8" t="str">
        <f t="shared" si="5"/>
        <v>EWGgL_gg_QU_10</v>
      </c>
      <c r="B349" s="7" t="s">
        <v>3810</v>
      </c>
      <c r="C349" s="7" t="s">
        <v>654</v>
      </c>
      <c r="D349" s="7">
        <v>10</v>
      </c>
      <c r="E349" s="7">
        <v>100</v>
      </c>
      <c r="F349" s="9">
        <v>100.55968345974588</v>
      </c>
      <c r="G349" s="9">
        <v>99.151289503564271</v>
      </c>
      <c r="H349" s="9">
        <v>97.675926938075406</v>
      </c>
      <c r="I349" s="9">
        <v>97.340190748668178</v>
      </c>
      <c r="J349" s="9">
        <v>98.084001497726078</v>
      </c>
      <c r="K349" s="9">
        <v>98.696245779844602</v>
      </c>
      <c r="L349" s="9">
        <v>99.668962768708923</v>
      </c>
      <c r="M349" s="9">
        <v>101.68062640192566</v>
      </c>
      <c r="N349" s="9">
        <v>103.33845388444102</v>
      </c>
      <c r="O349" s="9">
        <v>105.08910930266181</v>
      </c>
      <c r="P349" s="9">
        <v>107.80314581932537</v>
      </c>
      <c r="Q349" s="9">
        <v>110.76429313889969</v>
      </c>
      <c r="R349" s="9">
        <v>114.32963172187156</v>
      </c>
      <c r="S349" s="9">
        <v>114.17033246478434</v>
      </c>
      <c r="T349" s="9">
        <v>114.14624541311089</v>
      </c>
      <c r="U349" s="9">
        <v>111.94258317740817</v>
      </c>
      <c r="V349" s="9">
        <v>113.98891426232585</v>
      </c>
      <c r="W349" s="9">
        <v>118.5091611720614</v>
      </c>
      <c r="X349" s="9">
        <v>131.52676392938426</v>
      </c>
      <c r="Y349" s="9">
        <v>146.83686559003681</v>
      </c>
      <c r="Z349" s="9">
        <v>167.15288456057269</v>
      </c>
      <c r="AA349" s="9">
        <v>184.21308531186548</v>
      </c>
      <c r="AB349" s="9">
        <v>207.55686582512973</v>
      </c>
      <c r="AC349" s="9">
        <v>222.31016633141385</v>
      </c>
      <c r="AD349" s="9">
        <v>234.35254122262953</v>
      </c>
      <c r="AE349" s="9">
        <v>239.10331761437939</v>
      </c>
      <c r="AF349" s="9">
        <v>244.09234118157033</v>
      </c>
      <c r="AG349" s="9">
        <v>259.18746710670604</v>
      </c>
      <c r="AH349" s="9">
        <v>274.31474620906079</v>
      </c>
      <c r="AI349" s="9">
        <v>280.45057057488344</v>
      </c>
      <c r="AJ349" s="9">
        <v>273.6571643395543</v>
      </c>
      <c r="AK349" s="9">
        <v>263.49959635342617</v>
      </c>
      <c r="AL349" s="9">
        <v>268.67609297253784</v>
      </c>
      <c r="AM349" s="9">
        <v>270.02610045250339</v>
      </c>
      <c r="AN349" s="9">
        <v>282.17603491753829</v>
      </c>
      <c r="AO349" s="9">
        <v>292.85020717909885</v>
      </c>
      <c r="AP349" s="9">
        <v>308.0484846558229</v>
      </c>
      <c r="AQ349" s="9">
        <v>327.73477843424865</v>
      </c>
      <c r="AR349" s="9">
        <v>356.15520611136145</v>
      </c>
      <c r="AS349" s="9">
        <v>407.80595047617118</v>
      </c>
      <c r="AT349" s="9">
        <v>443.17662898738678</v>
      </c>
      <c r="AU349" s="9">
        <v>471.2900569241624</v>
      </c>
      <c r="AV349" s="9">
        <v>474.60037901220721</v>
      </c>
      <c r="AW349" s="9">
        <v>460.01550475703215</v>
      </c>
      <c r="AX349" s="9">
        <v>462.43401334584013</v>
      </c>
      <c r="AY349" s="9">
        <v>486.09996188854205</v>
      </c>
      <c r="AZ349" s="9">
        <v>552.0873983099458</v>
      </c>
      <c r="BA349" s="9">
        <v>604.2175748004571</v>
      </c>
      <c r="BB349" s="9">
        <v>624.7824911634608</v>
      </c>
      <c r="BC349" s="9">
        <v>661.20766563658435</v>
      </c>
      <c r="BD349" s="9">
        <v>731.65104537322622</v>
      </c>
      <c r="BE349" s="9">
        <v>842.15823117356194</v>
      </c>
      <c r="BF349" s="9">
        <v>927.70512015671648</v>
      </c>
      <c r="BG349" s="9">
        <v>952.62077417384535</v>
      </c>
      <c r="BH349" s="9">
        <v>975.93688835507635</v>
      </c>
      <c r="BI349" s="9">
        <v>1035.3788129874356</v>
      </c>
      <c r="BJ349" s="9">
        <v>1108.6595854265345</v>
      </c>
      <c r="BK349" s="9">
        <v>1197.4930432478911</v>
      </c>
      <c r="BL349" s="9">
        <v>1187.4716087603867</v>
      </c>
      <c r="BM349" s="9">
        <v>1135.4313827363701</v>
      </c>
      <c r="BN349" s="9">
        <v>1057.2653659705777</v>
      </c>
      <c r="BO349" s="9">
        <v>1051.1293695575068</v>
      </c>
      <c r="BP349" s="9">
        <v>1093.2256019422339</v>
      </c>
      <c r="BQ349" s="21">
        <v>1082.5448435122339</v>
      </c>
      <c r="BR349" s="21">
        <v>1046.5284867002854</v>
      </c>
      <c r="BS349" s="21">
        <v>998.19915114695152</v>
      </c>
      <c r="BT349" s="21">
        <v>964.95244176819313</v>
      </c>
      <c r="BU349" s="21">
        <v>938.13684664530558</v>
      </c>
      <c r="BV349" s="21">
        <v>900.86905454780526</v>
      </c>
      <c r="BW349" s="21">
        <v>874.10637522196919</v>
      </c>
      <c r="BX349" s="21">
        <v>828.94791374266458</v>
      </c>
      <c r="BY349" s="21">
        <v>727.67334233126564</v>
      </c>
      <c r="BZ349" s="21">
        <v>675.47692241686127</v>
      </c>
      <c r="CA349" s="21">
        <v>647.95804630290115</v>
      </c>
      <c r="CB349" s="21">
        <v>730.50103728236627</v>
      </c>
      <c r="CC349" s="21">
        <v>804.70659906192998</v>
      </c>
      <c r="CD349" s="197">
        <v>899.95304668475944</v>
      </c>
      <c r="CE349" s="197">
        <v>1010.0489492069331</v>
      </c>
      <c r="CF349" s="197">
        <v>1118.8474120853259</v>
      </c>
      <c r="CG349" s="197">
        <v>1167.3515620933276</v>
      </c>
      <c r="CH349" s="200">
        <v>1139.2895579925334</v>
      </c>
      <c r="CJ349" s="5"/>
      <c r="CK349" s="5"/>
      <c r="CL349" s="5"/>
      <c r="CM349" s="5"/>
      <c r="CN349" s="5"/>
      <c r="CO349" s="21"/>
      <c r="CP349" s="21"/>
      <c r="CQ349" s="21"/>
    </row>
    <row r="350" spans="1:95" x14ac:dyDescent="0.2">
      <c r="A350" s="8" t="str">
        <f t="shared" si="5"/>
        <v>EWGgL_gg_QU_11</v>
      </c>
      <c r="B350" s="7" t="s">
        <v>3810</v>
      </c>
      <c r="C350" s="7" t="s">
        <v>654</v>
      </c>
      <c r="D350" s="7">
        <v>11</v>
      </c>
      <c r="E350" s="7">
        <v>100</v>
      </c>
      <c r="F350" s="9">
        <v>101.00238560931162</v>
      </c>
      <c r="G350" s="9">
        <v>95.789092271995131</v>
      </c>
      <c r="H350" s="9">
        <v>89.362768624689963</v>
      </c>
      <c r="I350" s="9">
        <v>86.922438398759084</v>
      </c>
      <c r="J350" s="9">
        <v>88.572041224069594</v>
      </c>
      <c r="K350" s="9">
        <v>91.693592785590909</v>
      </c>
      <c r="L350" s="9">
        <v>92.19455884469869</v>
      </c>
      <c r="M350" s="9">
        <v>94.568350935547969</v>
      </c>
      <c r="N350" s="9">
        <v>94.645548392350136</v>
      </c>
      <c r="O350" s="9">
        <v>97.800323175615176</v>
      </c>
      <c r="P350" s="9">
        <v>101.12043461428014</v>
      </c>
      <c r="Q350" s="9">
        <v>103.94861647336397</v>
      </c>
      <c r="R350" s="9">
        <v>108.75539844544932</v>
      </c>
      <c r="S350" s="9">
        <v>108.6251744829877</v>
      </c>
      <c r="T350" s="9">
        <v>111.69442963309238</v>
      </c>
      <c r="U350" s="9">
        <v>108.70750732656221</v>
      </c>
      <c r="V350" s="9">
        <v>113.07890059785912</v>
      </c>
      <c r="W350" s="9">
        <v>119.73575208936172</v>
      </c>
      <c r="X350" s="9">
        <v>140.31783312783929</v>
      </c>
      <c r="Y350" s="9">
        <v>166.47360492096894</v>
      </c>
      <c r="Z350" s="9">
        <v>198.44913079373359</v>
      </c>
      <c r="AA350" s="9">
        <v>223.36226291356684</v>
      </c>
      <c r="AB350" s="9">
        <v>248.98622859684841</v>
      </c>
      <c r="AC350" s="9">
        <v>256.5193297193224</v>
      </c>
      <c r="AD350" s="9">
        <v>261.45743407235597</v>
      </c>
      <c r="AE350" s="9">
        <v>273.19480670638143</v>
      </c>
      <c r="AF350" s="9">
        <v>275.03697064673861</v>
      </c>
      <c r="AG350" s="9">
        <v>277.38099582103496</v>
      </c>
      <c r="AH350" s="9">
        <v>255.65181017768396</v>
      </c>
      <c r="AI350" s="9">
        <v>256.68952976696187</v>
      </c>
      <c r="AJ350" s="9">
        <v>254.29729826412631</v>
      </c>
      <c r="AK350" s="9">
        <v>258.30064750345781</v>
      </c>
      <c r="AL350" s="9">
        <v>262.97211714554055</v>
      </c>
      <c r="AM350" s="9">
        <v>266.34502593246862</v>
      </c>
      <c r="AN350" s="9">
        <v>274.17328901883337</v>
      </c>
      <c r="AO350" s="9">
        <v>283.61598426275481</v>
      </c>
      <c r="AP350" s="9">
        <v>290.39458115550013</v>
      </c>
      <c r="AQ350" s="9">
        <v>304.80395015617364</v>
      </c>
      <c r="AR350" s="9">
        <v>323.00529112874688</v>
      </c>
      <c r="AS350" s="9">
        <v>353.90435495825551</v>
      </c>
      <c r="AT350" s="9">
        <v>368.38764104255205</v>
      </c>
      <c r="AU350" s="9">
        <v>362.83657390497893</v>
      </c>
      <c r="AV350" s="9">
        <v>348.83289052730487</v>
      </c>
      <c r="AW350" s="9">
        <v>340.06207378635628</v>
      </c>
      <c r="AX350" s="9">
        <v>346.22849011107559</v>
      </c>
      <c r="AY350" s="9">
        <v>365.24405014647772</v>
      </c>
      <c r="AZ350" s="9">
        <v>397.71010339650735</v>
      </c>
      <c r="BA350" s="9">
        <v>430.90046915107655</v>
      </c>
      <c r="BB350" s="9">
        <v>431.19756539912993</v>
      </c>
      <c r="BC350" s="9">
        <v>432.13654627728312</v>
      </c>
      <c r="BD350" s="9">
        <v>459.54541948403204</v>
      </c>
      <c r="BE350" s="9">
        <v>515.13518708075696</v>
      </c>
      <c r="BF350" s="9">
        <v>586.22474296492271</v>
      </c>
      <c r="BG350" s="9">
        <v>620.44659980264396</v>
      </c>
      <c r="BH350" s="9">
        <v>654.86138617074369</v>
      </c>
      <c r="BI350" s="9">
        <v>703.44672557574495</v>
      </c>
      <c r="BJ350" s="9">
        <v>736.13592034965995</v>
      </c>
      <c r="BK350" s="9">
        <v>777.89124725213333</v>
      </c>
      <c r="BL350" s="9">
        <v>749.23204919779448</v>
      </c>
      <c r="BM350" s="9">
        <v>707.58488608285609</v>
      </c>
      <c r="BN350" s="9">
        <v>657.86397810676181</v>
      </c>
      <c r="BO350" s="9">
        <v>642.79154446930909</v>
      </c>
      <c r="BP350" s="9">
        <v>667.12077310315635</v>
      </c>
      <c r="BQ350" s="21">
        <v>654.66883555083871</v>
      </c>
      <c r="BR350" s="21">
        <v>642.22847584149588</v>
      </c>
      <c r="BS350" s="21">
        <v>618.25776063001013</v>
      </c>
      <c r="BT350" s="21">
        <v>607.16409977497494</v>
      </c>
      <c r="BU350" s="21">
        <v>577.10542690813315</v>
      </c>
      <c r="BV350" s="21">
        <v>545.43648403597228</v>
      </c>
      <c r="BW350" s="21">
        <v>528.59319297403374</v>
      </c>
      <c r="BX350" s="21">
        <v>497.69106276699767</v>
      </c>
      <c r="BY350" s="21">
        <v>431.25434920969855</v>
      </c>
      <c r="BZ350" s="21">
        <v>386.56307353522652</v>
      </c>
      <c r="CA350" s="21">
        <v>381.99380795720907</v>
      </c>
      <c r="CB350" s="21">
        <v>415.05787817323744</v>
      </c>
      <c r="CC350" s="21">
        <v>448.2469503917805</v>
      </c>
      <c r="CD350" s="197">
        <v>475.22155945848652</v>
      </c>
      <c r="CE350" s="197">
        <v>540.51129604437119</v>
      </c>
      <c r="CF350" s="197">
        <v>611.91519129294045</v>
      </c>
      <c r="CG350" s="197">
        <v>663.83904310709693</v>
      </c>
      <c r="CH350" s="200">
        <v>671.16726312498929</v>
      </c>
      <c r="CJ350" s="5"/>
      <c r="CK350" s="5"/>
      <c r="CL350" s="5"/>
      <c r="CM350" s="5"/>
      <c r="CN350" s="5"/>
      <c r="CO350" s="21"/>
      <c r="CP350" s="21"/>
      <c r="CQ350" s="21"/>
    </row>
    <row r="351" spans="1:95" x14ac:dyDescent="0.2">
      <c r="A351" s="8" t="str">
        <f t="shared" si="5"/>
        <v>EWGgL_gg_QU_12</v>
      </c>
      <c r="B351" s="7" t="s">
        <v>3810</v>
      </c>
      <c r="C351" s="7" t="s">
        <v>654</v>
      </c>
      <c r="D351" s="7">
        <v>12</v>
      </c>
      <c r="E351" s="7">
        <v>100</v>
      </c>
      <c r="F351" s="9">
        <v>102.08258482005503</v>
      </c>
      <c r="G351" s="9">
        <v>100.0243450877105</v>
      </c>
      <c r="H351" s="9">
        <v>96.585405119779239</v>
      </c>
      <c r="I351" s="9">
        <v>94.269774984296376</v>
      </c>
      <c r="J351" s="9">
        <v>95.973538459789339</v>
      </c>
      <c r="K351" s="9">
        <v>99.954352960040026</v>
      </c>
      <c r="L351" s="9">
        <v>104.72108186380903</v>
      </c>
      <c r="M351" s="9">
        <v>109.78643075450611</v>
      </c>
      <c r="N351" s="9">
        <v>112.37947709072553</v>
      </c>
      <c r="O351" s="9">
        <v>113.50946218916958</v>
      </c>
      <c r="P351" s="9">
        <v>116.66696116341613</v>
      </c>
      <c r="Q351" s="9">
        <v>120.52742454478346</v>
      </c>
      <c r="R351" s="9">
        <v>126.58473759326732</v>
      </c>
      <c r="S351" s="9">
        <v>129.35124267927918</v>
      </c>
      <c r="T351" s="9">
        <v>131.63781577431737</v>
      </c>
      <c r="U351" s="9">
        <v>135.88269594336384</v>
      </c>
      <c r="V351" s="9">
        <v>140.33814148778279</v>
      </c>
      <c r="W351" s="9">
        <v>138.97049728733614</v>
      </c>
      <c r="X351" s="9">
        <v>140.27138882814469</v>
      </c>
      <c r="Y351" s="9">
        <v>149.5914344556617</v>
      </c>
      <c r="Z351" s="9">
        <v>162.6759374331109</v>
      </c>
      <c r="AA351" s="9">
        <v>171.99343075293152</v>
      </c>
      <c r="AB351" s="9">
        <v>175.44778273199361</v>
      </c>
      <c r="AC351" s="9">
        <v>187.18574712940062</v>
      </c>
      <c r="AD351" s="9">
        <v>190.5009001796528</v>
      </c>
      <c r="AE351" s="9">
        <v>194.66626615089299</v>
      </c>
      <c r="AF351" s="9">
        <v>194.29735953992136</v>
      </c>
      <c r="AG351" s="9">
        <v>202.21795528785785</v>
      </c>
      <c r="AH351" s="9">
        <v>207.57387458031465</v>
      </c>
      <c r="AI351" s="9">
        <v>212.01920906022872</v>
      </c>
      <c r="AJ351" s="9">
        <v>214.15018955861549</v>
      </c>
      <c r="AK351" s="9">
        <v>215.41505429610734</v>
      </c>
      <c r="AL351" s="9">
        <v>220.7701882628019</v>
      </c>
      <c r="AM351" s="9">
        <v>229.41161457094245</v>
      </c>
      <c r="AN351" s="9">
        <v>236.86248755831244</v>
      </c>
      <c r="AO351" s="9">
        <v>240.51130574173655</v>
      </c>
      <c r="AP351" s="9">
        <v>238.46671103828075</v>
      </c>
      <c r="AQ351" s="9">
        <v>237.47759368522733</v>
      </c>
      <c r="AR351" s="9">
        <v>244.11712735910427</v>
      </c>
      <c r="AS351" s="9">
        <v>256.4790327943071</v>
      </c>
      <c r="AT351" s="9">
        <v>267.75355703454062</v>
      </c>
      <c r="AU351" s="9">
        <v>276.26353950248682</v>
      </c>
      <c r="AV351" s="9">
        <v>281.82658837148398</v>
      </c>
      <c r="AW351" s="9">
        <v>295.38876552936375</v>
      </c>
      <c r="AX351" s="9">
        <v>305.5078797611755</v>
      </c>
      <c r="AY351" s="9">
        <v>320.28632964701444</v>
      </c>
      <c r="AZ351" s="9">
        <v>332.10155043152116</v>
      </c>
      <c r="BA351" s="9">
        <v>346.63527328621103</v>
      </c>
      <c r="BB351" s="9">
        <v>355.80414377248434</v>
      </c>
      <c r="BC351" s="9">
        <v>359.07090114443048</v>
      </c>
      <c r="BD351" s="9">
        <v>364.81977763829104</v>
      </c>
      <c r="BE351" s="9">
        <v>367.40300740662582</v>
      </c>
      <c r="BF351" s="9">
        <v>373.95085433847458</v>
      </c>
      <c r="BG351" s="9">
        <v>376.57531369029056</v>
      </c>
      <c r="BH351" s="9">
        <v>389.96422842885249</v>
      </c>
      <c r="BI351" s="9">
        <v>409.12636474916343</v>
      </c>
      <c r="BJ351" s="9">
        <v>417.8995293946661</v>
      </c>
      <c r="BK351" s="9">
        <v>420.98458209967885</v>
      </c>
      <c r="BL351" s="9">
        <v>411.97660515683873</v>
      </c>
      <c r="BM351" s="9">
        <v>404.62232719480568</v>
      </c>
      <c r="BN351" s="9">
        <v>401.12468415311827</v>
      </c>
      <c r="BO351" s="9">
        <v>399.25187938327718</v>
      </c>
      <c r="BP351" s="9">
        <v>404.80363919956898</v>
      </c>
      <c r="BQ351" s="21">
        <v>399.18954417897356</v>
      </c>
      <c r="BR351" s="21">
        <v>409.77425821260789</v>
      </c>
      <c r="BS351" s="21">
        <v>412.70774311370832</v>
      </c>
      <c r="BT351" s="21">
        <v>413.38626426738301</v>
      </c>
      <c r="BU351" s="21">
        <v>397.36228828224966</v>
      </c>
      <c r="BV351" s="21">
        <v>378.12976717111155</v>
      </c>
      <c r="BW351" s="21">
        <v>365.99923823430896</v>
      </c>
      <c r="BX351" s="21">
        <v>350.69236251392357</v>
      </c>
      <c r="BY351" s="21">
        <v>335.7137528150763</v>
      </c>
      <c r="BZ351" s="21">
        <v>322.77316071917977</v>
      </c>
      <c r="CA351" s="21">
        <v>330.21529696156057</v>
      </c>
      <c r="CB351" s="21">
        <v>353.78467947993744</v>
      </c>
      <c r="CC351" s="21">
        <v>383.7320823107957</v>
      </c>
      <c r="CD351" s="197">
        <v>399.76636569138378</v>
      </c>
      <c r="CE351" s="197">
        <v>419.1554610552119</v>
      </c>
      <c r="CF351" s="197">
        <v>447.07397569082883</v>
      </c>
      <c r="CG351" s="197">
        <v>468.59895983710675</v>
      </c>
      <c r="CH351" s="200">
        <v>472.34731801604397</v>
      </c>
      <c r="CJ351" s="5"/>
      <c r="CK351" s="5"/>
      <c r="CL351" s="5"/>
      <c r="CM351" s="5"/>
      <c r="CN351" s="5"/>
      <c r="CO351" s="21"/>
      <c r="CP351" s="21"/>
      <c r="CQ351" s="21"/>
    </row>
    <row r="352" spans="1:95" x14ac:dyDescent="0.2">
      <c r="A352" s="8" t="str">
        <f t="shared" si="5"/>
        <v>EWGgL_gg_QU_13</v>
      </c>
      <c r="B352" s="7" t="s">
        <v>3810</v>
      </c>
      <c r="C352" s="7" t="s">
        <v>654</v>
      </c>
      <c r="D352" s="7">
        <v>13</v>
      </c>
      <c r="E352" s="7">
        <v>100</v>
      </c>
      <c r="F352" s="9">
        <v>101.84863562320042</v>
      </c>
      <c r="G352" s="9">
        <v>98.997170683903846</v>
      </c>
      <c r="H352" s="9">
        <v>96.551312367891384</v>
      </c>
      <c r="I352" s="9">
        <v>94.012977743090616</v>
      </c>
      <c r="J352" s="9">
        <v>96.877185919218107</v>
      </c>
      <c r="K352" s="9">
        <v>102.8393446163427</v>
      </c>
      <c r="L352" s="9">
        <v>108.1439876792379</v>
      </c>
      <c r="M352" s="9">
        <v>111.59563335220348</v>
      </c>
      <c r="N352" s="9">
        <v>109.51453670410622</v>
      </c>
      <c r="O352" s="9">
        <v>112.43212433772074</v>
      </c>
      <c r="P352" s="9">
        <v>112.25669503852841</v>
      </c>
      <c r="Q352" s="9">
        <v>123.75734076123258</v>
      </c>
      <c r="R352" s="9">
        <v>130.08495579811515</v>
      </c>
      <c r="S352" s="9">
        <v>136.33616386859873</v>
      </c>
      <c r="T352" s="9">
        <v>134.2253516938722</v>
      </c>
      <c r="U352" s="9">
        <v>127.77601414035878</v>
      </c>
      <c r="V352" s="9">
        <v>130.69461471945169</v>
      </c>
      <c r="W352" s="9">
        <v>137.24125296778521</v>
      </c>
      <c r="X352" s="9">
        <v>152.49282314504569</v>
      </c>
      <c r="Y352" s="9">
        <v>166.94463628554817</v>
      </c>
      <c r="Z352" s="9">
        <v>179.99746464183806</v>
      </c>
      <c r="AA352" s="9">
        <v>191.72284316353944</v>
      </c>
      <c r="AB352" s="9">
        <v>200.14635805012847</v>
      </c>
      <c r="AC352" s="9">
        <v>208.74632891985144</v>
      </c>
      <c r="AD352" s="9">
        <v>215.85951356343716</v>
      </c>
      <c r="AE352" s="9">
        <v>225.74964977265873</v>
      </c>
      <c r="AF352" s="9">
        <v>226.68110425615112</v>
      </c>
      <c r="AG352" s="9">
        <v>233.77167507475997</v>
      </c>
      <c r="AH352" s="9">
        <v>234.94222664867706</v>
      </c>
      <c r="AI352" s="9">
        <v>240.09288117199017</v>
      </c>
      <c r="AJ352" s="9">
        <v>239.05862755352982</v>
      </c>
      <c r="AK352" s="9">
        <v>239.38745325872256</v>
      </c>
      <c r="AL352" s="9">
        <v>239.53893435809746</v>
      </c>
      <c r="AM352" s="9">
        <v>242.6306089327355</v>
      </c>
      <c r="AN352" s="9">
        <v>244.21060111757097</v>
      </c>
      <c r="AO352" s="9">
        <v>246.56497809024714</v>
      </c>
      <c r="AP352" s="9">
        <v>247.52953954941177</v>
      </c>
      <c r="AQ352" s="9">
        <v>256.06325074311127</v>
      </c>
      <c r="AR352" s="9">
        <v>270.62207662486867</v>
      </c>
      <c r="AS352" s="9">
        <v>284.64751389845878</v>
      </c>
      <c r="AT352" s="9">
        <v>293.21452172377047</v>
      </c>
      <c r="AU352" s="9">
        <v>284.24810506440042</v>
      </c>
      <c r="AV352" s="9">
        <v>281.87504774923701</v>
      </c>
      <c r="AW352" s="9">
        <v>274.19796351994091</v>
      </c>
      <c r="AX352" s="9">
        <v>288.1088151480144</v>
      </c>
      <c r="AY352" s="9">
        <v>299.93973052504998</v>
      </c>
      <c r="AZ352" s="9">
        <v>322.36908535427779</v>
      </c>
      <c r="BA352" s="9">
        <v>335.5588858882781</v>
      </c>
      <c r="BB352" s="9">
        <v>337.19615037394999</v>
      </c>
      <c r="BC352" s="9">
        <v>332.89137964774574</v>
      </c>
      <c r="BD352" s="9">
        <v>340.66507474722533</v>
      </c>
      <c r="BE352" s="9">
        <v>359.66571679104692</v>
      </c>
      <c r="BF352" s="9">
        <v>386.07471574327616</v>
      </c>
      <c r="BG352" s="9">
        <v>397.31591702310425</v>
      </c>
      <c r="BH352" s="9">
        <v>400.02800749173269</v>
      </c>
      <c r="BI352" s="9">
        <v>402.87505046051177</v>
      </c>
      <c r="BJ352" s="9">
        <v>409.3696916855472</v>
      </c>
      <c r="BK352" s="9">
        <v>427.54068397745277</v>
      </c>
      <c r="BL352" s="9">
        <v>429.73301215933202</v>
      </c>
      <c r="BM352" s="9">
        <v>415.32208822448894</v>
      </c>
      <c r="BN352" s="9">
        <v>393.59650506445638</v>
      </c>
      <c r="BO352" s="9">
        <v>386.66561792742783</v>
      </c>
      <c r="BP352" s="9">
        <v>393.70004741963663</v>
      </c>
      <c r="BQ352" s="21">
        <v>396.63380507241965</v>
      </c>
      <c r="BR352" s="21">
        <v>394.13905056238332</v>
      </c>
      <c r="BS352" s="21">
        <v>389.94496764933029</v>
      </c>
      <c r="BT352" s="21">
        <v>394.97946590635269</v>
      </c>
      <c r="BU352" s="21">
        <v>396.77021978701379</v>
      </c>
      <c r="BV352" s="21">
        <v>396.69793184532</v>
      </c>
      <c r="BW352" s="21">
        <v>389.4735822209289</v>
      </c>
      <c r="BX352" s="21">
        <v>372.48477740036242</v>
      </c>
      <c r="BY352" s="21">
        <v>342.12263133335927</v>
      </c>
      <c r="BZ352" s="21">
        <v>330.51871682043156</v>
      </c>
      <c r="CA352" s="21">
        <v>328.58433356632162</v>
      </c>
      <c r="CB352" s="21">
        <v>352.90620900246057</v>
      </c>
      <c r="CC352" s="21">
        <v>359.3961452609351</v>
      </c>
      <c r="CD352" s="197">
        <v>368.54329592627249</v>
      </c>
      <c r="CE352" s="197">
        <v>378.96255780012228</v>
      </c>
      <c r="CF352" s="197">
        <v>393.83489248199413</v>
      </c>
      <c r="CG352" s="197">
        <v>403.80300067510888</v>
      </c>
      <c r="CH352" s="200">
        <v>399.5721219203117</v>
      </c>
      <c r="CJ352" s="5"/>
      <c r="CK352" s="5"/>
      <c r="CL352" s="5"/>
      <c r="CM352" s="5"/>
      <c r="CN352" s="5"/>
      <c r="CO352" s="21"/>
      <c r="CP352" s="21"/>
      <c r="CQ352" s="21"/>
    </row>
    <row r="353" spans="1:95" x14ac:dyDescent="0.2">
      <c r="A353" s="8" t="str">
        <f t="shared" si="5"/>
        <v>EWGgL_gg_QU_14</v>
      </c>
      <c r="B353" s="7" t="s">
        <v>3810</v>
      </c>
      <c r="C353" s="7" t="s">
        <v>654</v>
      </c>
      <c r="D353" s="7">
        <v>14</v>
      </c>
      <c r="E353" s="7">
        <v>100</v>
      </c>
      <c r="F353" s="9">
        <v>99.556174943584566</v>
      </c>
      <c r="G353" s="9">
        <v>90.046265780082891</v>
      </c>
      <c r="H353" s="9">
        <v>80.532276188225239</v>
      </c>
      <c r="I353" s="9">
        <v>72.8642096206529</v>
      </c>
      <c r="J353" s="9">
        <v>73.06885879794838</v>
      </c>
      <c r="K353" s="9">
        <v>74.295812224584424</v>
      </c>
      <c r="L353" s="9">
        <v>74.934556206001574</v>
      </c>
      <c r="M353" s="9">
        <v>77.861478872583163</v>
      </c>
      <c r="N353" s="9">
        <v>79.730628950856328</v>
      </c>
      <c r="O353" s="9">
        <v>85.934763366594609</v>
      </c>
      <c r="P353" s="9">
        <v>95.097208359511271</v>
      </c>
      <c r="Q353" s="9">
        <v>106.43954374583477</v>
      </c>
      <c r="R353" s="9">
        <v>120.82493706793935</v>
      </c>
      <c r="S353" s="9">
        <v>130.0435664207134</v>
      </c>
      <c r="T353" s="9">
        <v>140.11688857974815</v>
      </c>
      <c r="U353" s="9">
        <v>140.39027728114013</v>
      </c>
      <c r="V353" s="9">
        <v>142.02684294128309</v>
      </c>
      <c r="W353" s="9">
        <v>140.74182187997974</v>
      </c>
      <c r="X353" s="9">
        <v>153.27062028760616</v>
      </c>
      <c r="Y353" s="9">
        <v>163.83955755535942</v>
      </c>
      <c r="Z353" s="9">
        <v>199.38134428022622</v>
      </c>
      <c r="AA353" s="9">
        <v>219.24518352375421</v>
      </c>
      <c r="AB353" s="9">
        <v>249.49842118647879</v>
      </c>
      <c r="AC353" s="9">
        <v>250.81357464194033</v>
      </c>
      <c r="AD353" s="9">
        <v>258.334118029374</v>
      </c>
      <c r="AE353" s="9">
        <v>280.31224693310389</v>
      </c>
      <c r="AF353" s="9">
        <v>283.23414753376773</v>
      </c>
      <c r="AG353" s="9">
        <v>273.57859846489202</v>
      </c>
      <c r="AH353" s="9">
        <v>234.88923206144284</v>
      </c>
      <c r="AI353" s="9">
        <v>222.1419737955143</v>
      </c>
      <c r="AJ353" s="9">
        <v>222.9213356166982</v>
      </c>
      <c r="AK353" s="9">
        <v>236.02359115186087</v>
      </c>
      <c r="AL353" s="9">
        <v>260.0453869169524</v>
      </c>
      <c r="AM353" s="9">
        <v>284.1585215019</v>
      </c>
      <c r="AN353" s="9">
        <v>306.55630677072912</v>
      </c>
      <c r="AO353" s="9">
        <v>306.15548315210503</v>
      </c>
      <c r="AP353" s="9">
        <v>299.64908315749807</v>
      </c>
      <c r="AQ353" s="9">
        <v>306.89780723919881</v>
      </c>
      <c r="AR353" s="9">
        <v>328.14083127582109</v>
      </c>
      <c r="AS353" s="9">
        <v>397.02976201438565</v>
      </c>
      <c r="AT353" s="9">
        <v>424.28733748628656</v>
      </c>
      <c r="AU353" s="9">
        <v>434.42280770843445</v>
      </c>
      <c r="AV353" s="9">
        <v>392.60689152704077</v>
      </c>
      <c r="AW353" s="9">
        <v>383.65568717285936</v>
      </c>
      <c r="AX353" s="9">
        <v>401.17892992067209</v>
      </c>
      <c r="AY353" s="9">
        <v>450.52041155530304</v>
      </c>
      <c r="AZ353" s="9">
        <v>489.51361293376658</v>
      </c>
      <c r="BA353" s="9">
        <v>509.30243507080741</v>
      </c>
      <c r="BB353" s="9">
        <v>492.55949578176597</v>
      </c>
      <c r="BC353" s="9">
        <v>495.07680621486179</v>
      </c>
      <c r="BD353" s="9">
        <v>546.10695744198131</v>
      </c>
      <c r="BE353" s="9">
        <v>630.80097450485437</v>
      </c>
      <c r="BF353" s="9">
        <v>706.43485269997439</v>
      </c>
      <c r="BG353" s="9">
        <v>722.37764622846828</v>
      </c>
      <c r="BH353" s="9">
        <v>714.3482593105058</v>
      </c>
      <c r="BI353" s="9">
        <v>755.76529976998847</v>
      </c>
      <c r="BJ353" s="9">
        <v>799.87227098172343</v>
      </c>
      <c r="BK353" s="9">
        <v>860.51755538507439</v>
      </c>
      <c r="BL353" s="9">
        <v>852.00393081592404</v>
      </c>
      <c r="BM353" s="9">
        <v>805.7216488111211</v>
      </c>
      <c r="BN353" s="9">
        <v>760.08835801716987</v>
      </c>
      <c r="BO353" s="9">
        <v>731.02720814180759</v>
      </c>
      <c r="BP353" s="9">
        <v>756.54145817341157</v>
      </c>
      <c r="BQ353" s="21">
        <v>752.30390890046795</v>
      </c>
      <c r="BR353" s="21">
        <v>757.91273400507282</v>
      </c>
      <c r="BS353" s="21">
        <v>740.46921589167505</v>
      </c>
      <c r="BT353" s="21">
        <v>720.029751381756</v>
      </c>
      <c r="BU353" s="21">
        <v>682.43305156018516</v>
      </c>
      <c r="BV353" s="21">
        <v>668.46940427407958</v>
      </c>
      <c r="BW353" s="21">
        <v>656.89092497600052</v>
      </c>
      <c r="BX353" s="21">
        <v>632.205141040949</v>
      </c>
      <c r="BY353" s="21">
        <v>574.67200754107353</v>
      </c>
      <c r="BZ353" s="21">
        <v>567.82145427284388</v>
      </c>
      <c r="CA353" s="21">
        <v>558.46401584271518</v>
      </c>
      <c r="CB353" s="21">
        <v>590.48383897032511</v>
      </c>
      <c r="CC353" s="21">
        <v>615.85945796542421</v>
      </c>
      <c r="CD353" s="197">
        <v>690.40793825506205</v>
      </c>
      <c r="CE353" s="197">
        <v>779.39396723185462</v>
      </c>
      <c r="CF353" s="197">
        <v>863.17146587683271</v>
      </c>
      <c r="CG353" s="197">
        <v>904.51897156391306</v>
      </c>
      <c r="CH353" s="200">
        <v>908.97076310980219</v>
      </c>
      <c r="CJ353" s="5"/>
      <c r="CK353" s="5"/>
      <c r="CL353" s="5"/>
      <c r="CM353" s="5"/>
      <c r="CN353" s="5"/>
      <c r="CO353" s="21"/>
      <c r="CP353" s="21"/>
      <c r="CQ353" s="21"/>
    </row>
    <row r="354" spans="1:95" x14ac:dyDescent="0.2">
      <c r="A354" s="8" t="str">
        <f t="shared" si="5"/>
        <v>EWGgL_gg_QU_15</v>
      </c>
      <c r="B354" s="7" t="s">
        <v>3810</v>
      </c>
      <c r="C354" s="7" t="s">
        <v>654</v>
      </c>
      <c r="D354" s="7">
        <v>15</v>
      </c>
      <c r="E354" s="7">
        <v>100</v>
      </c>
      <c r="F354" s="9">
        <v>106.97488321527203</v>
      </c>
      <c r="G354" s="9">
        <v>102.08558486719517</v>
      </c>
      <c r="H354" s="9">
        <v>94.318456968453461</v>
      </c>
      <c r="I354" s="9">
        <v>87.963963644967023</v>
      </c>
      <c r="J354" s="9">
        <v>89.846688990268376</v>
      </c>
      <c r="K354" s="9">
        <v>92.431007092873529</v>
      </c>
      <c r="L354" s="9">
        <v>100.59115686027367</v>
      </c>
      <c r="M354" s="9">
        <v>110.04110341373956</v>
      </c>
      <c r="N354" s="9">
        <v>114.79752434552343</v>
      </c>
      <c r="O354" s="9">
        <v>114.72399884174609</v>
      </c>
      <c r="P354" s="9">
        <v>120.19943423690673</v>
      </c>
      <c r="Q354" s="9">
        <v>128.41421138684802</v>
      </c>
      <c r="R354" s="9">
        <v>139.52660205855332</v>
      </c>
      <c r="S354" s="9">
        <v>140.91827153044014</v>
      </c>
      <c r="T354" s="9">
        <v>138.18778827024445</v>
      </c>
      <c r="U354" s="9">
        <v>129.97921206659271</v>
      </c>
      <c r="V354" s="9">
        <v>131.0933153805951</v>
      </c>
      <c r="W354" s="9">
        <v>139.14568679980201</v>
      </c>
      <c r="X354" s="9">
        <v>160.2094148088853</v>
      </c>
      <c r="Y354" s="9">
        <v>188.01888631122702</v>
      </c>
      <c r="Z354" s="9">
        <v>224.63783522146409</v>
      </c>
      <c r="AA354" s="9">
        <v>258.31753568647395</v>
      </c>
      <c r="AB354" s="9">
        <v>257.49162872450893</v>
      </c>
      <c r="AC354" s="9">
        <v>276.22025760711784</v>
      </c>
      <c r="AD354" s="9">
        <v>295.41070933162638</v>
      </c>
      <c r="AE354" s="9">
        <v>358.17904789140243</v>
      </c>
      <c r="AF354" s="9">
        <v>384.84902172927769</v>
      </c>
      <c r="AG354" s="9">
        <v>406.06098187775586</v>
      </c>
      <c r="AH354" s="9">
        <v>413.70143330715291</v>
      </c>
      <c r="AI354" s="9">
        <v>386.95409528483646</v>
      </c>
      <c r="AJ354" s="9">
        <v>390.25358917019997</v>
      </c>
      <c r="AK354" s="9">
        <v>372.80560329652116</v>
      </c>
      <c r="AL354" s="9">
        <v>410.93817361821579</v>
      </c>
      <c r="AM354" s="9">
        <v>412.57906206541435</v>
      </c>
      <c r="AN354" s="9">
        <v>428.8051662764862</v>
      </c>
      <c r="AO354" s="9">
        <v>435.23023227227463</v>
      </c>
      <c r="AP354" s="9">
        <v>425.60813564395221</v>
      </c>
      <c r="AQ354" s="9">
        <v>438.65315451198688</v>
      </c>
      <c r="AR354" s="9">
        <v>448.23036810208737</v>
      </c>
      <c r="AS354" s="9">
        <v>487.4049926486212</v>
      </c>
      <c r="AT354" s="9">
        <v>467.06766118173209</v>
      </c>
      <c r="AU354" s="9">
        <v>449.38108652416082</v>
      </c>
      <c r="AV354" s="9">
        <v>422.5345333640235</v>
      </c>
      <c r="AW354" s="9">
        <v>437.2160114322408</v>
      </c>
      <c r="AX354" s="9">
        <v>471.7789037896103</v>
      </c>
      <c r="AY354" s="9">
        <v>516.54382887702366</v>
      </c>
      <c r="AZ354" s="9">
        <v>591.20646788223564</v>
      </c>
      <c r="BA354" s="9">
        <v>595.76859250466021</v>
      </c>
      <c r="BB354" s="9">
        <v>588.01681932969052</v>
      </c>
      <c r="BC354" s="9">
        <v>582.09521110008518</v>
      </c>
      <c r="BD354" s="9">
        <v>611.83288155295952</v>
      </c>
      <c r="BE354" s="9">
        <v>675.27779433515241</v>
      </c>
      <c r="BF354" s="9">
        <v>711.49351397571763</v>
      </c>
      <c r="BG354" s="9">
        <v>770.78866505015424</v>
      </c>
      <c r="BH354" s="9">
        <v>838.37111213000242</v>
      </c>
      <c r="BI354" s="9">
        <v>897.13681381006461</v>
      </c>
      <c r="BJ354" s="9">
        <v>950.72408796403499</v>
      </c>
      <c r="BK354" s="9">
        <v>992.25077699709789</v>
      </c>
      <c r="BL354" s="9">
        <v>990.85437628353509</v>
      </c>
      <c r="BM354" s="9">
        <v>941.35241828783035</v>
      </c>
      <c r="BN354" s="9">
        <v>892.24493844334063</v>
      </c>
      <c r="BO354" s="9">
        <v>900.44442797963939</v>
      </c>
      <c r="BP354" s="9">
        <v>945.2311167772267</v>
      </c>
      <c r="BQ354" s="21">
        <v>925.5640579215742</v>
      </c>
      <c r="BR354" s="21">
        <v>904.66191019400901</v>
      </c>
      <c r="BS354" s="21">
        <v>877.19070567023425</v>
      </c>
      <c r="BT354" s="21">
        <v>893.89557123878024</v>
      </c>
      <c r="BU354" s="21">
        <v>891.04909538902336</v>
      </c>
      <c r="BV354" s="21">
        <v>874.71273647702583</v>
      </c>
      <c r="BW354" s="21">
        <v>848.14851427162012</v>
      </c>
      <c r="BX354" s="21">
        <v>802.2906455937873</v>
      </c>
      <c r="BY354" s="21">
        <v>730.55362503244805</v>
      </c>
      <c r="BZ354" s="21">
        <v>700.4132433973773</v>
      </c>
      <c r="CA354" s="21">
        <v>699.93709932212641</v>
      </c>
      <c r="CB354" s="21">
        <v>794.10714295521882</v>
      </c>
      <c r="CC354" s="21">
        <v>872.57412815315581</v>
      </c>
      <c r="CD354" s="197">
        <v>908.67854618074125</v>
      </c>
      <c r="CE354" s="197">
        <v>930.63744518326928</v>
      </c>
      <c r="CF354" s="197">
        <v>958.08238964012116</v>
      </c>
      <c r="CG354" s="197">
        <v>1021.320671327015</v>
      </c>
      <c r="CH354" s="200">
        <v>1053.3094731132685</v>
      </c>
      <c r="CJ354" s="5"/>
      <c r="CK354" s="5"/>
      <c r="CL354" s="5"/>
      <c r="CM354" s="5"/>
      <c r="CN354" s="5"/>
      <c r="CO354" s="21"/>
      <c r="CP354" s="21"/>
      <c r="CQ354" s="21"/>
    </row>
    <row r="355" spans="1:95" x14ac:dyDescent="0.2">
      <c r="A355" s="8" t="str">
        <f t="shared" si="5"/>
        <v>EWGgL_gg_QU_16</v>
      </c>
      <c r="B355" s="7" t="s">
        <v>3810</v>
      </c>
      <c r="C355" s="7" t="s">
        <v>654</v>
      </c>
      <c r="D355" s="7">
        <v>16</v>
      </c>
      <c r="E355" s="7">
        <v>100</v>
      </c>
      <c r="F355" s="9">
        <v>102.40317406696749</v>
      </c>
      <c r="G355" s="9">
        <v>101.92703116769481</v>
      </c>
      <c r="H355" s="9">
        <v>100.04042722725171</v>
      </c>
      <c r="I355" s="9">
        <v>98.620982357789046</v>
      </c>
      <c r="J355" s="9">
        <v>98.62996618608129</v>
      </c>
      <c r="K355" s="9">
        <v>99.52834901486078</v>
      </c>
      <c r="L355" s="9">
        <v>104.08539591428121</v>
      </c>
      <c r="M355" s="9">
        <v>114.28204102213233</v>
      </c>
      <c r="N355" s="9">
        <v>120.04292091240683</v>
      </c>
      <c r="O355" s="9">
        <v>132.44060395099203</v>
      </c>
      <c r="P355" s="9">
        <v>182.47218204793398</v>
      </c>
      <c r="Q355" s="9">
        <v>239.8297535876155</v>
      </c>
      <c r="R355" s="9">
        <v>294.44933915003003</v>
      </c>
      <c r="S355" s="9">
        <v>295.57000535577782</v>
      </c>
      <c r="T355" s="9">
        <v>329.63616100379545</v>
      </c>
      <c r="U355" s="9">
        <v>351.23533918346794</v>
      </c>
      <c r="V355" s="9">
        <v>394.51843478911877</v>
      </c>
      <c r="W355" s="9">
        <v>414.18316880698586</v>
      </c>
      <c r="X355" s="9">
        <v>453.10896323088991</v>
      </c>
      <c r="Y355" s="9">
        <v>500.90372685987307</v>
      </c>
      <c r="Z355" s="9">
        <v>554.57707570887521</v>
      </c>
      <c r="AA355" s="9">
        <v>601.4338820494803</v>
      </c>
      <c r="AB355" s="9">
        <v>637.47816918242495</v>
      </c>
      <c r="AC355" s="9">
        <v>661.43313736137338</v>
      </c>
      <c r="AD355" s="9">
        <v>680.71928982240627</v>
      </c>
      <c r="AE355" s="9">
        <v>763.76122560364729</v>
      </c>
      <c r="AF355" s="9">
        <v>791.19295550468314</v>
      </c>
      <c r="AG355" s="9">
        <v>827.4617205699542</v>
      </c>
      <c r="AH355" s="9">
        <v>773.20792472700498</v>
      </c>
      <c r="AI355" s="9">
        <v>777.28295761231209</v>
      </c>
      <c r="AJ355" s="9">
        <v>778.6748106914182</v>
      </c>
      <c r="AK355" s="9">
        <v>785.2748195764043</v>
      </c>
      <c r="AL355" s="9">
        <v>815.0359430579191</v>
      </c>
      <c r="AM355" s="9">
        <v>819.66932646214752</v>
      </c>
      <c r="AN355" s="9">
        <v>842.20992732913464</v>
      </c>
      <c r="AO355" s="9">
        <v>847.09215223899218</v>
      </c>
      <c r="AP355" s="9">
        <v>852.7572208960911</v>
      </c>
      <c r="AQ355" s="9">
        <v>898.44995155951699</v>
      </c>
      <c r="AR355" s="9">
        <v>935.02270624859909</v>
      </c>
      <c r="AS355" s="9">
        <v>1025.8522305626982</v>
      </c>
      <c r="AT355" s="9">
        <v>1050.9651586348857</v>
      </c>
      <c r="AU355" s="9">
        <v>1044.0502726161521</v>
      </c>
      <c r="AV355" s="9">
        <v>1000.6703604192136</v>
      </c>
      <c r="AW355" s="9">
        <v>992.05132852939653</v>
      </c>
      <c r="AX355" s="9">
        <v>1030.2955411942951</v>
      </c>
      <c r="AY355" s="9">
        <v>1103.7732117741114</v>
      </c>
      <c r="AZ355" s="9">
        <v>1186.0151921720144</v>
      </c>
      <c r="BA355" s="9">
        <v>1251.7095888024432</v>
      </c>
      <c r="BB355" s="9">
        <v>1245.1895340995084</v>
      </c>
      <c r="BC355" s="9">
        <v>1234.9368360460012</v>
      </c>
      <c r="BD355" s="9">
        <v>1293.8306132681337</v>
      </c>
      <c r="BE355" s="9">
        <v>1416.5292171075043</v>
      </c>
      <c r="BF355" s="9">
        <v>1581.3456422316995</v>
      </c>
      <c r="BG355" s="9">
        <v>1670.6859189358481</v>
      </c>
      <c r="BH355" s="9">
        <v>1781.0326170358439</v>
      </c>
      <c r="BI355" s="9">
        <v>1872.3004078342535</v>
      </c>
      <c r="BJ355" s="9">
        <v>1975.5078538585883</v>
      </c>
      <c r="BK355" s="9">
        <v>2088.5954037689539</v>
      </c>
      <c r="BL355" s="9">
        <v>2078.9244099429397</v>
      </c>
      <c r="BM355" s="9">
        <v>2001.2065764601584</v>
      </c>
      <c r="BN355" s="9">
        <v>1907.4487145762159</v>
      </c>
      <c r="BO355" s="9">
        <v>1917.7554252418531</v>
      </c>
      <c r="BP355" s="9">
        <v>2015.2955632531427</v>
      </c>
      <c r="BQ355" s="21">
        <v>2029.2849650832657</v>
      </c>
      <c r="BR355" s="21">
        <v>2026.4845424470841</v>
      </c>
      <c r="BS355" s="21">
        <v>1944.4368288297053</v>
      </c>
      <c r="BT355" s="21">
        <v>1885.1076361171556</v>
      </c>
      <c r="BU355" s="21">
        <v>1831.5665775512491</v>
      </c>
      <c r="BV355" s="21">
        <v>1777.7002008961852</v>
      </c>
      <c r="BW355" s="21">
        <v>1739.6655278433354</v>
      </c>
      <c r="BX355" s="21">
        <v>1645.6286332348002</v>
      </c>
      <c r="BY355" s="21">
        <v>1487.6979510668079</v>
      </c>
      <c r="BZ355" s="21">
        <v>1411.7251358959877</v>
      </c>
      <c r="CA355" s="21">
        <v>1347.2290030570555</v>
      </c>
      <c r="CB355" s="21">
        <v>1461.4119662223031</v>
      </c>
      <c r="CC355" s="21">
        <v>1543.4424183272174</v>
      </c>
      <c r="CD355" s="197">
        <v>1653.6925116600707</v>
      </c>
      <c r="CE355" s="197">
        <v>1746.0267669442467</v>
      </c>
      <c r="CF355" s="197">
        <v>1892.4569930994476</v>
      </c>
      <c r="CG355" s="197">
        <v>2000.8022656094251</v>
      </c>
      <c r="CH355" s="200">
        <v>2021.647976629296</v>
      </c>
      <c r="CJ355" s="5"/>
      <c r="CK355" s="5"/>
      <c r="CL355" s="5"/>
      <c r="CM355" s="5"/>
      <c r="CN355" s="5"/>
      <c r="CO355" s="21"/>
      <c r="CP355" s="21"/>
      <c r="CQ355" s="21"/>
    </row>
    <row r="356" spans="1:95" x14ac:dyDescent="0.2">
      <c r="A356" s="8" t="str">
        <f t="shared" si="5"/>
        <v>EWGgL_gg_QU_17</v>
      </c>
      <c r="B356" s="7" t="s">
        <v>3810</v>
      </c>
      <c r="C356" s="7" t="s">
        <v>654</v>
      </c>
      <c r="D356" s="7">
        <v>17</v>
      </c>
      <c r="E356" s="7">
        <v>100</v>
      </c>
      <c r="F356" s="9">
        <v>106.04540145297288</v>
      </c>
      <c r="G356" s="9">
        <v>102.38082979729178</v>
      </c>
      <c r="H356" s="9">
        <v>97.820683408914121</v>
      </c>
      <c r="I356" s="9">
        <v>95.737464094613415</v>
      </c>
      <c r="J356" s="9">
        <v>99.912854116950484</v>
      </c>
      <c r="K356" s="9">
        <v>107.50733068549827</v>
      </c>
      <c r="L356" s="9">
        <v>115.33936983176261</v>
      </c>
      <c r="M356" s="9">
        <v>125.86088177084601</v>
      </c>
      <c r="N356" s="9">
        <v>128.56691371345678</v>
      </c>
      <c r="O356" s="9">
        <v>132.83776488128478</v>
      </c>
      <c r="P356" s="9">
        <v>140.84903511688569</v>
      </c>
      <c r="Q356" s="9">
        <v>154.77989665917889</v>
      </c>
      <c r="R356" s="9">
        <v>169.80775882177196</v>
      </c>
      <c r="S356" s="9">
        <v>171.90024128376754</v>
      </c>
      <c r="T356" s="9">
        <v>172.751612792061</v>
      </c>
      <c r="U356" s="9">
        <v>165.91034715853948</v>
      </c>
      <c r="V356" s="9">
        <v>161.19228157483218</v>
      </c>
      <c r="W356" s="9">
        <v>171.77462834162398</v>
      </c>
      <c r="X356" s="9">
        <v>201.92756791816279</v>
      </c>
      <c r="Y356" s="9">
        <v>242.71272412717977</v>
      </c>
      <c r="Z356" s="9">
        <v>279.42695640915684</v>
      </c>
      <c r="AA356" s="9">
        <v>310.48787103689807</v>
      </c>
      <c r="AB356" s="9">
        <v>348.2848638329761</v>
      </c>
      <c r="AC356" s="9">
        <v>367.6300944375825</v>
      </c>
      <c r="AD356" s="9">
        <v>389.36876903956892</v>
      </c>
      <c r="AE356" s="9">
        <v>408.32953037481337</v>
      </c>
      <c r="AF356" s="9">
        <v>413.68199355807741</v>
      </c>
      <c r="AG356" s="9">
        <v>408.11063504701104</v>
      </c>
      <c r="AH356" s="9">
        <v>386.16579675277467</v>
      </c>
      <c r="AI356" s="9">
        <v>386.27440115457898</v>
      </c>
      <c r="AJ356" s="9">
        <v>390.11812539376842</v>
      </c>
      <c r="AK356" s="9">
        <v>404.72007250018419</v>
      </c>
      <c r="AL356" s="9">
        <v>417.93948686042523</v>
      </c>
      <c r="AM356" s="9">
        <v>437.40015163469616</v>
      </c>
      <c r="AN356" s="9">
        <v>464.88723783460063</v>
      </c>
      <c r="AO356" s="9">
        <v>480.96651130695233</v>
      </c>
      <c r="AP356" s="9">
        <v>486.13328072158589</v>
      </c>
      <c r="AQ356" s="9">
        <v>479.41750287045471</v>
      </c>
      <c r="AR356" s="9">
        <v>505.52293640662828</v>
      </c>
      <c r="AS356" s="9">
        <v>534.67190952682006</v>
      </c>
      <c r="AT356" s="9">
        <v>554.60659481347284</v>
      </c>
      <c r="AU356" s="9">
        <v>543.65112586411465</v>
      </c>
      <c r="AV356" s="9">
        <v>539.41370530936172</v>
      </c>
      <c r="AW356" s="9">
        <v>542.44708506772042</v>
      </c>
      <c r="AX356" s="9">
        <v>564.88968774278112</v>
      </c>
      <c r="AY356" s="9">
        <v>596.45838136222471</v>
      </c>
      <c r="AZ356" s="9">
        <v>650.48202307738291</v>
      </c>
      <c r="BA356" s="9">
        <v>690.47237459051883</v>
      </c>
      <c r="BB356" s="9">
        <v>697.59707305428526</v>
      </c>
      <c r="BC356" s="9">
        <v>683.30333198682285</v>
      </c>
      <c r="BD356" s="9">
        <v>716.11065099023915</v>
      </c>
      <c r="BE356" s="9">
        <v>772.79996470100923</v>
      </c>
      <c r="BF356" s="9">
        <v>853.80153345369229</v>
      </c>
      <c r="BG356" s="9">
        <v>877.14571411635825</v>
      </c>
      <c r="BH356" s="9">
        <v>905.66775027550102</v>
      </c>
      <c r="BI356" s="9">
        <v>948.4476849399565</v>
      </c>
      <c r="BJ356" s="9">
        <v>1002.3714344027343</v>
      </c>
      <c r="BK356" s="9">
        <v>1073.7818930690721</v>
      </c>
      <c r="BL356" s="9">
        <v>1083.7306000838862</v>
      </c>
      <c r="BM356" s="9">
        <v>1068.9401388485705</v>
      </c>
      <c r="BN356" s="9">
        <v>1035.5898646862329</v>
      </c>
      <c r="BO356" s="9">
        <v>1033.0415509298234</v>
      </c>
      <c r="BP356" s="9">
        <v>1071.2131451721298</v>
      </c>
      <c r="BQ356" s="21">
        <v>1076.2883521929189</v>
      </c>
      <c r="BR356" s="21">
        <v>1069.5665574123652</v>
      </c>
      <c r="BS356" s="21">
        <v>1030.863480905015</v>
      </c>
      <c r="BT356" s="21">
        <v>1028.7760785626679</v>
      </c>
      <c r="BU356" s="21">
        <v>1009.0166481398846</v>
      </c>
      <c r="BV356" s="21">
        <v>995.98576221420205</v>
      </c>
      <c r="BW356" s="21">
        <v>956.72899125529045</v>
      </c>
      <c r="BX356" s="21">
        <v>921.07975929153179</v>
      </c>
      <c r="BY356" s="21">
        <v>837.74073660584247</v>
      </c>
      <c r="BZ356" s="21">
        <v>808.75504104020581</v>
      </c>
      <c r="CA356" s="21">
        <v>773.60207384857313</v>
      </c>
      <c r="CB356" s="21">
        <v>821.59870862080277</v>
      </c>
      <c r="CC356" s="21">
        <v>839.5741415800436</v>
      </c>
      <c r="CD356" s="197">
        <v>905.98455505325956</v>
      </c>
      <c r="CE356" s="197">
        <v>968.9471941313559</v>
      </c>
      <c r="CF356" s="197">
        <v>1051.6487204494845</v>
      </c>
      <c r="CG356" s="197">
        <v>1093.4846802736224</v>
      </c>
      <c r="CH356" s="200">
        <v>1096.6964686833903</v>
      </c>
      <c r="CJ356" s="5"/>
      <c r="CK356" s="5"/>
      <c r="CL356" s="5"/>
      <c r="CM356" s="5"/>
      <c r="CN356" s="5"/>
      <c r="CO356" s="21"/>
      <c r="CP356" s="21"/>
      <c r="CQ356" s="21"/>
    </row>
    <row r="357" spans="1:95" x14ac:dyDescent="0.2">
      <c r="A357" s="8" t="str">
        <f t="shared" si="5"/>
        <v>EWGgL_gg_QU_18</v>
      </c>
      <c r="B357" s="7" t="s">
        <v>3810</v>
      </c>
      <c r="C357" s="7" t="s">
        <v>654</v>
      </c>
      <c r="D357" s="7">
        <v>18</v>
      </c>
      <c r="E357" s="7">
        <v>100</v>
      </c>
      <c r="F357" s="9">
        <v>101.08151159272757</v>
      </c>
      <c r="G357" s="9">
        <v>97.305472367446256</v>
      </c>
      <c r="H357" s="9">
        <v>93.180439639617944</v>
      </c>
      <c r="I357" s="9">
        <v>91.027300132402772</v>
      </c>
      <c r="J357" s="9">
        <v>92.955899949988464</v>
      </c>
      <c r="K357" s="9">
        <v>95.643920559860291</v>
      </c>
      <c r="L357" s="9">
        <v>100.14593697355913</v>
      </c>
      <c r="M357" s="9">
        <v>106.86817286945357</v>
      </c>
      <c r="N357" s="9">
        <v>113.11856553701803</v>
      </c>
      <c r="O357" s="9">
        <v>116.81069105501844</v>
      </c>
      <c r="P357" s="9">
        <v>121.89767845022072</v>
      </c>
      <c r="Q357" s="9">
        <v>126.92623140512514</v>
      </c>
      <c r="R357" s="9">
        <v>133.34611600816208</v>
      </c>
      <c r="S357" s="9">
        <v>135.3362092764313</v>
      </c>
      <c r="T357" s="9">
        <v>140.91450993123266</v>
      </c>
      <c r="U357" s="9">
        <v>146.94622865132024</v>
      </c>
      <c r="V357" s="9">
        <v>150.72135611441539</v>
      </c>
      <c r="W357" s="9">
        <v>156.87578450806532</v>
      </c>
      <c r="X357" s="9">
        <v>164.03067484870189</v>
      </c>
      <c r="Y357" s="9">
        <v>175.58258854818868</v>
      </c>
      <c r="Z357" s="9">
        <v>189.09019657399372</v>
      </c>
      <c r="AA357" s="9">
        <v>201.92354814089035</v>
      </c>
      <c r="AB357" s="9">
        <v>214.47669147279262</v>
      </c>
      <c r="AC357" s="9">
        <v>218.12833768336671</v>
      </c>
      <c r="AD357" s="9">
        <v>221.85159717657027</v>
      </c>
      <c r="AE357" s="9">
        <v>234.00495919278492</v>
      </c>
      <c r="AF357" s="9">
        <v>247.3887208426373</v>
      </c>
      <c r="AG357" s="9">
        <v>259.41580225548654</v>
      </c>
      <c r="AH357" s="9">
        <v>257.59839089588127</v>
      </c>
      <c r="AI357" s="9">
        <v>252.92087342900689</v>
      </c>
      <c r="AJ357" s="9">
        <v>249.43534908884317</v>
      </c>
      <c r="AK357" s="9">
        <v>248.15710643813063</v>
      </c>
      <c r="AL357" s="9">
        <v>251.65638114474874</v>
      </c>
      <c r="AM357" s="9">
        <v>248.57026473580524</v>
      </c>
      <c r="AN357" s="9">
        <v>250.44175807218906</v>
      </c>
      <c r="AO357" s="9">
        <v>250.67395836374348</v>
      </c>
      <c r="AP357" s="9">
        <v>260.16952773197477</v>
      </c>
      <c r="AQ357" s="9">
        <v>271.3546023334456</v>
      </c>
      <c r="AR357" s="9">
        <v>292.08196159646587</v>
      </c>
      <c r="AS357" s="9">
        <v>307.55551143193719</v>
      </c>
      <c r="AT357" s="9">
        <v>313.77680334501071</v>
      </c>
      <c r="AU357" s="9">
        <v>309.02245486047894</v>
      </c>
      <c r="AV357" s="9">
        <v>305.21597226693456</v>
      </c>
      <c r="AW357" s="9">
        <v>309.86526862124111</v>
      </c>
      <c r="AX357" s="9">
        <v>321.87919981485305</v>
      </c>
      <c r="AY357" s="9">
        <v>337.25878230647481</v>
      </c>
      <c r="AZ357" s="9">
        <v>352.76032698520231</v>
      </c>
      <c r="BA357" s="9">
        <v>366.62101898828513</v>
      </c>
      <c r="BB357" s="9">
        <v>370.50240774519716</v>
      </c>
      <c r="BC357" s="9">
        <v>371.43275155484179</v>
      </c>
      <c r="BD357" s="9">
        <v>380.94797584677116</v>
      </c>
      <c r="BE357" s="9">
        <v>406.05472309688776</v>
      </c>
      <c r="BF357" s="9">
        <v>441.41241589528431</v>
      </c>
      <c r="BG357" s="9">
        <v>456.52862579084939</v>
      </c>
      <c r="BH357" s="9">
        <v>461.67955958498305</v>
      </c>
      <c r="BI357" s="9">
        <v>467.55107265160751</v>
      </c>
      <c r="BJ357" s="9">
        <v>470.33361878362285</v>
      </c>
      <c r="BK357" s="9">
        <v>480.63506079239113</v>
      </c>
      <c r="BL357" s="9">
        <v>468.80941686727482</v>
      </c>
      <c r="BM357" s="9">
        <v>457.09446610478449</v>
      </c>
      <c r="BN357" s="9">
        <v>442.91929491414618</v>
      </c>
      <c r="BO357" s="9">
        <v>440.44297959447823</v>
      </c>
      <c r="BP357" s="9">
        <v>450.45006250466628</v>
      </c>
      <c r="BQ357" s="21">
        <v>447.37100059962069</v>
      </c>
      <c r="BR357" s="21">
        <v>448.3723771993059</v>
      </c>
      <c r="BS357" s="21">
        <v>437.48144918286863</v>
      </c>
      <c r="BT357" s="21">
        <v>429.60327801872626</v>
      </c>
      <c r="BU357" s="21">
        <v>411.62131330543002</v>
      </c>
      <c r="BV357" s="21">
        <v>395.4406408263676</v>
      </c>
      <c r="BW357" s="21">
        <v>384.24376994450523</v>
      </c>
      <c r="BX357" s="21">
        <v>368.28067201469139</v>
      </c>
      <c r="BY357" s="21">
        <v>341.05753326232008</v>
      </c>
      <c r="BZ357" s="21">
        <v>325.00909304527789</v>
      </c>
      <c r="CA357" s="21">
        <v>318.65424258719253</v>
      </c>
      <c r="CB357" s="21">
        <v>333.90327558319194</v>
      </c>
      <c r="CC357" s="21">
        <v>346.14263648553271</v>
      </c>
      <c r="CD357" s="197">
        <v>364.64762132078505</v>
      </c>
      <c r="CE357" s="197">
        <v>383.96621330314383</v>
      </c>
      <c r="CF357" s="197">
        <v>404.21906825661466</v>
      </c>
      <c r="CG357" s="197">
        <v>413.82940144714524</v>
      </c>
      <c r="CH357" s="200">
        <v>414.97852747050308</v>
      </c>
      <c r="CJ357" s="5"/>
      <c r="CK357" s="5"/>
      <c r="CL357" s="5"/>
      <c r="CM357" s="5"/>
      <c r="CN357" s="5"/>
      <c r="CO357" s="21"/>
      <c r="CP357" s="21"/>
      <c r="CQ357" s="21"/>
    </row>
    <row r="358" spans="1:95" x14ac:dyDescent="0.2">
      <c r="A358" s="8" t="str">
        <f t="shared" si="5"/>
        <v>EWGgL_gg_QU_19</v>
      </c>
      <c r="B358" s="7" t="s">
        <v>3810</v>
      </c>
      <c r="C358" s="7" t="s">
        <v>654</v>
      </c>
      <c r="D358" s="7">
        <v>19</v>
      </c>
      <c r="E358" s="7">
        <v>100</v>
      </c>
      <c r="F358" s="9">
        <v>103.02443532433489</v>
      </c>
      <c r="G358" s="9">
        <v>97.527926440808713</v>
      </c>
      <c r="H358" s="9">
        <v>91.761802893242717</v>
      </c>
      <c r="I358" s="9">
        <v>91.086898789173986</v>
      </c>
      <c r="J358" s="9">
        <v>97.284077795040162</v>
      </c>
      <c r="K358" s="9">
        <v>105.72886537655036</v>
      </c>
      <c r="L358" s="9">
        <v>109.87844590376498</v>
      </c>
      <c r="M358" s="9">
        <v>114.60301506466355</v>
      </c>
      <c r="N358" s="9">
        <v>114.79931899966641</v>
      </c>
      <c r="O358" s="9">
        <v>118.5243124359644</v>
      </c>
      <c r="P358" s="9">
        <v>126.81635007666891</v>
      </c>
      <c r="Q358" s="9">
        <v>139.76366197752813</v>
      </c>
      <c r="R358" s="9">
        <v>152.65102947174788</v>
      </c>
      <c r="S358" s="9">
        <v>158.53954695507107</v>
      </c>
      <c r="T358" s="9">
        <v>161.02196306851013</v>
      </c>
      <c r="U358" s="9">
        <v>160.88028057085793</v>
      </c>
      <c r="V358" s="9">
        <v>165.05825136285011</v>
      </c>
      <c r="W358" s="9">
        <v>173.92398239730019</v>
      </c>
      <c r="X358" s="9">
        <v>191.71995366090141</v>
      </c>
      <c r="Y358" s="9">
        <v>216.07524744715514</v>
      </c>
      <c r="Z358" s="9">
        <v>244.60388383369954</v>
      </c>
      <c r="AA358" s="9">
        <v>266.44470104711064</v>
      </c>
      <c r="AB358" s="9">
        <v>285.71357489927567</v>
      </c>
      <c r="AC358" s="9">
        <v>294.73941624495609</v>
      </c>
      <c r="AD358" s="9">
        <v>294.78952751744094</v>
      </c>
      <c r="AE358" s="9">
        <v>300.83578515885785</v>
      </c>
      <c r="AF358" s="9">
        <v>303.36896054230459</v>
      </c>
      <c r="AG358" s="9">
        <v>313.69188758293308</v>
      </c>
      <c r="AH358" s="9">
        <v>303.93084019503038</v>
      </c>
      <c r="AI358" s="9">
        <v>302.68389397374744</v>
      </c>
      <c r="AJ358" s="9">
        <v>302.1122874670761</v>
      </c>
      <c r="AK358" s="9">
        <v>307.36224317488933</v>
      </c>
      <c r="AL358" s="9">
        <v>314.62884312339924</v>
      </c>
      <c r="AM358" s="9">
        <v>319.55379739038602</v>
      </c>
      <c r="AN358" s="9">
        <v>335.50013921396226</v>
      </c>
      <c r="AO358" s="9">
        <v>334.51081649968222</v>
      </c>
      <c r="AP358" s="9">
        <v>339.10952593409633</v>
      </c>
      <c r="AQ358" s="9">
        <v>343.2051388932785</v>
      </c>
      <c r="AR358" s="9">
        <v>357.04800513020558</v>
      </c>
      <c r="AS358" s="9">
        <v>381.45593644127979</v>
      </c>
      <c r="AT358" s="9">
        <v>394.67092286726643</v>
      </c>
      <c r="AU358" s="9">
        <v>402.29756443239603</v>
      </c>
      <c r="AV358" s="9">
        <v>389.34235154838478</v>
      </c>
      <c r="AW358" s="9">
        <v>380.50719711093069</v>
      </c>
      <c r="AX358" s="9">
        <v>391.87093824145728</v>
      </c>
      <c r="AY358" s="9">
        <v>416.1832131193255</v>
      </c>
      <c r="AZ358" s="9">
        <v>447.21355040588259</v>
      </c>
      <c r="BA358" s="9">
        <v>468.53189647241561</v>
      </c>
      <c r="BB358" s="9">
        <v>475.99190016714891</v>
      </c>
      <c r="BC358" s="9">
        <v>475.96603243939734</v>
      </c>
      <c r="BD358" s="9">
        <v>495.31357949997692</v>
      </c>
      <c r="BE358" s="9">
        <v>545.14977465205482</v>
      </c>
      <c r="BF358" s="9">
        <v>601.53069331845654</v>
      </c>
      <c r="BG358" s="9">
        <v>623.98540408587405</v>
      </c>
      <c r="BH358" s="9">
        <v>632.59863679856437</v>
      </c>
      <c r="BI358" s="9">
        <v>643.3941861445345</v>
      </c>
      <c r="BJ358" s="9">
        <v>663.64132685366246</v>
      </c>
      <c r="BK358" s="9">
        <v>702.1504880093122</v>
      </c>
      <c r="BL358" s="9">
        <v>707.19291319457523</v>
      </c>
      <c r="BM358" s="9">
        <v>690.65442255744983</v>
      </c>
      <c r="BN358" s="9">
        <v>651.60614023759865</v>
      </c>
      <c r="BO358" s="9">
        <v>647.24950971388944</v>
      </c>
      <c r="BP358" s="9">
        <v>667.38226604545582</v>
      </c>
      <c r="BQ358" s="21">
        <v>666.27412408937801</v>
      </c>
      <c r="BR358" s="21">
        <v>659.90888370766345</v>
      </c>
      <c r="BS358" s="21">
        <v>648.36464021660538</v>
      </c>
      <c r="BT358" s="21">
        <v>637.36532601728698</v>
      </c>
      <c r="BU358" s="21">
        <v>619.74269174720757</v>
      </c>
      <c r="BV358" s="21">
        <v>603.26394305336419</v>
      </c>
      <c r="BW358" s="21">
        <v>598.22393283867927</v>
      </c>
      <c r="BX358" s="21">
        <v>585.96429414503427</v>
      </c>
      <c r="BY358" s="21">
        <v>534.62478778758179</v>
      </c>
      <c r="BZ358" s="21">
        <v>516.53965205395627</v>
      </c>
      <c r="CA358" s="21">
        <v>501.98643241595909</v>
      </c>
      <c r="CB358" s="21">
        <v>547.46634992474162</v>
      </c>
      <c r="CC358" s="21">
        <v>576.14864878532751</v>
      </c>
      <c r="CD358" s="197">
        <v>609.38593234450775</v>
      </c>
      <c r="CE358" s="197">
        <v>637.7823162213075</v>
      </c>
      <c r="CF358" s="197">
        <v>687.27325445259919</v>
      </c>
      <c r="CG358" s="197">
        <v>725.17053900557687</v>
      </c>
      <c r="CH358" s="200">
        <v>737.69635879524594</v>
      </c>
      <c r="CJ358" s="5"/>
      <c r="CK358" s="5"/>
      <c r="CL358" s="5"/>
      <c r="CM358" s="5"/>
      <c r="CN358" s="5"/>
      <c r="CO358" s="21"/>
      <c r="CP358" s="21"/>
      <c r="CQ358" s="21"/>
    </row>
    <row r="359" spans="1:95" x14ac:dyDescent="0.2">
      <c r="A359" s="8" t="str">
        <f t="shared" si="5"/>
        <v>EWGgL_gg_QU_20</v>
      </c>
      <c r="B359" s="7" t="s">
        <v>3810</v>
      </c>
      <c r="C359" s="7" t="s">
        <v>654</v>
      </c>
      <c r="D359" s="7">
        <v>20</v>
      </c>
      <c r="E359" s="7">
        <v>100</v>
      </c>
      <c r="F359" s="9">
        <v>103.71002970972495</v>
      </c>
      <c r="G359" s="9">
        <v>102.02724472930886</v>
      </c>
      <c r="H359" s="9">
        <v>98.751148306883962</v>
      </c>
      <c r="I359" s="9">
        <v>97.754652684630685</v>
      </c>
      <c r="J359" s="9">
        <v>100.45505114069464</v>
      </c>
      <c r="K359" s="9">
        <v>105.61566207926712</v>
      </c>
      <c r="L359" s="9">
        <v>106.59902545627135</v>
      </c>
      <c r="M359" s="9">
        <v>108.83836214612241</v>
      </c>
      <c r="N359" s="9">
        <v>107.49446094200785</v>
      </c>
      <c r="O359" s="9">
        <v>111.39099301037517</v>
      </c>
      <c r="P359" s="9">
        <v>126.3587599086906</v>
      </c>
      <c r="Q359" s="9">
        <v>144.03930286967181</v>
      </c>
      <c r="R359" s="9">
        <v>162.75427678355163</v>
      </c>
      <c r="S359" s="9">
        <v>163.26830978072147</v>
      </c>
      <c r="T359" s="9">
        <v>158.81217588026149</v>
      </c>
      <c r="U359" s="9">
        <v>147.91205023148518</v>
      </c>
      <c r="V359" s="9">
        <v>154.27025568530101</v>
      </c>
      <c r="W359" s="9">
        <v>164.97574049357632</v>
      </c>
      <c r="X359" s="9">
        <v>194.26906283494012</v>
      </c>
      <c r="Y359" s="9">
        <v>235.92195850760933</v>
      </c>
      <c r="Z359" s="9">
        <v>283.53166733301902</v>
      </c>
      <c r="AA359" s="9">
        <v>323.13244218244773</v>
      </c>
      <c r="AB359" s="9">
        <v>350.53217943152646</v>
      </c>
      <c r="AC359" s="9">
        <v>366.266210481526</v>
      </c>
      <c r="AD359" s="9">
        <v>378.04805387146649</v>
      </c>
      <c r="AE359" s="9">
        <v>398.29815165084801</v>
      </c>
      <c r="AF359" s="9">
        <v>395.07969860319196</v>
      </c>
      <c r="AG359" s="9">
        <v>392.20290032583654</v>
      </c>
      <c r="AH359" s="9">
        <v>352.86805572686131</v>
      </c>
      <c r="AI359" s="9">
        <v>358.34546094725164</v>
      </c>
      <c r="AJ359" s="9">
        <v>365.11803540941992</v>
      </c>
      <c r="AK359" s="9">
        <v>392.66261214491891</v>
      </c>
      <c r="AL359" s="9">
        <v>411.68993129175459</v>
      </c>
      <c r="AM359" s="9">
        <v>421.25792143893062</v>
      </c>
      <c r="AN359" s="9">
        <v>431.10537633750511</v>
      </c>
      <c r="AO359" s="9">
        <v>426.94885664380354</v>
      </c>
      <c r="AP359" s="9">
        <v>413.77767471478904</v>
      </c>
      <c r="AQ359" s="9">
        <v>428.3255031938229</v>
      </c>
      <c r="AR359" s="9">
        <v>441.04033455926066</v>
      </c>
      <c r="AS359" s="9">
        <v>487.59499833548733</v>
      </c>
      <c r="AT359" s="9">
        <v>499.09365482211638</v>
      </c>
      <c r="AU359" s="9">
        <v>501.67046866004722</v>
      </c>
      <c r="AV359" s="9">
        <v>481.33775173966092</v>
      </c>
      <c r="AW359" s="9">
        <v>470.60234857974137</v>
      </c>
      <c r="AX359" s="9">
        <v>492.59587788465268</v>
      </c>
      <c r="AY359" s="9">
        <v>537.25703097231053</v>
      </c>
      <c r="AZ359" s="9">
        <v>603.36216798875512</v>
      </c>
      <c r="BA359" s="9">
        <v>662.41180096860626</v>
      </c>
      <c r="BB359" s="9">
        <v>682.67547843991804</v>
      </c>
      <c r="BC359" s="9">
        <v>678.94712733840981</v>
      </c>
      <c r="BD359" s="9">
        <v>722.27371100342089</v>
      </c>
      <c r="BE359" s="9">
        <v>804.89418653751136</v>
      </c>
      <c r="BF359" s="9">
        <v>899.95921394091204</v>
      </c>
      <c r="BG359" s="9">
        <v>938.63075862639164</v>
      </c>
      <c r="BH359" s="9">
        <v>976.98944190105794</v>
      </c>
      <c r="BI359" s="9">
        <v>1051.0798508526375</v>
      </c>
      <c r="BJ359" s="9">
        <v>1121.0790448741257</v>
      </c>
      <c r="BK359" s="9">
        <v>1199.6159419168855</v>
      </c>
      <c r="BL359" s="9">
        <v>1193.8381408519415</v>
      </c>
      <c r="BM359" s="9">
        <v>1167.108751527576</v>
      </c>
      <c r="BN359" s="9">
        <v>1127.7497304210642</v>
      </c>
      <c r="BO359" s="9">
        <v>1140.820632501604</v>
      </c>
      <c r="BP359" s="9">
        <v>1171.5291780332216</v>
      </c>
      <c r="BQ359" s="21">
        <v>1157.1266853017685</v>
      </c>
      <c r="BR359" s="21">
        <v>1141.9132804471903</v>
      </c>
      <c r="BS359" s="21">
        <v>1113.6645970185491</v>
      </c>
      <c r="BT359" s="21">
        <v>1100.3051843902729</v>
      </c>
      <c r="BU359" s="21">
        <v>1062.0558884363952</v>
      </c>
      <c r="BV359" s="21">
        <v>1029.9343023086888</v>
      </c>
      <c r="BW359" s="21">
        <v>997.41093034732285</v>
      </c>
      <c r="BX359" s="21">
        <v>927.22472266195894</v>
      </c>
      <c r="BY359" s="21">
        <v>807.21120136879256</v>
      </c>
      <c r="BZ359" s="21">
        <v>743.33964738909583</v>
      </c>
      <c r="CA359" s="21">
        <v>740.94155806515073</v>
      </c>
      <c r="CB359" s="21">
        <v>827.34894063730155</v>
      </c>
      <c r="CC359" s="21">
        <v>905.00723146992789</v>
      </c>
      <c r="CD359" s="197">
        <v>990.89446774806504</v>
      </c>
      <c r="CE359" s="197">
        <v>1104.4221114702032</v>
      </c>
      <c r="CF359" s="197">
        <v>1222.108750345308</v>
      </c>
      <c r="CG359" s="197">
        <v>1303.242169032656</v>
      </c>
      <c r="CH359" s="200">
        <v>1322.7008064700103</v>
      </c>
      <c r="CJ359" s="5"/>
      <c r="CK359" s="5"/>
      <c r="CL359" s="5"/>
      <c r="CM359" s="5"/>
      <c r="CN359" s="5"/>
      <c r="CO359" s="21"/>
      <c r="CP359" s="21"/>
      <c r="CQ359" s="21"/>
    </row>
    <row r="360" spans="1:95" x14ac:dyDescent="0.2">
      <c r="A360" s="8" t="str">
        <f t="shared" si="5"/>
        <v>EWGgL_gg_QU_21</v>
      </c>
      <c r="B360" s="7" t="s">
        <v>3810</v>
      </c>
      <c r="C360" s="7" t="s">
        <v>654</v>
      </c>
      <c r="D360" s="7">
        <v>21</v>
      </c>
      <c r="E360" s="7">
        <v>100</v>
      </c>
      <c r="F360" s="9">
        <v>97.449557569654715</v>
      </c>
      <c r="G360" s="9">
        <v>90.038504315984937</v>
      </c>
      <c r="H360" s="9">
        <v>86.105688725653749</v>
      </c>
      <c r="I360" s="9">
        <v>87.347248993086126</v>
      </c>
      <c r="J360" s="9">
        <v>100.99054540553512</v>
      </c>
      <c r="K360" s="9">
        <v>111.43218664155076</v>
      </c>
      <c r="L360" s="9">
        <v>119.26354443180792</v>
      </c>
      <c r="M360" s="9">
        <v>128.2923559484075</v>
      </c>
      <c r="N360" s="9">
        <v>130.82516506969014</v>
      </c>
      <c r="O360" s="9">
        <v>132.1876452253176</v>
      </c>
      <c r="P360" s="9">
        <v>145.18805846857776</v>
      </c>
      <c r="Q360" s="9">
        <v>162.55728381083745</v>
      </c>
      <c r="R360" s="9">
        <v>173.85260337898811</v>
      </c>
      <c r="S360" s="9">
        <v>169.86102398627918</v>
      </c>
      <c r="T360" s="9">
        <v>179.38936242467938</v>
      </c>
      <c r="U360" s="9">
        <v>192.50096415552696</v>
      </c>
      <c r="V360" s="9">
        <v>202.7034809987008</v>
      </c>
      <c r="W360" s="9">
        <v>219.43963028955076</v>
      </c>
      <c r="X360" s="9">
        <v>237.29318911189412</v>
      </c>
      <c r="Y360" s="9">
        <v>268.9210612740319</v>
      </c>
      <c r="Z360" s="9">
        <v>288.14079823987908</v>
      </c>
      <c r="AA360" s="9">
        <v>324.57428096063273</v>
      </c>
      <c r="AB360" s="9">
        <v>342.02245772222972</v>
      </c>
      <c r="AC360" s="9">
        <v>362.69897223526419</v>
      </c>
      <c r="AD360" s="9">
        <v>360.10020430593312</v>
      </c>
      <c r="AE360" s="9">
        <v>392.46057121350395</v>
      </c>
      <c r="AF360" s="9">
        <v>410.32023325603291</v>
      </c>
      <c r="AG360" s="9">
        <v>446.15150108383688</v>
      </c>
      <c r="AH360" s="9">
        <v>427.86974594159318</v>
      </c>
      <c r="AI360" s="9">
        <v>433.36151848761006</v>
      </c>
      <c r="AJ360" s="9">
        <v>430.89895328896006</v>
      </c>
      <c r="AK360" s="9">
        <v>450.24579059578127</v>
      </c>
      <c r="AL360" s="9">
        <v>453.37474618884465</v>
      </c>
      <c r="AM360" s="9">
        <v>456.76566701097317</v>
      </c>
      <c r="AN360" s="9">
        <v>460.72424362926466</v>
      </c>
      <c r="AO360" s="9">
        <v>473.7661649636928</v>
      </c>
      <c r="AP360" s="9">
        <v>482.22652811081207</v>
      </c>
      <c r="AQ360" s="9">
        <v>502.96033282360764</v>
      </c>
      <c r="AR360" s="9">
        <v>530.81755310284007</v>
      </c>
      <c r="AS360" s="9">
        <v>575.426251649405</v>
      </c>
      <c r="AT360" s="9">
        <v>614.2137432148088</v>
      </c>
      <c r="AU360" s="9">
        <v>613.62284926969176</v>
      </c>
      <c r="AV360" s="9">
        <v>611.90907725317049</v>
      </c>
      <c r="AW360" s="9">
        <v>598.97973149128313</v>
      </c>
      <c r="AX360" s="9">
        <v>637.3124343249757</v>
      </c>
      <c r="AY360" s="9">
        <v>674.37450536088716</v>
      </c>
      <c r="AZ360" s="9">
        <v>721.14456372332495</v>
      </c>
      <c r="BA360" s="9">
        <v>738.1962482903923</v>
      </c>
      <c r="BB360" s="9">
        <v>741.2035856983108</v>
      </c>
      <c r="BC360" s="9">
        <v>732.36435048408532</v>
      </c>
      <c r="BD360" s="9">
        <v>761.86603331635672</v>
      </c>
      <c r="BE360" s="9">
        <v>808.08979776350077</v>
      </c>
      <c r="BF360" s="9">
        <v>874.15551969735259</v>
      </c>
      <c r="BG360" s="9">
        <v>894.85156191134195</v>
      </c>
      <c r="BH360" s="9">
        <v>913.17141440304192</v>
      </c>
      <c r="BI360" s="9">
        <v>932.80437994881368</v>
      </c>
      <c r="BJ360" s="9">
        <v>964.67428192921</v>
      </c>
      <c r="BK360" s="9">
        <v>1010.8790469837178</v>
      </c>
      <c r="BL360" s="9">
        <v>998.0679085544142</v>
      </c>
      <c r="BM360" s="9">
        <v>958.64860761542604</v>
      </c>
      <c r="BN360" s="9">
        <v>889.07971307799187</v>
      </c>
      <c r="BO360" s="9">
        <v>882.72550659455408</v>
      </c>
      <c r="BP360" s="9">
        <v>915.07023655811088</v>
      </c>
      <c r="BQ360" s="21">
        <v>922.1854853519734</v>
      </c>
      <c r="BR360" s="21">
        <v>918.03358877839946</v>
      </c>
      <c r="BS360" s="21">
        <v>887.49606257987023</v>
      </c>
      <c r="BT360" s="21">
        <v>868.02054171748784</v>
      </c>
      <c r="BU360" s="21">
        <v>817.30434754613395</v>
      </c>
      <c r="BV360" s="21">
        <v>774.46287148477802</v>
      </c>
      <c r="BW360" s="21">
        <v>745.61524131495651</v>
      </c>
      <c r="BX360" s="21">
        <v>723.72686385447196</v>
      </c>
      <c r="BY360" s="21">
        <v>647.69628420772915</v>
      </c>
      <c r="BZ360" s="21">
        <v>609.94448664990944</v>
      </c>
      <c r="CA360" s="21">
        <v>598.03678267755652</v>
      </c>
      <c r="CB360" s="21">
        <v>652.50927264152699</v>
      </c>
      <c r="CC360" s="21">
        <v>674.22522543849084</v>
      </c>
      <c r="CD360" s="197">
        <v>715.84553566599595</v>
      </c>
      <c r="CE360" s="197">
        <v>756.75372926241653</v>
      </c>
      <c r="CF360" s="197">
        <v>807.70723273982856</v>
      </c>
      <c r="CG360" s="197">
        <v>791.53676103739429</v>
      </c>
      <c r="CH360" s="200">
        <v>726.32278768597087</v>
      </c>
      <c r="CJ360" s="5"/>
      <c r="CK360" s="5"/>
      <c r="CL360" s="5"/>
      <c r="CM360" s="5"/>
      <c r="CN360" s="5"/>
      <c r="CO360" s="21"/>
      <c r="CP360" s="21"/>
      <c r="CQ360" s="21"/>
    </row>
    <row r="361" spans="1:95" x14ac:dyDescent="0.2">
      <c r="A361" s="8" t="str">
        <f t="shared" si="5"/>
        <v>EWGgL_gg_QU_22</v>
      </c>
      <c r="B361" s="7" t="s">
        <v>3810</v>
      </c>
      <c r="C361" s="7" t="s">
        <v>654</v>
      </c>
      <c r="D361" s="7">
        <v>22</v>
      </c>
      <c r="E361" s="7">
        <v>100</v>
      </c>
      <c r="F361" s="9">
        <v>114.56520940269802</v>
      </c>
      <c r="G361" s="9">
        <v>115.3086552478117</v>
      </c>
      <c r="H361" s="9">
        <v>111.28610549279891</v>
      </c>
      <c r="I361" s="9">
        <v>104.82000552264522</v>
      </c>
      <c r="J361" s="9">
        <v>111.83770084189946</v>
      </c>
      <c r="K361" s="9">
        <v>122.50470107168185</v>
      </c>
      <c r="L361" s="9">
        <v>132.33637891912829</v>
      </c>
      <c r="M361" s="9">
        <v>138.04479952026904</v>
      </c>
      <c r="N361" s="9">
        <v>139.91732878606857</v>
      </c>
      <c r="O361" s="9">
        <v>150.5064156483289</v>
      </c>
      <c r="P361" s="9">
        <v>163.22460356311737</v>
      </c>
      <c r="Q361" s="9">
        <v>174.92988025215143</v>
      </c>
      <c r="R361" s="9">
        <v>179.61468901573775</v>
      </c>
      <c r="S361" s="9">
        <v>183.38975746044002</v>
      </c>
      <c r="T361" s="9">
        <v>181.01094035135438</v>
      </c>
      <c r="U361" s="9">
        <v>180.95573476590184</v>
      </c>
      <c r="V361" s="9">
        <v>187.83745916003076</v>
      </c>
      <c r="W361" s="9">
        <v>211.21545169830765</v>
      </c>
      <c r="X361" s="9">
        <v>245.64109138797471</v>
      </c>
      <c r="Y361" s="9">
        <v>277.16482352770601</v>
      </c>
      <c r="Z361" s="9">
        <v>311.167857777319</v>
      </c>
      <c r="AA361" s="9">
        <v>336.92148164022075</v>
      </c>
      <c r="AB361" s="9">
        <v>363.20009338216596</v>
      </c>
      <c r="AC361" s="9">
        <v>379.27422723517685</v>
      </c>
      <c r="AD361" s="9">
        <v>395.8271593450782</v>
      </c>
      <c r="AE361" s="9">
        <v>419.66675437836187</v>
      </c>
      <c r="AF361" s="9">
        <v>451.51624638776985</v>
      </c>
      <c r="AG361" s="9">
        <v>488.52395352629105</v>
      </c>
      <c r="AH361" s="9">
        <v>512.34788449048108</v>
      </c>
      <c r="AI361" s="9">
        <v>529.36742011513024</v>
      </c>
      <c r="AJ361" s="9">
        <v>536.6401308451882</v>
      </c>
      <c r="AK361" s="9">
        <v>546.30706362689477</v>
      </c>
      <c r="AL361" s="9">
        <v>561.5620364230922</v>
      </c>
      <c r="AM361" s="9">
        <v>587.01077337955815</v>
      </c>
      <c r="AN361" s="9">
        <v>608.04990811013693</v>
      </c>
      <c r="AO361" s="9">
        <v>623.9414587506227</v>
      </c>
      <c r="AP361" s="9">
        <v>629.6942414273534</v>
      </c>
      <c r="AQ361" s="9">
        <v>645.2714667296317</v>
      </c>
      <c r="AR361" s="9">
        <v>691.15297155060341</v>
      </c>
      <c r="AS361" s="9">
        <v>743.41359876986098</v>
      </c>
      <c r="AT361" s="9">
        <v>781.53023213253607</v>
      </c>
      <c r="AU361" s="9">
        <v>789.4862641040578</v>
      </c>
      <c r="AV361" s="9">
        <v>793.37535165958468</v>
      </c>
      <c r="AW361" s="9">
        <v>819.68423794714988</v>
      </c>
      <c r="AX361" s="9">
        <v>860.8533082370983</v>
      </c>
      <c r="AY361" s="9">
        <v>918.46262357398302</v>
      </c>
      <c r="AZ361" s="9">
        <v>959.16766423827448</v>
      </c>
      <c r="BA361" s="9">
        <v>996.10402415565932</v>
      </c>
      <c r="BB361" s="9">
        <v>1012.4242411636275</v>
      </c>
      <c r="BC361" s="9">
        <v>1018.8812726600049</v>
      </c>
      <c r="BD361" s="9">
        <v>1057.131811014335</v>
      </c>
      <c r="BE361" s="9">
        <v>1101.1826189752792</v>
      </c>
      <c r="BF361" s="9">
        <v>1164.1282889380652</v>
      </c>
      <c r="BG361" s="9">
        <v>1158.2089576418041</v>
      </c>
      <c r="BH361" s="9">
        <v>1156.9293550986781</v>
      </c>
      <c r="BI361" s="9">
        <v>1168.0458117737205</v>
      </c>
      <c r="BJ361" s="9">
        <v>1198.7791772430737</v>
      </c>
      <c r="BK361" s="9">
        <v>1245.0756838485097</v>
      </c>
      <c r="BL361" s="9">
        <v>1229.3721158301753</v>
      </c>
      <c r="BM361" s="9">
        <v>1189.2505376389779</v>
      </c>
      <c r="BN361" s="9">
        <v>1124.9739393670404</v>
      </c>
      <c r="BO361" s="9">
        <v>1119.981228372126</v>
      </c>
      <c r="BP361" s="9">
        <v>1155.0610259852142</v>
      </c>
      <c r="BQ361" s="21">
        <v>1160.7185743779626</v>
      </c>
      <c r="BR361" s="21">
        <v>1143.2747264197303</v>
      </c>
      <c r="BS361" s="21">
        <v>1094.665911549507</v>
      </c>
      <c r="BT361" s="21">
        <v>1063.1121295574319</v>
      </c>
      <c r="BU361" s="21">
        <v>1039.2521099705943</v>
      </c>
      <c r="BV361" s="21">
        <v>1031.0949337154118</v>
      </c>
      <c r="BW361" s="21">
        <v>1021.1658084278038</v>
      </c>
      <c r="BX361" s="21">
        <v>993.35538144236943</v>
      </c>
      <c r="BY361" s="21">
        <v>932.7627778282864</v>
      </c>
      <c r="BZ361" s="21">
        <v>899.4373414121859</v>
      </c>
      <c r="CA361" s="21">
        <v>900.7043589062647</v>
      </c>
      <c r="CB361" s="21">
        <v>948.62307484267922</v>
      </c>
      <c r="CC361" s="21">
        <v>998.33802074997675</v>
      </c>
      <c r="CD361" s="197">
        <v>1036.0417698030021</v>
      </c>
      <c r="CE361" s="197">
        <v>1094.5720523741263</v>
      </c>
      <c r="CF361" s="197">
        <v>1162.4949582747827</v>
      </c>
      <c r="CG361" s="197">
        <v>1215.1930919369649</v>
      </c>
      <c r="CH361" s="200">
        <v>1228.3052509813381</v>
      </c>
      <c r="CJ361" s="5"/>
      <c r="CK361" s="5"/>
      <c r="CL361" s="5"/>
      <c r="CM361" s="5"/>
      <c r="CN361" s="5"/>
      <c r="CO361" s="21"/>
      <c r="CP361" s="21"/>
      <c r="CQ361" s="21"/>
    </row>
    <row r="362" spans="1:95" x14ac:dyDescent="0.2">
      <c r="A362" s="8" t="str">
        <f t="shared" si="5"/>
        <v>EWGgL_gg_QU_23</v>
      </c>
      <c r="B362" s="7" t="s">
        <v>3810</v>
      </c>
      <c r="C362" s="7" t="s">
        <v>654</v>
      </c>
      <c r="D362" s="7">
        <v>23</v>
      </c>
      <c r="E362" s="7">
        <v>100</v>
      </c>
      <c r="F362" s="9">
        <v>100.61994998076979</v>
      </c>
      <c r="G362" s="9">
        <v>97.516330190933502</v>
      </c>
      <c r="H362" s="9">
        <v>94.913823266496024</v>
      </c>
      <c r="I362" s="9">
        <v>94.483489404250932</v>
      </c>
      <c r="J362" s="9">
        <v>97.775815217274385</v>
      </c>
      <c r="K362" s="9">
        <v>100.49892672126312</v>
      </c>
      <c r="L362" s="9">
        <v>106.46396828189479</v>
      </c>
      <c r="M362" s="9">
        <v>112.64626597767653</v>
      </c>
      <c r="N362" s="9">
        <v>117.31536581329142</v>
      </c>
      <c r="O362" s="9">
        <v>118.12821055449389</v>
      </c>
      <c r="P362" s="9">
        <v>119.5209835748384</v>
      </c>
      <c r="Q362" s="9">
        <v>122.72488443224233</v>
      </c>
      <c r="R362" s="9">
        <v>126.4727885298779</v>
      </c>
      <c r="S362" s="9">
        <v>134.30787293898754</v>
      </c>
      <c r="T362" s="9">
        <v>141.92651398026618</v>
      </c>
      <c r="U362" s="9">
        <v>148.82970564123582</v>
      </c>
      <c r="V362" s="9">
        <v>156.59165154497751</v>
      </c>
      <c r="W362" s="9">
        <v>160.91626227035405</v>
      </c>
      <c r="X362" s="9">
        <v>174.67639801890553</v>
      </c>
      <c r="Y362" s="9">
        <v>189.87807596394313</v>
      </c>
      <c r="Z362" s="9">
        <v>219.29936825423508</v>
      </c>
      <c r="AA362" s="9">
        <v>238.01903982337581</v>
      </c>
      <c r="AB362" s="9">
        <v>268.56617737229652</v>
      </c>
      <c r="AC362" s="9">
        <v>285.29550031328654</v>
      </c>
      <c r="AD362" s="9">
        <v>313.24032771623462</v>
      </c>
      <c r="AE362" s="9">
        <v>342.04543862629816</v>
      </c>
      <c r="AF362" s="9">
        <v>362.50536792408985</v>
      </c>
      <c r="AG362" s="9">
        <v>379.69359591675192</v>
      </c>
      <c r="AH362" s="9">
        <v>379.64199657517884</v>
      </c>
      <c r="AI362" s="9">
        <v>402.33576846428514</v>
      </c>
      <c r="AJ362" s="9">
        <v>409.18394642207318</v>
      </c>
      <c r="AK362" s="9">
        <v>427.39977464241196</v>
      </c>
      <c r="AL362" s="9">
        <v>428.19999472912326</v>
      </c>
      <c r="AM362" s="9">
        <v>430.96996129792143</v>
      </c>
      <c r="AN362" s="9">
        <v>418.74931445569706</v>
      </c>
      <c r="AO362" s="9">
        <v>412.26181791975137</v>
      </c>
      <c r="AP362" s="9">
        <v>419.37585389707556</v>
      </c>
      <c r="AQ362" s="9">
        <v>451.10416021785659</v>
      </c>
      <c r="AR362" s="9">
        <v>504.15654110049587</v>
      </c>
      <c r="AS362" s="9">
        <v>544.97127019506536</v>
      </c>
      <c r="AT362" s="9">
        <v>584.74307987502459</v>
      </c>
      <c r="AU362" s="9">
        <v>589.01214868303339</v>
      </c>
      <c r="AV362" s="9">
        <v>602.45528411954194</v>
      </c>
      <c r="AW362" s="9">
        <v>609.02569568875572</v>
      </c>
      <c r="AX362" s="9">
        <v>641.55849734894446</v>
      </c>
      <c r="AY362" s="9">
        <v>676.26625847733942</v>
      </c>
      <c r="AZ362" s="9">
        <v>716.02349330816412</v>
      </c>
      <c r="BA362" s="9">
        <v>737.42568854458534</v>
      </c>
      <c r="BB362" s="9">
        <v>754.26877637559107</v>
      </c>
      <c r="BC362" s="9">
        <v>753.42719355954898</v>
      </c>
      <c r="BD362" s="9">
        <v>796.37278787000525</v>
      </c>
      <c r="BE362" s="9">
        <v>854.59612844232799</v>
      </c>
      <c r="BF362" s="9">
        <v>930.78470722162581</v>
      </c>
      <c r="BG362" s="9">
        <v>953.47818703292126</v>
      </c>
      <c r="BH362" s="9">
        <v>949.0921256331718</v>
      </c>
      <c r="BI362" s="9">
        <v>941.7653402834535</v>
      </c>
      <c r="BJ362" s="9">
        <v>959.42347602927612</v>
      </c>
      <c r="BK362" s="9">
        <v>995.9832206069558</v>
      </c>
      <c r="BL362" s="9">
        <v>967.86417672768869</v>
      </c>
      <c r="BM362" s="9">
        <v>906.79549131515489</v>
      </c>
      <c r="BN362" s="9">
        <v>855.74583765718182</v>
      </c>
      <c r="BO362" s="9">
        <v>864.3464645603508</v>
      </c>
      <c r="BP362" s="9">
        <v>912.0981120496923</v>
      </c>
      <c r="BQ362" s="21">
        <v>910.54851316234135</v>
      </c>
      <c r="BR362" s="21">
        <v>906.94859826556296</v>
      </c>
      <c r="BS362" s="21">
        <v>863.58893034140601</v>
      </c>
      <c r="BT362" s="21">
        <v>828.45030108818037</v>
      </c>
      <c r="BU362" s="21">
        <v>782.60166070765706</v>
      </c>
      <c r="BV362" s="21">
        <v>735.83690295161341</v>
      </c>
      <c r="BW362" s="21">
        <v>708.60631394154882</v>
      </c>
      <c r="BX362" s="21">
        <v>659.11211330636172</v>
      </c>
      <c r="BY362" s="21">
        <v>585.64690062323245</v>
      </c>
      <c r="BZ362" s="21">
        <v>546.39196770499041</v>
      </c>
      <c r="CA362" s="21">
        <v>541.84847057480977</v>
      </c>
      <c r="CB362" s="21">
        <v>587.06032715253548</v>
      </c>
      <c r="CC362" s="21">
        <v>617.70481115361201</v>
      </c>
      <c r="CD362" s="197">
        <v>643.9856756356877</v>
      </c>
      <c r="CE362" s="197">
        <v>699.56126609497312</v>
      </c>
      <c r="CF362" s="197">
        <v>760.72960866958158</v>
      </c>
      <c r="CG362" s="197">
        <v>789.2422940505727</v>
      </c>
      <c r="CH362" s="200">
        <v>764.48550505402898</v>
      </c>
      <c r="CJ362" s="5"/>
      <c r="CK362" s="5"/>
      <c r="CL362" s="5"/>
      <c r="CM362" s="5"/>
      <c r="CN362" s="5"/>
      <c r="CO362" s="21"/>
      <c r="CP362" s="21"/>
      <c r="CQ362" s="21"/>
    </row>
    <row r="363" spans="1:95" x14ac:dyDescent="0.2">
      <c r="A363" s="8" t="str">
        <f t="shared" si="5"/>
        <v>EWGgL_gg_QU_24</v>
      </c>
      <c r="B363" s="7" t="s">
        <v>3810</v>
      </c>
      <c r="C363" s="7" t="s">
        <v>654</v>
      </c>
      <c r="D363" s="7">
        <v>24</v>
      </c>
      <c r="E363" s="7">
        <v>100</v>
      </c>
      <c r="F363" s="9">
        <v>100.20585420132666</v>
      </c>
      <c r="G363" s="9">
        <v>99.888044206295703</v>
      </c>
      <c r="H363" s="9">
        <v>99.729139208780339</v>
      </c>
      <c r="I363" s="9">
        <v>99.873598297430632</v>
      </c>
      <c r="J363" s="9">
        <v>100.49116090141115</v>
      </c>
      <c r="K363" s="9">
        <v>101.00399066612012</v>
      </c>
      <c r="L363" s="9">
        <v>102.20811736134362</v>
      </c>
      <c r="M363" s="9">
        <v>103.95938285487284</v>
      </c>
      <c r="N363" s="9">
        <v>105.71004643554515</v>
      </c>
      <c r="O363" s="9">
        <v>108.39217018171296</v>
      </c>
      <c r="P363" s="9">
        <v>112.25735367239145</v>
      </c>
      <c r="Q363" s="9">
        <v>123.80505207162207</v>
      </c>
      <c r="R363" s="9">
        <v>128.00158859678046</v>
      </c>
      <c r="S363" s="9">
        <v>122.98133430969671</v>
      </c>
      <c r="T363" s="9">
        <v>115.6190370478066</v>
      </c>
      <c r="U363" s="9">
        <v>119.9470915354169</v>
      </c>
      <c r="V363" s="9">
        <v>131.67596570856668</v>
      </c>
      <c r="W363" s="9">
        <v>144.537639902032</v>
      </c>
      <c r="X363" s="9">
        <v>165.05083049174348</v>
      </c>
      <c r="Y363" s="9">
        <v>213.94158242744086</v>
      </c>
      <c r="Z363" s="9">
        <v>247.81216494689193</v>
      </c>
      <c r="AA363" s="9">
        <v>291.91712768136193</v>
      </c>
      <c r="AB363" s="9">
        <v>331.01275198877829</v>
      </c>
      <c r="AC363" s="9">
        <v>379.17631965225314</v>
      </c>
      <c r="AD363" s="9">
        <v>408.46012553879035</v>
      </c>
      <c r="AE363" s="9">
        <v>432.17556767836709</v>
      </c>
      <c r="AF363" s="9">
        <v>452.76322997652005</v>
      </c>
      <c r="AG363" s="9">
        <v>440.85761569879173</v>
      </c>
      <c r="AH363" s="9">
        <v>421.7688234660406</v>
      </c>
      <c r="AI363" s="9">
        <v>436.89716956942357</v>
      </c>
      <c r="AJ363" s="9">
        <v>475.20060413746751</v>
      </c>
      <c r="AK363" s="9">
        <v>516.84013321586565</v>
      </c>
      <c r="AL363" s="9">
        <v>548.64372651549775</v>
      </c>
      <c r="AM363" s="9">
        <v>579.63410542747249</v>
      </c>
      <c r="AN363" s="9">
        <v>597.50178425273657</v>
      </c>
      <c r="AO363" s="9">
        <v>575.65671548831335</v>
      </c>
      <c r="AP363" s="9">
        <v>562.85455123075678</v>
      </c>
      <c r="AQ363" s="9">
        <v>566.03511605938434</v>
      </c>
      <c r="AR363" s="9">
        <v>594.75907643055268</v>
      </c>
      <c r="AS363" s="9">
        <v>636.31052490140837</v>
      </c>
      <c r="AT363" s="9">
        <v>666.9813622629116</v>
      </c>
      <c r="AU363" s="9">
        <v>690.333514347819</v>
      </c>
      <c r="AV363" s="9">
        <v>692.97040207136104</v>
      </c>
      <c r="AW363" s="9">
        <v>672.07769041848189</v>
      </c>
      <c r="AX363" s="9">
        <v>685.59307073385537</v>
      </c>
      <c r="AY363" s="9">
        <v>738.15293024129153</v>
      </c>
      <c r="AZ363" s="9">
        <v>831.27654928776485</v>
      </c>
      <c r="BA363" s="9">
        <v>886.95050272108449</v>
      </c>
      <c r="BB363" s="9">
        <v>881.46894247304078</v>
      </c>
      <c r="BC363" s="9">
        <v>858.81426315740566</v>
      </c>
      <c r="BD363" s="9">
        <v>890.4241742295153</v>
      </c>
      <c r="BE363" s="9">
        <v>977.30664228148817</v>
      </c>
      <c r="BF363" s="9">
        <v>1088.6057480808838</v>
      </c>
      <c r="BG363" s="9">
        <v>1108.470464378863</v>
      </c>
      <c r="BH363" s="9">
        <v>1110.9621411701628</v>
      </c>
      <c r="BI363" s="9">
        <v>1129.656786816902</v>
      </c>
      <c r="BJ363" s="9">
        <v>1234.6004678927918</v>
      </c>
      <c r="BK363" s="9">
        <v>1364.7942152388748</v>
      </c>
      <c r="BL363" s="9">
        <v>1432.5218571435819</v>
      </c>
      <c r="BM363" s="9">
        <v>1405.0147754443676</v>
      </c>
      <c r="BN363" s="9">
        <v>1345.1884025663778</v>
      </c>
      <c r="BO363" s="9">
        <v>1321.1104052052228</v>
      </c>
      <c r="BP363" s="9">
        <v>1344.5646231571538</v>
      </c>
      <c r="BQ363" s="21">
        <v>1310.2430601678532</v>
      </c>
      <c r="BR363" s="21">
        <v>1246.8351304694709</v>
      </c>
      <c r="BS363" s="21">
        <v>1194.1815086087099</v>
      </c>
      <c r="BT363" s="21">
        <v>1184.103652424749</v>
      </c>
      <c r="BU363" s="21">
        <v>1166.064560012938</v>
      </c>
      <c r="BV363" s="21">
        <v>1136.034889049037</v>
      </c>
      <c r="BW363" s="21">
        <v>1116.5533443474835</v>
      </c>
      <c r="BX363" s="21">
        <v>1108.7058343476099</v>
      </c>
      <c r="BY363" s="21">
        <v>1033.8474641011937</v>
      </c>
      <c r="BZ363" s="21">
        <v>1017.9792000300835</v>
      </c>
      <c r="CA363" s="21">
        <v>1034.473643463255</v>
      </c>
      <c r="CB363" s="21">
        <v>1131.9707851964067</v>
      </c>
      <c r="CC363" s="21">
        <v>1206.9211505635785</v>
      </c>
      <c r="CD363" s="197">
        <v>1285.5772865544307</v>
      </c>
      <c r="CE363" s="197">
        <v>1386.5170937795504</v>
      </c>
      <c r="CF363" s="197">
        <v>1522.7936653828831</v>
      </c>
      <c r="CG363" s="197">
        <v>1565.7109839746518</v>
      </c>
      <c r="CH363" s="200">
        <v>1511.7683430889836</v>
      </c>
      <c r="CJ363" s="5"/>
      <c r="CK363" s="5"/>
      <c r="CL363" s="5"/>
      <c r="CM363" s="5"/>
      <c r="CN363" s="5"/>
      <c r="CO363" s="21"/>
      <c r="CP363" s="21"/>
      <c r="CQ363" s="21"/>
    </row>
    <row r="364" spans="1:95" x14ac:dyDescent="0.2">
      <c r="A364" s="8" t="str">
        <f t="shared" si="5"/>
        <v>EWGgL_gg_QU_25</v>
      </c>
      <c r="B364" s="7" t="s">
        <v>3810</v>
      </c>
      <c r="C364" s="7" t="s">
        <v>654</v>
      </c>
      <c r="D364" s="7">
        <v>25</v>
      </c>
      <c r="E364" s="7">
        <v>100</v>
      </c>
      <c r="F364" s="9">
        <v>102.77257183050459</v>
      </c>
      <c r="G364" s="9">
        <v>102.43518788452525</v>
      </c>
      <c r="H364" s="9">
        <v>106.6899121854142</v>
      </c>
      <c r="I364" s="9">
        <v>108.38512286831366</v>
      </c>
      <c r="J364" s="9">
        <v>116.73835448920117</v>
      </c>
      <c r="K364" s="9">
        <v>118.41740745415122</v>
      </c>
      <c r="L364" s="9">
        <v>132.72319631323919</v>
      </c>
      <c r="M364" s="9">
        <v>138.31133724245814</v>
      </c>
      <c r="N364" s="9">
        <v>145.30824606663268</v>
      </c>
      <c r="O364" s="9">
        <v>148.85534716387406</v>
      </c>
      <c r="P364" s="9">
        <v>159.87417803930029</v>
      </c>
      <c r="Q364" s="9">
        <v>173.64857465080888</v>
      </c>
      <c r="R364" s="9">
        <v>182.65420787147664</v>
      </c>
      <c r="S364" s="9">
        <v>184.62163175287915</v>
      </c>
      <c r="T364" s="9">
        <v>187.77689855182538</v>
      </c>
      <c r="U364" s="9">
        <v>194.12811566363521</v>
      </c>
      <c r="V364" s="9">
        <v>208.27568228807945</v>
      </c>
      <c r="W364" s="9">
        <v>218.8184582071566</v>
      </c>
      <c r="X364" s="9">
        <v>245.312757887684</v>
      </c>
      <c r="Y364" s="9">
        <v>267.6576476527045</v>
      </c>
      <c r="Z364" s="9">
        <v>293.49129334289574</v>
      </c>
      <c r="AA364" s="9">
        <v>303.85629580326622</v>
      </c>
      <c r="AB364" s="9">
        <v>320.3805894529367</v>
      </c>
      <c r="AC364" s="9">
        <v>342.10323354997007</v>
      </c>
      <c r="AD364" s="9">
        <v>353.12630630854306</v>
      </c>
      <c r="AE364" s="9">
        <v>379.79868794861932</v>
      </c>
      <c r="AF364" s="9">
        <v>385.29971602664165</v>
      </c>
      <c r="AG364" s="9">
        <v>416.27502518253078</v>
      </c>
      <c r="AH364" s="9">
        <v>410.44980155783588</v>
      </c>
      <c r="AI364" s="9">
        <v>431.31878598952341</v>
      </c>
      <c r="AJ364" s="9">
        <v>440.99795310001463</v>
      </c>
      <c r="AK364" s="9">
        <v>475.07936177576454</v>
      </c>
      <c r="AL364" s="9">
        <v>487.77111416736096</v>
      </c>
      <c r="AM364" s="9">
        <v>505.16136894292572</v>
      </c>
      <c r="AN364" s="9">
        <v>506.2418536591145</v>
      </c>
      <c r="AO364" s="9">
        <v>534.68456587276796</v>
      </c>
      <c r="AP364" s="9">
        <v>546.56021854411097</v>
      </c>
      <c r="AQ364" s="9">
        <v>571.893784795231</v>
      </c>
      <c r="AR364" s="9">
        <v>583.35226755867745</v>
      </c>
      <c r="AS364" s="9">
        <v>629.8943231291197</v>
      </c>
      <c r="AT364" s="9">
        <v>651.10466345188786</v>
      </c>
      <c r="AU364" s="9">
        <v>677.60648283429498</v>
      </c>
      <c r="AV364" s="9">
        <v>679.16182706729114</v>
      </c>
      <c r="AW364" s="9">
        <v>693.07601300386432</v>
      </c>
      <c r="AX364" s="9">
        <v>719.05854878614355</v>
      </c>
      <c r="AY364" s="9">
        <v>748.77837627279223</v>
      </c>
      <c r="AZ364" s="9">
        <v>790.85901215454908</v>
      </c>
      <c r="BA364" s="9">
        <v>825.19354555567213</v>
      </c>
      <c r="BB364" s="9">
        <v>843.15024595744637</v>
      </c>
      <c r="BC364" s="9">
        <v>850.97767690376122</v>
      </c>
      <c r="BD364" s="9">
        <v>863.18924814347383</v>
      </c>
      <c r="BE364" s="9">
        <v>882.51918569997724</v>
      </c>
      <c r="BF364" s="9">
        <v>935.35480124500589</v>
      </c>
      <c r="BG364" s="9">
        <v>934.9260897685582</v>
      </c>
      <c r="BH364" s="9">
        <v>937.30188170193969</v>
      </c>
      <c r="BI364" s="9">
        <v>905.79484842121394</v>
      </c>
      <c r="BJ364" s="9">
        <v>896.94817555636052</v>
      </c>
      <c r="BK364" s="9">
        <v>914.16254080072986</v>
      </c>
      <c r="BL364" s="9">
        <v>900.04673998169312</v>
      </c>
      <c r="BM364" s="9">
        <v>870.99951627325618</v>
      </c>
      <c r="BN364" s="9">
        <v>808.5607820967798</v>
      </c>
      <c r="BO364" s="9">
        <v>771.88371370896311</v>
      </c>
      <c r="BP364" s="9">
        <v>756.10788880566668</v>
      </c>
      <c r="BQ364" s="21">
        <v>741.81891343383086</v>
      </c>
      <c r="BR364" s="21">
        <v>759.31673827829593</v>
      </c>
      <c r="BS364" s="21">
        <v>761.46031109307148</v>
      </c>
      <c r="BT364" s="21">
        <v>752.82427239011258</v>
      </c>
      <c r="BU364" s="21">
        <v>718.40102379582243</v>
      </c>
      <c r="BV364" s="21">
        <v>704.5837577857377</v>
      </c>
      <c r="BW364" s="21">
        <v>692.06611940113214</v>
      </c>
      <c r="BX364" s="21">
        <v>677.9179221116799</v>
      </c>
      <c r="BY364" s="21">
        <v>647.73248210085058</v>
      </c>
      <c r="BZ364" s="21">
        <v>618.23189814784007</v>
      </c>
      <c r="CA364" s="21">
        <v>625.14711703945443</v>
      </c>
      <c r="CB364" s="21">
        <v>672.99426768319233</v>
      </c>
      <c r="CC364" s="21">
        <v>725.74150822548017</v>
      </c>
      <c r="CD364" s="197">
        <v>756.61161395162935</v>
      </c>
      <c r="CE364" s="197">
        <v>788.97747728684988</v>
      </c>
      <c r="CF364" s="197">
        <v>842.90423868029359</v>
      </c>
      <c r="CG364" s="197">
        <v>870.09119689946874</v>
      </c>
      <c r="CH364" s="200">
        <v>851.24973700316536</v>
      </c>
      <c r="CJ364" s="5"/>
      <c r="CK364" s="5"/>
      <c r="CL364" s="5"/>
      <c r="CM364" s="5"/>
      <c r="CN364" s="5"/>
      <c r="CO364" s="21"/>
      <c r="CP364" s="21"/>
      <c r="CQ364" s="21"/>
    </row>
    <row r="365" spans="1:95" x14ac:dyDescent="0.2">
      <c r="A365" s="8" t="str">
        <f t="shared" si="5"/>
        <v>EWGgL_gg_QU_26</v>
      </c>
      <c r="B365" s="7" t="s">
        <v>3810</v>
      </c>
      <c r="C365" s="7" t="s">
        <v>654</v>
      </c>
      <c r="D365" s="7">
        <v>26</v>
      </c>
      <c r="E365" s="7">
        <v>100</v>
      </c>
      <c r="F365" s="9">
        <v>100</v>
      </c>
      <c r="G365" s="9">
        <v>100</v>
      </c>
      <c r="H365" s="9">
        <v>100</v>
      </c>
      <c r="I365" s="9">
        <v>100</v>
      </c>
      <c r="J365" s="9">
        <v>100</v>
      </c>
      <c r="K365" s="9">
        <v>100</v>
      </c>
      <c r="L365" s="9">
        <v>100</v>
      </c>
      <c r="M365" s="9">
        <v>100</v>
      </c>
      <c r="N365" s="9">
        <v>100</v>
      </c>
      <c r="O365" s="9">
        <v>100</v>
      </c>
      <c r="P365" s="9">
        <v>100</v>
      </c>
      <c r="Q365" s="9">
        <v>100</v>
      </c>
      <c r="R365" s="9">
        <v>100</v>
      </c>
      <c r="S365" s="9">
        <v>100</v>
      </c>
      <c r="T365" s="9">
        <v>100</v>
      </c>
      <c r="U365" s="9">
        <v>100</v>
      </c>
      <c r="V365" s="9">
        <v>100</v>
      </c>
      <c r="W365" s="9">
        <v>100</v>
      </c>
      <c r="X365" s="9">
        <v>100</v>
      </c>
      <c r="Y365" s="9">
        <v>100</v>
      </c>
      <c r="Z365" s="9">
        <v>100.2690277542262</v>
      </c>
      <c r="AA365" s="9">
        <v>100.69016402765881</v>
      </c>
      <c r="AB365" s="9">
        <v>101.59884215935953</v>
      </c>
      <c r="AC365" s="9">
        <v>102.38662807230929</v>
      </c>
      <c r="AD365" s="9">
        <v>103.41988762167978</v>
      </c>
      <c r="AE365" s="9">
        <v>119.28741699285501</v>
      </c>
      <c r="AF365" s="9">
        <v>123.45933367344168</v>
      </c>
      <c r="AG365" s="9">
        <v>126.93427549750977</v>
      </c>
      <c r="AH365" s="9">
        <v>115.81134003056</v>
      </c>
      <c r="AI365" s="9">
        <v>115.66433963358357</v>
      </c>
      <c r="AJ365" s="9">
        <v>118.13780577844024</v>
      </c>
      <c r="AK365" s="9">
        <v>121.97996481159237</v>
      </c>
      <c r="AL365" s="9">
        <v>126.72172087050046</v>
      </c>
      <c r="AM365" s="9">
        <v>127.93603496303975</v>
      </c>
      <c r="AN365" s="9">
        <v>127.22345195570595</v>
      </c>
      <c r="AO365" s="9">
        <v>125.43504171659238</v>
      </c>
      <c r="AP365" s="9">
        <v>120.99523241953928</v>
      </c>
      <c r="AQ365" s="9">
        <v>116.74470741818907</v>
      </c>
      <c r="AR365" s="9">
        <v>117.80606163801356</v>
      </c>
      <c r="AS365" s="9">
        <v>134.95771610305118</v>
      </c>
      <c r="AT365" s="9">
        <v>147.75753448130979</v>
      </c>
      <c r="AU365" s="9">
        <v>155.59850161968549</v>
      </c>
      <c r="AV365" s="9">
        <v>151.97939724348905</v>
      </c>
      <c r="AW365" s="9">
        <v>146.59628810020641</v>
      </c>
      <c r="AX365" s="9">
        <v>144.29451160902116</v>
      </c>
      <c r="AY365" s="9">
        <v>149.47074181587502</v>
      </c>
      <c r="AZ365" s="9">
        <v>166.26397639338072</v>
      </c>
      <c r="BA365" s="9">
        <v>178.18292752696189</v>
      </c>
      <c r="BB365" s="9">
        <v>176.75407231375857</v>
      </c>
      <c r="BC365" s="9">
        <v>169.09472728794285</v>
      </c>
      <c r="BD365" s="9">
        <v>185.37402804245264</v>
      </c>
      <c r="BE365" s="9">
        <v>214.26244395708548</v>
      </c>
      <c r="BF365" s="9">
        <v>254.21476815260905</v>
      </c>
      <c r="BG365" s="9">
        <v>247.86310233649169</v>
      </c>
      <c r="BH365" s="9">
        <v>238.10715704938454</v>
      </c>
      <c r="BI365" s="9">
        <v>283.70622623562332</v>
      </c>
      <c r="BJ365" s="9">
        <v>356.56478801528147</v>
      </c>
      <c r="BK365" s="9">
        <v>464.00703785894194</v>
      </c>
      <c r="BL365" s="9">
        <v>490.5973664809714</v>
      </c>
      <c r="BM365" s="9">
        <v>469.77325614566354</v>
      </c>
      <c r="BN365" s="9">
        <v>425.8686645121623</v>
      </c>
      <c r="BO365" s="9">
        <v>453.20307622673477</v>
      </c>
      <c r="BP365" s="9">
        <v>506.16890856671671</v>
      </c>
      <c r="BQ365" s="21">
        <v>498.16079232893452</v>
      </c>
      <c r="BR365" s="21">
        <v>418.2836710407185</v>
      </c>
      <c r="BS365" s="21">
        <v>354.06918667783185</v>
      </c>
      <c r="BT365" s="21">
        <v>315.17452750314288</v>
      </c>
      <c r="BU365" s="21">
        <v>291.3051251530062</v>
      </c>
      <c r="BV365" s="21">
        <v>275.41233895647264</v>
      </c>
      <c r="BW365" s="21">
        <v>262.61933140768718</v>
      </c>
      <c r="BX365" s="21">
        <v>239.28514672049857</v>
      </c>
      <c r="BY365" s="21">
        <v>187.21124922185024</v>
      </c>
      <c r="BZ365" s="21">
        <v>160.60792326538228</v>
      </c>
      <c r="CA365" s="21">
        <v>154.13735172277657</v>
      </c>
      <c r="CB365" s="21">
        <v>166.089221863848</v>
      </c>
      <c r="CC365" s="21">
        <v>180.43146603313369</v>
      </c>
      <c r="CD365" s="197">
        <v>188.94074578864652</v>
      </c>
      <c r="CE365" s="197">
        <v>216.9746864217575</v>
      </c>
      <c r="CF365" s="197">
        <v>250.61541518149065</v>
      </c>
      <c r="CG365" s="197">
        <v>300.73849821778884</v>
      </c>
      <c r="CH365" s="200">
        <v>356.92041546726585</v>
      </c>
      <c r="CJ365" s="5"/>
      <c r="CK365" s="5"/>
      <c r="CL365" s="5"/>
      <c r="CM365" s="5"/>
      <c r="CN365" s="5"/>
      <c r="CO365" s="21"/>
      <c r="CP365" s="21"/>
      <c r="CQ365" s="21"/>
    </row>
    <row r="366" spans="1:95" x14ac:dyDescent="0.2">
      <c r="A366" s="8" t="str">
        <f t="shared" si="5"/>
        <v>EWGtL_gg_QU_1</v>
      </c>
      <c r="B366" s="7" t="s">
        <v>3811</v>
      </c>
      <c r="C366" s="7" t="s">
        <v>654</v>
      </c>
      <c r="D366" s="7">
        <v>1</v>
      </c>
      <c r="E366" s="7">
        <v>100</v>
      </c>
      <c r="F366" s="9">
        <v>101.44854290594243</v>
      </c>
      <c r="G366" s="9">
        <v>100.08406147988525</v>
      </c>
      <c r="H366" s="9">
        <v>97.975304515486187</v>
      </c>
      <c r="I366" s="9">
        <v>97.785107741421186</v>
      </c>
      <c r="J366" s="9">
        <v>99.618082188667117</v>
      </c>
      <c r="K366" s="9">
        <v>100.75192486335884</v>
      </c>
      <c r="L366" s="9">
        <v>101.92486241651575</v>
      </c>
      <c r="M366" s="9">
        <v>102.77667681676758</v>
      </c>
      <c r="N366" s="9">
        <v>104.61303998441912</v>
      </c>
      <c r="O366" s="9">
        <v>106.4872862042988</v>
      </c>
      <c r="P366" s="9">
        <v>111.15725335768063</v>
      </c>
      <c r="Q366" s="9">
        <v>116.53243952445807</v>
      </c>
      <c r="R366" s="9">
        <v>121.79306969047872</v>
      </c>
      <c r="S366" s="9">
        <v>126.05850734292903</v>
      </c>
      <c r="T366" s="9">
        <v>130.66705930065808</v>
      </c>
      <c r="U366" s="9">
        <v>132.99131696009962</v>
      </c>
      <c r="V366" s="9">
        <v>134.38232984452318</v>
      </c>
      <c r="W366" s="9">
        <v>134.95465383887921</v>
      </c>
      <c r="X366" s="9">
        <v>138.5484940164994</v>
      </c>
      <c r="Y366" s="9">
        <v>143.17532756551378</v>
      </c>
      <c r="Z366" s="9">
        <v>149.16999579055152</v>
      </c>
      <c r="AA366" s="9">
        <v>153.56308718099305</v>
      </c>
      <c r="AB366" s="9">
        <v>156.13230689962742</v>
      </c>
      <c r="AC366" s="9">
        <v>160.03993540964683</v>
      </c>
      <c r="AD366" s="9">
        <v>163.48767959529826</v>
      </c>
      <c r="AE366" s="9">
        <v>169.42709855436749</v>
      </c>
      <c r="AF366" s="9">
        <v>172.50120357445181</v>
      </c>
      <c r="AG366" s="9">
        <v>176.71241420417257</v>
      </c>
      <c r="AH366" s="9">
        <v>178.65708518933675</v>
      </c>
      <c r="AI366" s="9">
        <v>181.41114367059865</v>
      </c>
      <c r="AJ366" s="9">
        <v>185.89844359384344</v>
      </c>
      <c r="AK366" s="9">
        <v>191.51597460703283</v>
      </c>
      <c r="AL366" s="9">
        <v>197.86517876892799</v>
      </c>
      <c r="AM366" s="9">
        <v>200.84259502136055</v>
      </c>
      <c r="AN366" s="9">
        <v>210.38735526539617</v>
      </c>
      <c r="AO366" s="9">
        <v>215.52420496796586</v>
      </c>
      <c r="AP366" s="9">
        <v>222.19927626624818</v>
      </c>
      <c r="AQ366" s="9">
        <v>222.79210060927031</v>
      </c>
      <c r="AR366" s="9">
        <v>233.54722241399486</v>
      </c>
      <c r="AS366" s="9">
        <v>246.48258397088139</v>
      </c>
      <c r="AT366" s="9">
        <v>264.66867717478323</v>
      </c>
      <c r="AU366" s="9">
        <v>268.90674712612673</v>
      </c>
      <c r="AV366" s="9">
        <v>271.9893962836382</v>
      </c>
      <c r="AW366" s="9">
        <v>268.93196157202834</v>
      </c>
      <c r="AX366" s="9">
        <v>276.51868782803626</v>
      </c>
      <c r="AY366" s="9">
        <v>284.47008119482547</v>
      </c>
      <c r="AZ366" s="9">
        <v>293.65401042906086</v>
      </c>
      <c r="BA366" s="9">
        <v>300.47461097455766</v>
      </c>
      <c r="BB366" s="9">
        <v>306.2755637008097</v>
      </c>
      <c r="BC366" s="9">
        <v>313.86036368209568</v>
      </c>
      <c r="BD366" s="9">
        <v>325.65227651804156</v>
      </c>
      <c r="BE366" s="9">
        <v>338.88514853161365</v>
      </c>
      <c r="BF366" s="9">
        <v>350.0315317073144</v>
      </c>
      <c r="BG366" s="9">
        <v>355.02661041782545</v>
      </c>
      <c r="BH366" s="9">
        <v>364.52518769191755</v>
      </c>
      <c r="BI366" s="9">
        <v>372.2957008976519</v>
      </c>
      <c r="BJ366" s="9">
        <v>381.01678244325444</v>
      </c>
      <c r="BK366" s="9">
        <v>384.35582961021026</v>
      </c>
      <c r="BL366" s="9">
        <v>384.81629847077471</v>
      </c>
      <c r="BM366" s="9">
        <v>382.34166589777379</v>
      </c>
      <c r="BN366" s="9">
        <v>376.6625945221021</v>
      </c>
      <c r="BO366" s="9">
        <v>373.94190849024181</v>
      </c>
      <c r="BP366" s="9">
        <v>380.00748785233213</v>
      </c>
      <c r="BQ366" s="21">
        <v>381.50875705861466</v>
      </c>
      <c r="BR366" s="21">
        <v>386.72569690413115</v>
      </c>
      <c r="BS366" s="21">
        <v>382.72895604357814</v>
      </c>
      <c r="BT366" s="21">
        <v>381.81048769349439</v>
      </c>
      <c r="BU366" s="21">
        <v>378.27603433667065</v>
      </c>
      <c r="BV366" s="21">
        <v>379.67091937388614</v>
      </c>
      <c r="BW366" s="21">
        <v>389.41466674109671</v>
      </c>
      <c r="BX366" s="21">
        <v>400.75413174541558</v>
      </c>
      <c r="BY366" s="21">
        <v>408.13410273125629</v>
      </c>
      <c r="BZ366" s="21">
        <v>408.12062155435297</v>
      </c>
      <c r="CA366" s="21">
        <v>408.11824845016753</v>
      </c>
      <c r="CB366" s="21">
        <v>414.83624342853039</v>
      </c>
      <c r="CC366" s="21">
        <v>429.80622315436494</v>
      </c>
      <c r="CD366" s="197">
        <v>441.99004583653414</v>
      </c>
      <c r="CE366" s="197">
        <v>460.11120913487099</v>
      </c>
      <c r="CF366" s="197">
        <v>471.75234139513424</v>
      </c>
      <c r="CG366" s="197">
        <v>485.69317948476254</v>
      </c>
      <c r="CH366" s="200">
        <v>490.54087000720597</v>
      </c>
      <c r="CJ366" s="5"/>
      <c r="CK366" s="5"/>
      <c r="CL366" s="5"/>
      <c r="CM366" s="5"/>
      <c r="CN366" s="5"/>
      <c r="CO366" s="21"/>
      <c r="CP366" s="21"/>
      <c r="CQ366" s="21"/>
    </row>
    <row r="367" spans="1:95" x14ac:dyDescent="0.2">
      <c r="A367" s="8" t="str">
        <f t="shared" si="5"/>
        <v>EWGtL_gg_QU_2</v>
      </c>
      <c r="B367" s="7" t="s">
        <v>3811</v>
      </c>
      <c r="C367" s="7" t="s">
        <v>654</v>
      </c>
      <c r="D367" s="7">
        <v>2</v>
      </c>
      <c r="E367" s="7">
        <v>100</v>
      </c>
      <c r="F367" s="9">
        <v>97.792534438848762</v>
      </c>
      <c r="G367" s="9">
        <v>91.845708583579082</v>
      </c>
      <c r="H367" s="9">
        <v>87.882224515385303</v>
      </c>
      <c r="I367" s="9">
        <v>86.360090196254063</v>
      </c>
      <c r="J367" s="9">
        <v>87.781810251769244</v>
      </c>
      <c r="K367" s="9">
        <v>89.892310224677075</v>
      </c>
      <c r="L367" s="9">
        <v>91.154911450969436</v>
      </c>
      <c r="M367" s="9">
        <v>92.976963712439456</v>
      </c>
      <c r="N367" s="9">
        <v>92.977116543739839</v>
      </c>
      <c r="O367" s="9">
        <v>94.774851369452179</v>
      </c>
      <c r="P367" s="9">
        <v>98.584579117608314</v>
      </c>
      <c r="Q367" s="9">
        <v>101.16990610952332</v>
      </c>
      <c r="R367" s="9">
        <v>105.13348396948743</v>
      </c>
      <c r="S367" s="9">
        <v>110.23444411145967</v>
      </c>
      <c r="T367" s="9">
        <v>116.49026222985674</v>
      </c>
      <c r="U367" s="9">
        <v>120.47474111377782</v>
      </c>
      <c r="V367" s="9">
        <v>121.11269172914471</v>
      </c>
      <c r="W367" s="9">
        <v>123.3028971052551</v>
      </c>
      <c r="X367" s="9">
        <v>126.56968202078377</v>
      </c>
      <c r="Y367" s="9">
        <v>131.19101690952081</v>
      </c>
      <c r="Z367" s="9">
        <v>135.79080897928068</v>
      </c>
      <c r="AA367" s="9">
        <v>138.50479304157068</v>
      </c>
      <c r="AB367" s="9">
        <v>142.11742275239396</v>
      </c>
      <c r="AC367" s="9">
        <v>144.30906340268243</v>
      </c>
      <c r="AD367" s="9">
        <v>147.82843328317813</v>
      </c>
      <c r="AE367" s="9">
        <v>155.23198811569117</v>
      </c>
      <c r="AF367" s="9">
        <v>160.88884944311565</v>
      </c>
      <c r="AG367" s="9">
        <v>165.80753234918424</v>
      </c>
      <c r="AH367" s="9">
        <v>164.15438209721876</v>
      </c>
      <c r="AI367" s="9">
        <v>161.81954364644878</v>
      </c>
      <c r="AJ367" s="9">
        <v>160.00888646372684</v>
      </c>
      <c r="AK367" s="9">
        <v>159.55336890347598</v>
      </c>
      <c r="AL367" s="9">
        <v>161.26581946294672</v>
      </c>
      <c r="AM367" s="9">
        <v>164.17979320174993</v>
      </c>
      <c r="AN367" s="9">
        <v>168.20433278991683</v>
      </c>
      <c r="AO367" s="9">
        <v>172.10276209507262</v>
      </c>
      <c r="AP367" s="9">
        <v>176.87523060448811</v>
      </c>
      <c r="AQ367" s="9">
        <v>183.06958228644385</v>
      </c>
      <c r="AR367" s="9">
        <v>193.25132704637963</v>
      </c>
      <c r="AS367" s="9">
        <v>202.41944316460447</v>
      </c>
      <c r="AT367" s="9">
        <v>216.57228853935919</v>
      </c>
      <c r="AU367" s="9">
        <v>220.86470299690248</v>
      </c>
      <c r="AV367" s="9">
        <v>224.49379167223154</v>
      </c>
      <c r="AW367" s="9">
        <v>221.56497530083712</v>
      </c>
      <c r="AX367" s="9">
        <v>226.18405075749692</v>
      </c>
      <c r="AY367" s="9">
        <v>228.70740554270779</v>
      </c>
      <c r="AZ367" s="9">
        <v>235.10923213865263</v>
      </c>
      <c r="BA367" s="9">
        <v>241.76223687854551</v>
      </c>
      <c r="BB367" s="9">
        <v>248.66447161119422</v>
      </c>
      <c r="BC367" s="9">
        <v>257.98217219800472</v>
      </c>
      <c r="BD367" s="9">
        <v>276.52094505082641</v>
      </c>
      <c r="BE367" s="9">
        <v>300.44897192400055</v>
      </c>
      <c r="BF367" s="9">
        <v>319.30331165997393</v>
      </c>
      <c r="BG367" s="9">
        <v>328.82329227099171</v>
      </c>
      <c r="BH367" s="9">
        <v>340.97551419679462</v>
      </c>
      <c r="BI367" s="9">
        <v>349.91995220312032</v>
      </c>
      <c r="BJ367" s="9">
        <v>357.99907553556756</v>
      </c>
      <c r="BK367" s="9">
        <v>362.43755209145019</v>
      </c>
      <c r="BL367" s="9">
        <v>364.64938974178494</v>
      </c>
      <c r="BM367" s="9">
        <v>358.66959061122225</v>
      </c>
      <c r="BN367" s="9">
        <v>356.37870434298799</v>
      </c>
      <c r="BO367" s="9">
        <v>359.02480759796146</v>
      </c>
      <c r="BP367" s="9">
        <v>368.10558173204225</v>
      </c>
      <c r="BQ367" s="21">
        <v>365.11558817192099</v>
      </c>
      <c r="BR367" s="21">
        <v>360.73684255322632</v>
      </c>
      <c r="BS367" s="21">
        <v>353.90328604019106</v>
      </c>
      <c r="BT367" s="21">
        <v>342.57563176087689</v>
      </c>
      <c r="BU367" s="21">
        <v>330.77456565723492</v>
      </c>
      <c r="BV367" s="21">
        <v>323.00259290547956</v>
      </c>
      <c r="BW367" s="21">
        <v>331.02943214683359</v>
      </c>
      <c r="BX367" s="21">
        <v>339.0939899803746</v>
      </c>
      <c r="BY367" s="21">
        <v>343.30533417787638</v>
      </c>
      <c r="BZ367" s="21">
        <v>349.35864212580981</v>
      </c>
      <c r="CA367" s="21">
        <v>344.18717764231729</v>
      </c>
      <c r="CB367" s="21">
        <v>344.30176765754572</v>
      </c>
      <c r="CC367" s="21">
        <v>344.70763230770518</v>
      </c>
      <c r="CD367" s="197">
        <v>360.72540831220408</v>
      </c>
      <c r="CE367" s="197">
        <v>374.86000085289749</v>
      </c>
      <c r="CF367" s="197">
        <v>386.54620078623157</v>
      </c>
      <c r="CG367" s="197">
        <v>398.16523491729748</v>
      </c>
      <c r="CH367" s="200">
        <v>413.63108336257</v>
      </c>
      <c r="CJ367" s="5"/>
      <c r="CK367" s="5"/>
      <c r="CL367" s="5"/>
      <c r="CM367" s="5"/>
      <c r="CN367" s="5"/>
      <c r="CO367" s="21"/>
      <c r="CP367" s="21"/>
      <c r="CQ367" s="21"/>
    </row>
    <row r="368" spans="1:95" x14ac:dyDescent="0.2">
      <c r="A368" s="8" t="str">
        <f t="shared" si="5"/>
        <v>EWGtL_gg_QU_3</v>
      </c>
      <c r="B368" s="7" t="s">
        <v>3811</v>
      </c>
      <c r="C368" s="7" t="s">
        <v>654</v>
      </c>
      <c r="D368" s="7">
        <v>3</v>
      </c>
      <c r="E368" s="7">
        <v>100</v>
      </c>
      <c r="F368" s="9">
        <v>99.389945125691398</v>
      </c>
      <c r="G368" s="9">
        <v>94.529515102525238</v>
      </c>
      <c r="H368" s="9">
        <v>91.341203499293741</v>
      </c>
      <c r="I368" s="9">
        <v>91.352823809409415</v>
      </c>
      <c r="J368" s="9">
        <v>96.329233226227117</v>
      </c>
      <c r="K368" s="9">
        <v>98.38395094595792</v>
      </c>
      <c r="L368" s="9">
        <v>100.1626357596723</v>
      </c>
      <c r="M368" s="9">
        <v>102.14870496546523</v>
      </c>
      <c r="N368" s="9">
        <v>104.77512882167808</v>
      </c>
      <c r="O368" s="9">
        <v>106.45751792254534</v>
      </c>
      <c r="P368" s="9">
        <v>109.82474771932588</v>
      </c>
      <c r="Q368" s="9">
        <v>116.46025209151024</v>
      </c>
      <c r="R368" s="9">
        <v>123.80531024604477</v>
      </c>
      <c r="S368" s="9">
        <v>129.15166988149659</v>
      </c>
      <c r="T368" s="9">
        <v>130.31910058827341</v>
      </c>
      <c r="U368" s="9">
        <v>129.35898289595787</v>
      </c>
      <c r="V368" s="9">
        <v>127.03743012839955</v>
      </c>
      <c r="W368" s="9">
        <v>125.130504047787</v>
      </c>
      <c r="X368" s="9">
        <v>130.25171157750435</v>
      </c>
      <c r="Y368" s="9">
        <v>139.64083291449506</v>
      </c>
      <c r="Z368" s="9">
        <v>151.09209200887594</v>
      </c>
      <c r="AA368" s="9">
        <v>158.75736674636644</v>
      </c>
      <c r="AB368" s="9">
        <v>165.2160342157907</v>
      </c>
      <c r="AC368" s="9">
        <v>171.1642324741747</v>
      </c>
      <c r="AD368" s="9">
        <v>173.29487448632517</v>
      </c>
      <c r="AE368" s="9">
        <v>176.41801742485964</v>
      </c>
      <c r="AF368" s="9">
        <v>174.54618168342094</v>
      </c>
      <c r="AG368" s="9">
        <v>176.45745332602289</v>
      </c>
      <c r="AH368" s="9">
        <v>176.52112466687387</v>
      </c>
      <c r="AI368" s="9">
        <v>179.20768692590681</v>
      </c>
      <c r="AJ368" s="9">
        <v>180.26158513649762</v>
      </c>
      <c r="AK368" s="9">
        <v>176.27064380938518</v>
      </c>
      <c r="AL368" s="9">
        <v>176.35349898364825</v>
      </c>
      <c r="AM368" s="9">
        <v>171.55272589613242</v>
      </c>
      <c r="AN368" s="9">
        <v>175.43608231959706</v>
      </c>
      <c r="AO368" s="9">
        <v>177.1323600889622</v>
      </c>
      <c r="AP368" s="9">
        <v>183.4453066845912</v>
      </c>
      <c r="AQ368" s="9">
        <v>189.99450212542146</v>
      </c>
      <c r="AR368" s="9">
        <v>196.91928858670826</v>
      </c>
      <c r="AS368" s="9">
        <v>205.86963693007621</v>
      </c>
      <c r="AT368" s="9">
        <v>219.90547715756756</v>
      </c>
      <c r="AU368" s="9">
        <v>236.28004271639975</v>
      </c>
      <c r="AV368" s="9">
        <v>242.9726193669193</v>
      </c>
      <c r="AW368" s="9">
        <v>240.99857248649292</v>
      </c>
      <c r="AX368" s="9">
        <v>240.3820469991058</v>
      </c>
      <c r="AY368" s="9">
        <v>253.49821430893962</v>
      </c>
      <c r="AZ368" s="9">
        <v>268.14854367277803</v>
      </c>
      <c r="BA368" s="9">
        <v>279.02740527425408</v>
      </c>
      <c r="BB368" s="9">
        <v>284.33749343161929</v>
      </c>
      <c r="BC368" s="9">
        <v>295.38126747243024</v>
      </c>
      <c r="BD368" s="9">
        <v>320.66574714849145</v>
      </c>
      <c r="BE368" s="9">
        <v>356.33219142727398</v>
      </c>
      <c r="BF368" s="9">
        <v>376.09480248100448</v>
      </c>
      <c r="BG368" s="9">
        <v>381.98022730989328</v>
      </c>
      <c r="BH368" s="9">
        <v>381.81693032557752</v>
      </c>
      <c r="BI368" s="9">
        <v>397.13857149535556</v>
      </c>
      <c r="BJ368" s="9">
        <v>413.10322298661168</v>
      </c>
      <c r="BK368" s="9">
        <v>424.21862989019957</v>
      </c>
      <c r="BL368" s="9">
        <v>419.63459749930138</v>
      </c>
      <c r="BM368" s="9">
        <v>410.17832354133179</v>
      </c>
      <c r="BN368" s="9">
        <v>407.14482301704084</v>
      </c>
      <c r="BO368" s="9">
        <v>414.72441756591206</v>
      </c>
      <c r="BP368" s="9">
        <v>428.0158302341988</v>
      </c>
      <c r="BQ368" s="21">
        <v>433.19475311686347</v>
      </c>
      <c r="BR368" s="21">
        <v>438.87056992071416</v>
      </c>
      <c r="BS368" s="21">
        <v>434.84248613569503</v>
      </c>
      <c r="BT368" s="21">
        <v>420.91891493638701</v>
      </c>
      <c r="BU368" s="21">
        <v>406.23661431849717</v>
      </c>
      <c r="BV368" s="21">
        <v>403.69484431617002</v>
      </c>
      <c r="BW368" s="21">
        <v>419.5176907150535</v>
      </c>
      <c r="BX368" s="21">
        <v>433.52559201686358</v>
      </c>
      <c r="BY368" s="21">
        <v>440.28664799021084</v>
      </c>
      <c r="BZ368" s="21">
        <v>444.80480178490097</v>
      </c>
      <c r="CA368" s="21">
        <v>447.44989590965196</v>
      </c>
      <c r="CB368" s="21">
        <v>452.82077818547577</v>
      </c>
      <c r="CC368" s="21">
        <v>463.0086117425887</v>
      </c>
      <c r="CD368" s="197">
        <v>480.59021033542609</v>
      </c>
      <c r="CE368" s="197">
        <v>494.49457156449381</v>
      </c>
      <c r="CF368" s="197">
        <v>511.59428851679041</v>
      </c>
      <c r="CG368" s="197">
        <v>521.96408590494877</v>
      </c>
      <c r="CH368" s="200">
        <v>536.2117528414451</v>
      </c>
      <c r="CJ368" s="5"/>
      <c r="CK368" s="5"/>
      <c r="CL368" s="5"/>
      <c r="CM368" s="5"/>
      <c r="CN368" s="5"/>
      <c r="CO368" s="21"/>
      <c r="CP368" s="21"/>
      <c r="CQ368" s="21"/>
    </row>
    <row r="369" spans="1:95" x14ac:dyDescent="0.2">
      <c r="A369" s="8" t="str">
        <f t="shared" si="5"/>
        <v>EWGtL_gg_QU_4</v>
      </c>
      <c r="B369" s="7" t="s">
        <v>3811</v>
      </c>
      <c r="C369" s="7" t="s">
        <v>654</v>
      </c>
      <c r="D369" s="7">
        <v>4</v>
      </c>
      <c r="E369" s="7">
        <v>100</v>
      </c>
      <c r="F369" s="9">
        <v>97.361917323084398</v>
      </c>
      <c r="G369" s="9">
        <v>89.973083492663704</v>
      </c>
      <c r="H369" s="9">
        <v>87.43344353296807</v>
      </c>
      <c r="I369" s="9">
        <v>87.735064070493607</v>
      </c>
      <c r="J369" s="9">
        <v>93.556514316130418</v>
      </c>
      <c r="K369" s="9">
        <v>97.945204911915312</v>
      </c>
      <c r="L369" s="9">
        <v>102.80706634868369</v>
      </c>
      <c r="M369" s="9">
        <v>109.36174511001074</v>
      </c>
      <c r="N369" s="9">
        <v>112.91197532035039</v>
      </c>
      <c r="O369" s="9">
        <v>115.79587500972626</v>
      </c>
      <c r="P369" s="9">
        <v>120.38476282232109</v>
      </c>
      <c r="Q369" s="9">
        <v>125.3636129551021</v>
      </c>
      <c r="R369" s="9">
        <v>134.08163045619429</v>
      </c>
      <c r="S369" s="9">
        <v>138.67176018697197</v>
      </c>
      <c r="T369" s="9">
        <v>146.61390998068012</v>
      </c>
      <c r="U369" s="9">
        <v>149.36161263917583</v>
      </c>
      <c r="V369" s="9">
        <v>155.76328707621829</v>
      </c>
      <c r="W369" s="9">
        <v>159.15587646736938</v>
      </c>
      <c r="X369" s="9">
        <v>165.54181994015451</v>
      </c>
      <c r="Y369" s="9">
        <v>171.03681128382735</v>
      </c>
      <c r="Z369" s="9">
        <v>177.80923970568224</v>
      </c>
      <c r="AA369" s="9">
        <v>185.39628368340308</v>
      </c>
      <c r="AB369" s="9">
        <v>191.74828139107953</v>
      </c>
      <c r="AC369" s="9">
        <v>196.40390160864149</v>
      </c>
      <c r="AD369" s="9">
        <v>199.66095632462375</v>
      </c>
      <c r="AE369" s="9">
        <v>197.58802923078804</v>
      </c>
      <c r="AF369" s="9">
        <v>195.56676593499614</v>
      </c>
      <c r="AG369" s="9">
        <v>195.16264574771262</v>
      </c>
      <c r="AH369" s="9">
        <v>201.31469462408123</v>
      </c>
      <c r="AI369" s="9">
        <v>210.02774445362306</v>
      </c>
      <c r="AJ369" s="9">
        <v>212.35576154948569</v>
      </c>
      <c r="AK369" s="9">
        <v>207.38750911904174</v>
      </c>
      <c r="AL369" s="9">
        <v>205.49184515217988</v>
      </c>
      <c r="AM369" s="9">
        <v>178.22230170845316</v>
      </c>
      <c r="AN369" s="9">
        <v>156.44327870283368</v>
      </c>
      <c r="AO369" s="9">
        <v>132.17594835728553</v>
      </c>
      <c r="AP369" s="9">
        <v>140.44174203859379</v>
      </c>
      <c r="AQ369" s="9">
        <v>150.1378943276973</v>
      </c>
      <c r="AR369" s="9">
        <v>162.35066969159541</v>
      </c>
      <c r="AS369" s="9">
        <v>173.06925185110393</v>
      </c>
      <c r="AT369" s="9">
        <v>195.01833486052647</v>
      </c>
      <c r="AU369" s="9">
        <v>207.34470434498817</v>
      </c>
      <c r="AV369" s="9">
        <v>217.1641377157207</v>
      </c>
      <c r="AW369" s="9">
        <v>209.0829758755539</v>
      </c>
      <c r="AX369" s="9">
        <v>204.16224751471486</v>
      </c>
      <c r="AY369" s="9">
        <v>196.41731433310323</v>
      </c>
      <c r="AZ369" s="9">
        <v>198.71908555672087</v>
      </c>
      <c r="BA369" s="9">
        <v>203.40567093547807</v>
      </c>
      <c r="BB369" s="9">
        <v>209.50324099869849</v>
      </c>
      <c r="BC369" s="9">
        <v>213.4991542597464</v>
      </c>
      <c r="BD369" s="9">
        <v>235.73901172099912</v>
      </c>
      <c r="BE369" s="9">
        <v>268.67975637274611</v>
      </c>
      <c r="BF369" s="9">
        <v>297.49862824000371</v>
      </c>
      <c r="BG369" s="9">
        <v>307.46973080665202</v>
      </c>
      <c r="BH369" s="9">
        <v>313.05338830976939</v>
      </c>
      <c r="BI369" s="9">
        <v>330.04300850401216</v>
      </c>
      <c r="BJ369" s="9">
        <v>349.34180286031352</v>
      </c>
      <c r="BK369" s="9">
        <v>370.98314470156055</v>
      </c>
      <c r="BL369" s="9">
        <v>382.62410106424278</v>
      </c>
      <c r="BM369" s="9">
        <v>382.52584870198393</v>
      </c>
      <c r="BN369" s="9">
        <v>377.10524140435064</v>
      </c>
      <c r="BO369" s="9">
        <v>371.1513105282084</v>
      </c>
      <c r="BP369" s="9">
        <v>379.94676473655801</v>
      </c>
      <c r="BQ369" s="21">
        <v>380.54269374459636</v>
      </c>
      <c r="BR369" s="21">
        <v>387.63797605075666</v>
      </c>
      <c r="BS369" s="21">
        <v>388.66418545556309</v>
      </c>
      <c r="BT369" s="21">
        <v>382.91090052431349</v>
      </c>
      <c r="BU369" s="21">
        <v>366.31234098223194</v>
      </c>
      <c r="BV369" s="21">
        <v>353.69884861583063</v>
      </c>
      <c r="BW369" s="21">
        <v>361.83292637521362</v>
      </c>
      <c r="BX369" s="21">
        <v>369.76708899341202</v>
      </c>
      <c r="BY369" s="21">
        <v>376.32807332013846</v>
      </c>
      <c r="BZ369" s="21">
        <v>382.03840329206099</v>
      </c>
      <c r="CA369" s="21">
        <v>379.06793387877775</v>
      </c>
      <c r="CB369" s="21">
        <v>377.51911933646562</v>
      </c>
      <c r="CC369" s="21">
        <v>375.55204204418095</v>
      </c>
      <c r="CD369" s="197">
        <v>388.46938593856322</v>
      </c>
      <c r="CE369" s="197">
        <v>401.11178561177343</v>
      </c>
      <c r="CF369" s="197">
        <v>408.74022909331308</v>
      </c>
      <c r="CG369" s="197">
        <v>423.50755944343945</v>
      </c>
      <c r="CH369" s="200">
        <v>442.74756477803442</v>
      </c>
      <c r="CJ369" s="5"/>
      <c r="CK369" s="5"/>
      <c r="CL369" s="5"/>
      <c r="CM369" s="5"/>
      <c r="CN369" s="5"/>
      <c r="CO369" s="21"/>
      <c r="CP369" s="21"/>
      <c r="CQ369" s="21"/>
    </row>
    <row r="370" spans="1:95" x14ac:dyDescent="0.2">
      <c r="A370" s="8" t="str">
        <f t="shared" si="5"/>
        <v>EWGtL_gg_QU_5</v>
      </c>
      <c r="B370" s="7" t="s">
        <v>3811</v>
      </c>
      <c r="C370" s="7" t="s">
        <v>654</v>
      </c>
      <c r="D370" s="7">
        <v>5</v>
      </c>
      <c r="E370" s="7">
        <v>100</v>
      </c>
      <c r="F370" s="9">
        <v>99.517828559014333</v>
      </c>
      <c r="G370" s="9">
        <v>94.809854523347042</v>
      </c>
      <c r="H370" s="9">
        <v>89.492688242178005</v>
      </c>
      <c r="I370" s="9">
        <v>86.896553752523189</v>
      </c>
      <c r="J370" s="9">
        <v>88.99461824042595</v>
      </c>
      <c r="K370" s="9">
        <v>93.453211834558545</v>
      </c>
      <c r="L370" s="9">
        <v>98.035803587256737</v>
      </c>
      <c r="M370" s="9">
        <v>102.48853585712926</v>
      </c>
      <c r="N370" s="9">
        <v>103.7343641827005</v>
      </c>
      <c r="O370" s="9">
        <v>104.18141458756618</v>
      </c>
      <c r="P370" s="9">
        <v>106.01024164593674</v>
      </c>
      <c r="Q370" s="9">
        <v>109.45314072256997</v>
      </c>
      <c r="R370" s="9">
        <v>114.88733754974824</v>
      </c>
      <c r="S370" s="9">
        <v>116.79366661968436</v>
      </c>
      <c r="T370" s="9">
        <v>121.8169481857755</v>
      </c>
      <c r="U370" s="9">
        <v>123.45109700878571</v>
      </c>
      <c r="V370" s="9">
        <v>128.59240907895665</v>
      </c>
      <c r="W370" s="9">
        <v>131.13756807036182</v>
      </c>
      <c r="X370" s="9">
        <v>138.43285851562263</v>
      </c>
      <c r="Y370" s="9">
        <v>145.61893711378772</v>
      </c>
      <c r="Z370" s="9">
        <v>153.61991945415468</v>
      </c>
      <c r="AA370" s="9">
        <v>159.68608688503818</v>
      </c>
      <c r="AB370" s="9">
        <v>161.04440600330051</v>
      </c>
      <c r="AC370" s="9">
        <v>166.24655735261936</v>
      </c>
      <c r="AD370" s="9">
        <v>169.12055593929702</v>
      </c>
      <c r="AE370" s="9">
        <v>180.15344197332544</v>
      </c>
      <c r="AF370" s="9">
        <v>185.961789581581</v>
      </c>
      <c r="AG370" s="9">
        <v>193.7724205915672</v>
      </c>
      <c r="AH370" s="9">
        <v>196.64417937448047</v>
      </c>
      <c r="AI370" s="9">
        <v>199.90231608103809</v>
      </c>
      <c r="AJ370" s="9">
        <v>203.82386747160868</v>
      </c>
      <c r="AK370" s="9">
        <v>206.85416689036117</v>
      </c>
      <c r="AL370" s="9">
        <v>212.09199460964297</v>
      </c>
      <c r="AM370" s="9">
        <v>214.59231045353897</v>
      </c>
      <c r="AN370" s="9">
        <v>225.84523958413629</v>
      </c>
      <c r="AO370" s="9">
        <v>234.10106134681476</v>
      </c>
      <c r="AP370" s="9">
        <v>246.43471066616664</v>
      </c>
      <c r="AQ370" s="9">
        <v>253.1373062150864</v>
      </c>
      <c r="AR370" s="9">
        <v>261.76805317450874</v>
      </c>
      <c r="AS370" s="9">
        <v>275.21751765198343</v>
      </c>
      <c r="AT370" s="9">
        <v>291.66539211327444</v>
      </c>
      <c r="AU370" s="9">
        <v>309.23907209786086</v>
      </c>
      <c r="AV370" s="9">
        <v>312.38410809619785</v>
      </c>
      <c r="AW370" s="9">
        <v>311.83118943507941</v>
      </c>
      <c r="AX370" s="9">
        <v>311.11360266117305</v>
      </c>
      <c r="AY370" s="9">
        <v>313.82789216774222</v>
      </c>
      <c r="AZ370" s="9">
        <v>326.47630692056453</v>
      </c>
      <c r="BA370" s="9">
        <v>339.54614907697015</v>
      </c>
      <c r="BB370" s="9">
        <v>365.26912204323247</v>
      </c>
      <c r="BC370" s="9">
        <v>377.48847531148903</v>
      </c>
      <c r="BD370" s="9">
        <v>397.15426679579377</v>
      </c>
      <c r="BE370" s="9">
        <v>408.49924160535102</v>
      </c>
      <c r="BF370" s="9">
        <v>424.37392674514564</v>
      </c>
      <c r="BG370" s="9">
        <v>434.144761175209</v>
      </c>
      <c r="BH370" s="9">
        <v>444.92884548460296</v>
      </c>
      <c r="BI370" s="9">
        <v>447.6517326174764</v>
      </c>
      <c r="BJ370" s="9">
        <v>445.45620004195604</v>
      </c>
      <c r="BK370" s="9">
        <v>441.23056255131473</v>
      </c>
      <c r="BL370" s="9">
        <v>445.08406725357537</v>
      </c>
      <c r="BM370" s="9">
        <v>435.22726087747611</v>
      </c>
      <c r="BN370" s="9">
        <v>431.41935853438628</v>
      </c>
      <c r="BO370" s="9">
        <v>427.24801017779669</v>
      </c>
      <c r="BP370" s="9">
        <v>439.21895406080301</v>
      </c>
      <c r="BQ370" s="21">
        <v>438.05764907847987</v>
      </c>
      <c r="BR370" s="21">
        <v>437.49825664611717</v>
      </c>
      <c r="BS370" s="21">
        <v>431.75448063827236</v>
      </c>
      <c r="BT370" s="21">
        <v>425.97573378032354</v>
      </c>
      <c r="BU370" s="21">
        <v>407.63652213021987</v>
      </c>
      <c r="BV370" s="21">
        <v>393.48151652887572</v>
      </c>
      <c r="BW370" s="21">
        <v>390.84326144455417</v>
      </c>
      <c r="BX370" s="21">
        <v>401.39406035558187</v>
      </c>
      <c r="BY370" s="21">
        <v>402.3948232273645</v>
      </c>
      <c r="BZ370" s="21">
        <v>406.0928155460802</v>
      </c>
      <c r="CA370" s="21">
        <v>408.62797971298278</v>
      </c>
      <c r="CB370" s="21">
        <v>422.62973503101676</v>
      </c>
      <c r="CC370" s="21">
        <v>438.56269764141388</v>
      </c>
      <c r="CD370" s="197">
        <v>450.22208879041659</v>
      </c>
      <c r="CE370" s="197">
        <v>460.51164382512712</v>
      </c>
      <c r="CF370" s="197">
        <v>467.6566828324103</v>
      </c>
      <c r="CG370" s="197">
        <v>478.56383753862764</v>
      </c>
      <c r="CH370" s="200">
        <v>489.85154452749686</v>
      </c>
      <c r="CJ370" s="5"/>
      <c r="CK370" s="5"/>
      <c r="CL370" s="5"/>
      <c r="CM370" s="5"/>
      <c r="CN370" s="5"/>
      <c r="CO370" s="21"/>
      <c r="CP370" s="21"/>
      <c r="CQ370" s="21"/>
    </row>
    <row r="371" spans="1:95" x14ac:dyDescent="0.2">
      <c r="A371" s="8" t="str">
        <f t="shared" si="5"/>
        <v>EWGtL_gg_QU_6</v>
      </c>
      <c r="B371" s="7" t="s">
        <v>3811</v>
      </c>
      <c r="C371" s="7" t="s">
        <v>654</v>
      </c>
      <c r="D371" s="7">
        <v>6</v>
      </c>
      <c r="E371" s="7">
        <v>100</v>
      </c>
      <c r="F371" s="9">
        <v>97.474973920682103</v>
      </c>
      <c r="G371" s="9">
        <v>90.391945682683215</v>
      </c>
      <c r="H371" s="9">
        <v>86.20702287182587</v>
      </c>
      <c r="I371" s="9">
        <v>85.754116067243459</v>
      </c>
      <c r="J371" s="9">
        <v>90.727286638518663</v>
      </c>
      <c r="K371" s="9">
        <v>95.294777635389551</v>
      </c>
      <c r="L371" s="9">
        <v>100.55731108961862</v>
      </c>
      <c r="M371" s="9">
        <v>106.4260435282733</v>
      </c>
      <c r="N371" s="9">
        <v>109.85456664268214</v>
      </c>
      <c r="O371" s="9">
        <v>112.40936323157723</v>
      </c>
      <c r="P371" s="9">
        <v>119.48372343068826</v>
      </c>
      <c r="Q371" s="9">
        <v>127.03128130423703</v>
      </c>
      <c r="R371" s="9">
        <v>137.11107230618745</v>
      </c>
      <c r="S371" s="9">
        <v>140.32178543273713</v>
      </c>
      <c r="T371" s="9">
        <v>144.10784564566373</v>
      </c>
      <c r="U371" s="9">
        <v>141.73769072394427</v>
      </c>
      <c r="V371" s="9">
        <v>141.78005502275332</v>
      </c>
      <c r="W371" s="9">
        <v>142.1770487218779</v>
      </c>
      <c r="X371" s="9">
        <v>150.1930470660111</v>
      </c>
      <c r="Y371" s="9">
        <v>158.57513725083427</v>
      </c>
      <c r="Z371" s="9">
        <v>167.53720649239628</v>
      </c>
      <c r="AA371" s="9">
        <v>174.01428731837416</v>
      </c>
      <c r="AB371" s="9">
        <v>185.56312741807631</v>
      </c>
      <c r="AC371" s="9">
        <v>193.39928703203171</v>
      </c>
      <c r="AD371" s="9">
        <v>199.53511650507662</v>
      </c>
      <c r="AE371" s="9">
        <v>192.3247124117494</v>
      </c>
      <c r="AF371" s="9">
        <v>194.16125380463654</v>
      </c>
      <c r="AG371" s="9">
        <v>196.80982230152333</v>
      </c>
      <c r="AH371" s="9">
        <v>204.12682087547671</v>
      </c>
      <c r="AI371" s="9">
        <v>205.29017984190671</v>
      </c>
      <c r="AJ371" s="9">
        <v>207.54468873227037</v>
      </c>
      <c r="AK371" s="9">
        <v>207.66252305071714</v>
      </c>
      <c r="AL371" s="9">
        <v>208.34657368959219</v>
      </c>
      <c r="AM371" s="9">
        <v>205.92535077306718</v>
      </c>
      <c r="AN371" s="9">
        <v>206.00652832303115</v>
      </c>
      <c r="AO371" s="9">
        <v>207.32714790852785</v>
      </c>
      <c r="AP371" s="9">
        <v>208.56304208187544</v>
      </c>
      <c r="AQ371" s="9">
        <v>219.26191806602341</v>
      </c>
      <c r="AR371" s="9">
        <v>233.33582312805697</v>
      </c>
      <c r="AS371" s="9">
        <v>248.80619597368877</v>
      </c>
      <c r="AT371" s="9">
        <v>264.36570678349949</v>
      </c>
      <c r="AU371" s="9">
        <v>274.10582613500884</v>
      </c>
      <c r="AV371" s="9">
        <v>288.49610590788785</v>
      </c>
      <c r="AW371" s="9">
        <v>298.60947773486208</v>
      </c>
      <c r="AX371" s="9">
        <v>312.02659707023366</v>
      </c>
      <c r="AY371" s="9">
        <v>321.83524296240512</v>
      </c>
      <c r="AZ371" s="9">
        <v>333.08083871794406</v>
      </c>
      <c r="BA371" s="9">
        <v>343.67870103930483</v>
      </c>
      <c r="BB371" s="9">
        <v>356.3231397734607</v>
      </c>
      <c r="BC371" s="9">
        <v>370.79700663082895</v>
      </c>
      <c r="BD371" s="9">
        <v>396.22146400489197</v>
      </c>
      <c r="BE371" s="9">
        <v>424.59349919887569</v>
      </c>
      <c r="BF371" s="9">
        <v>445.77117650870031</v>
      </c>
      <c r="BG371" s="9">
        <v>454.24688622080885</v>
      </c>
      <c r="BH371" s="9">
        <v>462.86568799859282</v>
      </c>
      <c r="BI371" s="9">
        <v>477.23801263960172</v>
      </c>
      <c r="BJ371" s="9">
        <v>487.95780063201892</v>
      </c>
      <c r="BK371" s="9">
        <v>493.89970563118527</v>
      </c>
      <c r="BL371" s="9">
        <v>490.88139515892249</v>
      </c>
      <c r="BM371" s="9">
        <v>481.54299918178185</v>
      </c>
      <c r="BN371" s="9">
        <v>483.39577011170604</v>
      </c>
      <c r="BO371" s="9">
        <v>495.299682814439</v>
      </c>
      <c r="BP371" s="9">
        <v>515.12979228868517</v>
      </c>
      <c r="BQ371" s="21">
        <v>508.78934959331485</v>
      </c>
      <c r="BR371" s="21">
        <v>504.61699204689558</v>
      </c>
      <c r="BS371" s="21">
        <v>498.63159086305541</v>
      </c>
      <c r="BT371" s="21">
        <v>493.12909141531827</v>
      </c>
      <c r="BU371" s="21">
        <v>476.95794483330275</v>
      </c>
      <c r="BV371" s="21">
        <v>463.86959483671217</v>
      </c>
      <c r="BW371" s="21">
        <v>469.75887018104567</v>
      </c>
      <c r="BX371" s="21">
        <v>474.0431617268398</v>
      </c>
      <c r="BY371" s="21">
        <v>472.47850272218028</v>
      </c>
      <c r="BZ371" s="21">
        <v>476.60592802399884</v>
      </c>
      <c r="CA371" s="21">
        <v>474.30631032043993</v>
      </c>
      <c r="CB371" s="21">
        <v>489.23364475322705</v>
      </c>
      <c r="CC371" s="21">
        <v>499.60857101623805</v>
      </c>
      <c r="CD371" s="197">
        <v>519.90490760549744</v>
      </c>
      <c r="CE371" s="197">
        <v>520.32956015659181</v>
      </c>
      <c r="CF371" s="197">
        <v>527.29857880874681</v>
      </c>
      <c r="CG371" s="197">
        <v>535.85303573641681</v>
      </c>
      <c r="CH371" s="200">
        <v>554.02491302750991</v>
      </c>
      <c r="CJ371" s="5"/>
      <c r="CK371" s="5"/>
      <c r="CL371" s="5"/>
      <c r="CM371" s="5"/>
      <c r="CN371" s="5"/>
      <c r="CO371" s="21"/>
      <c r="CP371" s="21"/>
      <c r="CQ371" s="21"/>
    </row>
    <row r="372" spans="1:95" x14ac:dyDescent="0.2">
      <c r="A372" s="8" t="str">
        <f t="shared" si="5"/>
        <v>EWGtL_gg_QU_7</v>
      </c>
      <c r="B372" s="7" t="s">
        <v>3811</v>
      </c>
      <c r="C372" s="7" t="s">
        <v>654</v>
      </c>
      <c r="D372" s="7">
        <v>7</v>
      </c>
      <c r="E372" s="7">
        <v>100</v>
      </c>
      <c r="F372" s="9">
        <v>98.79019292376465</v>
      </c>
      <c r="G372" s="9">
        <v>93.078140876409236</v>
      </c>
      <c r="H372" s="9">
        <v>91.540801210441202</v>
      </c>
      <c r="I372" s="9">
        <v>93.295955360970822</v>
      </c>
      <c r="J372" s="9">
        <v>100.44161257633199</v>
      </c>
      <c r="K372" s="9">
        <v>105.74146678885408</v>
      </c>
      <c r="L372" s="9">
        <v>112.47313667955147</v>
      </c>
      <c r="M372" s="9">
        <v>118.78343759916568</v>
      </c>
      <c r="N372" s="9">
        <v>120.9861879335147</v>
      </c>
      <c r="O372" s="9">
        <v>120.6542375403365</v>
      </c>
      <c r="P372" s="9">
        <v>121.6989082434331</v>
      </c>
      <c r="Q372" s="9">
        <v>124.97127029759422</v>
      </c>
      <c r="R372" s="9">
        <v>130.85209361966963</v>
      </c>
      <c r="S372" s="9">
        <v>134.00718815793053</v>
      </c>
      <c r="T372" s="9">
        <v>137.86409830138714</v>
      </c>
      <c r="U372" s="9">
        <v>137.47387764039891</v>
      </c>
      <c r="V372" s="9">
        <v>136.86796751405333</v>
      </c>
      <c r="W372" s="9">
        <v>137.71937329822603</v>
      </c>
      <c r="X372" s="9">
        <v>143.60075583565691</v>
      </c>
      <c r="Y372" s="9">
        <v>152.49508030021158</v>
      </c>
      <c r="Z372" s="9">
        <v>159.31773457224386</v>
      </c>
      <c r="AA372" s="9">
        <v>167.78683147810551</v>
      </c>
      <c r="AB372" s="9">
        <v>172.64747774132175</v>
      </c>
      <c r="AC372" s="9">
        <v>176.36760374391108</v>
      </c>
      <c r="AD372" s="9">
        <v>177.025632766234</v>
      </c>
      <c r="AE372" s="9">
        <v>176.8645786671168</v>
      </c>
      <c r="AF372" s="9">
        <v>187.59033429322605</v>
      </c>
      <c r="AG372" s="9">
        <v>185.78608101095483</v>
      </c>
      <c r="AH372" s="9">
        <v>190.29347076572404</v>
      </c>
      <c r="AI372" s="9">
        <v>184.53209590053484</v>
      </c>
      <c r="AJ372" s="9">
        <v>189.65171491814621</v>
      </c>
      <c r="AK372" s="9">
        <v>190.5919241430023</v>
      </c>
      <c r="AL372" s="9">
        <v>192.89348787760798</v>
      </c>
      <c r="AM372" s="9">
        <v>196.20024169249155</v>
      </c>
      <c r="AN372" s="9">
        <v>198.44778519826727</v>
      </c>
      <c r="AO372" s="9">
        <v>203.06075486243546</v>
      </c>
      <c r="AP372" s="9">
        <v>202.46205861751466</v>
      </c>
      <c r="AQ372" s="9">
        <v>210.66508073037494</v>
      </c>
      <c r="AR372" s="9">
        <v>217.72926022953268</v>
      </c>
      <c r="AS372" s="9">
        <v>231.23739318173128</v>
      </c>
      <c r="AT372" s="9">
        <v>242.69309295894882</v>
      </c>
      <c r="AU372" s="9">
        <v>247.6088778824973</v>
      </c>
      <c r="AV372" s="9">
        <v>252.46588924432544</v>
      </c>
      <c r="AW372" s="9">
        <v>249.40211461720833</v>
      </c>
      <c r="AX372" s="9">
        <v>251.87809770438855</v>
      </c>
      <c r="AY372" s="9">
        <v>253.44748042544347</v>
      </c>
      <c r="AZ372" s="9">
        <v>263.1632926384948</v>
      </c>
      <c r="BA372" s="9">
        <v>269.18917649237966</v>
      </c>
      <c r="BB372" s="9">
        <v>275.31678166816704</v>
      </c>
      <c r="BC372" s="9">
        <v>280.27853411586091</v>
      </c>
      <c r="BD372" s="9">
        <v>302.50372018106754</v>
      </c>
      <c r="BE372" s="9">
        <v>327.02202582485552</v>
      </c>
      <c r="BF372" s="9">
        <v>351.98474012329029</v>
      </c>
      <c r="BG372" s="9">
        <v>363.50240099163466</v>
      </c>
      <c r="BH372" s="9">
        <v>380.23502714084663</v>
      </c>
      <c r="BI372" s="9">
        <v>399.5303707199493</v>
      </c>
      <c r="BJ372" s="9">
        <v>411.20315800147227</v>
      </c>
      <c r="BK372" s="9">
        <v>409.65060767065103</v>
      </c>
      <c r="BL372" s="9">
        <v>403.50438061454315</v>
      </c>
      <c r="BM372" s="9">
        <v>395.66893092972259</v>
      </c>
      <c r="BN372" s="9">
        <v>390.82237690050391</v>
      </c>
      <c r="BO372" s="9">
        <v>387.53390943666403</v>
      </c>
      <c r="BP372" s="9">
        <v>399.5630848338746</v>
      </c>
      <c r="BQ372" s="21">
        <v>406.60260292372124</v>
      </c>
      <c r="BR372" s="21">
        <v>409.5371428203344</v>
      </c>
      <c r="BS372" s="21">
        <v>407.53436799227148</v>
      </c>
      <c r="BT372" s="21">
        <v>400.14159339347651</v>
      </c>
      <c r="BU372" s="21">
        <v>397.37627214345048</v>
      </c>
      <c r="BV372" s="21">
        <v>394.75008374032296</v>
      </c>
      <c r="BW372" s="21">
        <v>408.71492809117132</v>
      </c>
      <c r="BX372" s="21">
        <v>411.10714067808885</v>
      </c>
      <c r="BY372" s="21">
        <v>400.68710823245937</v>
      </c>
      <c r="BZ372" s="21">
        <v>394.7052905693472</v>
      </c>
      <c r="CA372" s="21">
        <v>396.71209175029543</v>
      </c>
      <c r="CB372" s="21">
        <v>422.21612677123341</v>
      </c>
      <c r="CC372" s="21">
        <v>447.12957417412616</v>
      </c>
      <c r="CD372" s="197">
        <v>469.39681325437022</v>
      </c>
      <c r="CE372" s="197">
        <v>476.40943307276456</v>
      </c>
      <c r="CF372" s="197">
        <v>475.07872357834145</v>
      </c>
      <c r="CG372" s="197">
        <v>481.15063087755198</v>
      </c>
      <c r="CH372" s="200">
        <v>494.89022317566844</v>
      </c>
      <c r="CJ372" s="5"/>
      <c r="CK372" s="5"/>
      <c r="CL372" s="5"/>
      <c r="CM372" s="5"/>
      <c r="CN372" s="5"/>
      <c r="CO372" s="21"/>
      <c r="CP372" s="21"/>
      <c r="CQ372" s="21"/>
    </row>
    <row r="373" spans="1:95" x14ac:dyDescent="0.2">
      <c r="A373" s="8" t="str">
        <f t="shared" si="5"/>
        <v>EWGtL_gg_QU_8</v>
      </c>
      <c r="B373" s="7" t="s">
        <v>3811</v>
      </c>
      <c r="C373" s="7" t="s">
        <v>654</v>
      </c>
      <c r="D373" s="7">
        <v>8</v>
      </c>
      <c r="E373" s="7">
        <v>100</v>
      </c>
      <c r="F373" s="9">
        <v>103.41203361183921</v>
      </c>
      <c r="G373" s="9">
        <v>97.220764571504006</v>
      </c>
      <c r="H373" s="9">
        <v>90.125948814983943</v>
      </c>
      <c r="I373" s="9">
        <v>83.622350277581106</v>
      </c>
      <c r="J373" s="9">
        <v>83.469978941935736</v>
      </c>
      <c r="K373" s="9">
        <v>83.416958594525298</v>
      </c>
      <c r="L373" s="9">
        <v>87.578066049247582</v>
      </c>
      <c r="M373" s="9">
        <v>95.186145154727683</v>
      </c>
      <c r="N373" s="9">
        <v>99.569563358234163</v>
      </c>
      <c r="O373" s="9">
        <v>103.5472835648432</v>
      </c>
      <c r="P373" s="9">
        <v>111.71035769971847</v>
      </c>
      <c r="Q373" s="9">
        <v>122.20582153836916</v>
      </c>
      <c r="R373" s="9">
        <v>133.76754410951355</v>
      </c>
      <c r="S373" s="9">
        <v>136.0779844365008</v>
      </c>
      <c r="T373" s="9">
        <v>144.24003038184856</v>
      </c>
      <c r="U373" s="9">
        <v>146.23114221582452</v>
      </c>
      <c r="V373" s="9">
        <v>153.31353230896846</v>
      </c>
      <c r="W373" s="9">
        <v>154.0176895280099</v>
      </c>
      <c r="X373" s="9">
        <v>164.63390880750129</v>
      </c>
      <c r="Y373" s="9">
        <v>174.81467349747982</v>
      </c>
      <c r="Z373" s="9">
        <v>187.87960554996505</v>
      </c>
      <c r="AA373" s="9">
        <v>193.81086147058218</v>
      </c>
      <c r="AB373" s="9">
        <v>207.94752104157979</v>
      </c>
      <c r="AC373" s="9">
        <v>216.82074950002257</v>
      </c>
      <c r="AD373" s="9">
        <v>224.32703362903365</v>
      </c>
      <c r="AE373" s="9">
        <v>236.14580267079222</v>
      </c>
      <c r="AF373" s="9">
        <v>241.64220445586867</v>
      </c>
      <c r="AG373" s="9">
        <v>245.66392787462337</v>
      </c>
      <c r="AH373" s="9">
        <v>233.42221634420767</v>
      </c>
      <c r="AI373" s="9">
        <v>231.79961409992711</v>
      </c>
      <c r="AJ373" s="9">
        <v>231.23804487488562</v>
      </c>
      <c r="AK373" s="9">
        <v>231.77588478381426</v>
      </c>
      <c r="AL373" s="9">
        <v>232.9411129211795</v>
      </c>
      <c r="AM373" s="9">
        <v>221.13312261634539</v>
      </c>
      <c r="AN373" s="9">
        <v>211.71450781355566</v>
      </c>
      <c r="AO373" s="9">
        <v>199.21130235476366</v>
      </c>
      <c r="AP373" s="9">
        <v>200.52174190064352</v>
      </c>
      <c r="AQ373" s="9">
        <v>209.90688569839963</v>
      </c>
      <c r="AR373" s="9">
        <v>215.61345927992716</v>
      </c>
      <c r="AS373" s="9">
        <v>224.69358815212931</v>
      </c>
      <c r="AT373" s="9">
        <v>234.55844979958127</v>
      </c>
      <c r="AU373" s="9">
        <v>234.00131593564672</v>
      </c>
      <c r="AV373" s="9">
        <v>222.06310876748753</v>
      </c>
      <c r="AW373" s="9">
        <v>199.40461114674466</v>
      </c>
      <c r="AX373" s="9">
        <v>195.40750803157542</v>
      </c>
      <c r="AY373" s="9">
        <v>202.90355751083507</v>
      </c>
      <c r="AZ373" s="9">
        <v>218.48124475633131</v>
      </c>
      <c r="BA373" s="9">
        <v>238.99899970597605</v>
      </c>
      <c r="BB373" s="9">
        <v>249.24916794728426</v>
      </c>
      <c r="BC373" s="9">
        <v>253.67415993809297</v>
      </c>
      <c r="BD373" s="9">
        <v>273.10208143362706</v>
      </c>
      <c r="BE373" s="9">
        <v>306.97788821350139</v>
      </c>
      <c r="BF373" s="9">
        <v>342.50334235577515</v>
      </c>
      <c r="BG373" s="9">
        <v>350.97283505901925</v>
      </c>
      <c r="BH373" s="9">
        <v>371.2811547137473</v>
      </c>
      <c r="BI373" s="9">
        <v>402.62865991795798</v>
      </c>
      <c r="BJ373" s="9">
        <v>442.56643196887518</v>
      </c>
      <c r="BK373" s="9">
        <v>473.35165219303889</v>
      </c>
      <c r="BL373" s="9">
        <v>484.51283684039419</v>
      </c>
      <c r="BM373" s="9">
        <v>481.38800547807637</v>
      </c>
      <c r="BN373" s="9">
        <v>488.18077044508937</v>
      </c>
      <c r="BO373" s="9">
        <v>502.66919776445985</v>
      </c>
      <c r="BP373" s="9">
        <v>538.67818538026904</v>
      </c>
      <c r="BQ373" s="21">
        <v>539.36016984769685</v>
      </c>
      <c r="BR373" s="21">
        <v>545.44384425410692</v>
      </c>
      <c r="BS373" s="21">
        <v>532.81467655422841</v>
      </c>
      <c r="BT373" s="21">
        <v>514.32595237689907</v>
      </c>
      <c r="BU373" s="21">
        <v>497.30849704001798</v>
      </c>
      <c r="BV373" s="21">
        <v>491.09415786535379</v>
      </c>
      <c r="BW373" s="21">
        <v>516.66253960294</v>
      </c>
      <c r="BX373" s="21">
        <v>525.03682425262036</v>
      </c>
      <c r="BY373" s="21">
        <v>517.53714821040251</v>
      </c>
      <c r="BZ373" s="21">
        <v>522.72590458500326</v>
      </c>
      <c r="CA373" s="21">
        <v>524.54178480814778</v>
      </c>
      <c r="CB373" s="21">
        <v>541.16010644041728</v>
      </c>
      <c r="CC373" s="21">
        <v>552.2592179813978</v>
      </c>
      <c r="CD373" s="197">
        <v>563.75899956477861</v>
      </c>
      <c r="CE373" s="197">
        <v>573.88881469342789</v>
      </c>
      <c r="CF373" s="197">
        <v>581.04014408769456</v>
      </c>
      <c r="CG373" s="197">
        <v>601.02065455200216</v>
      </c>
      <c r="CH373" s="200">
        <v>621.06245358095907</v>
      </c>
      <c r="CJ373" s="5"/>
      <c r="CK373" s="5"/>
      <c r="CL373" s="5"/>
      <c r="CM373" s="5"/>
      <c r="CN373" s="5"/>
      <c r="CO373" s="21"/>
      <c r="CP373" s="21"/>
      <c r="CQ373" s="21"/>
    </row>
    <row r="374" spans="1:95" x14ac:dyDescent="0.2">
      <c r="A374" s="8" t="str">
        <f t="shared" si="5"/>
        <v>EWGtL_gg_QU_9</v>
      </c>
      <c r="B374" s="7" t="s">
        <v>3811</v>
      </c>
      <c r="C374" s="7" t="s">
        <v>654</v>
      </c>
      <c r="D374" s="7">
        <v>9</v>
      </c>
      <c r="E374" s="7">
        <v>100</v>
      </c>
      <c r="F374" s="9">
        <v>98.709450556673247</v>
      </c>
      <c r="G374" s="9">
        <v>94.148496657172373</v>
      </c>
      <c r="H374" s="9">
        <v>89.009430545109851</v>
      </c>
      <c r="I374" s="9">
        <v>89.115997569889757</v>
      </c>
      <c r="J374" s="9">
        <v>90.815260154028167</v>
      </c>
      <c r="K374" s="9">
        <v>96.461788288876463</v>
      </c>
      <c r="L374" s="9">
        <v>100.67322099578405</v>
      </c>
      <c r="M374" s="9">
        <v>106.45285480541149</v>
      </c>
      <c r="N374" s="9">
        <v>114.06483894244461</v>
      </c>
      <c r="O374" s="9">
        <v>115.89977140874554</v>
      </c>
      <c r="P374" s="9">
        <v>122.56131324664587</v>
      </c>
      <c r="Q374" s="9">
        <v>123.78304151499758</v>
      </c>
      <c r="R374" s="9">
        <v>135.71905037430449</v>
      </c>
      <c r="S374" s="9">
        <v>140.82851154648037</v>
      </c>
      <c r="T374" s="9">
        <v>141.06488484642674</v>
      </c>
      <c r="U374" s="9">
        <v>133.98193435118938</v>
      </c>
      <c r="V374" s="9">
        <v>130.89825081532859</v>
      </c>
      <c r="W374" s="9">
        <v>131.43890408203228</v>
      </c>
      <c r="X374" s="9">
        <v>135.20764341722639</v>
      </c>
      <c r="Y374" s="9">
        <v>138.6270767380621</v>
      </c>
      <c r="Z374" s="9">
        <v>145.44028337434153</v>
      </c>
      <c r="AA374" s="9">
        <v>148.55299804135458</v>
      </c>
      <c r="AB374" s="9">
        <v>152.74160392292094</v>
      </c>
      <c r="AC374" s="9">
        <v>157.3274826354797</v>
      </c>
      <c r="AD374" s="9">
        <v>164.18922989708571</v>
      </c>
      <c r="AE374" s="9">
        <v>164.13703124167742</v>
      </c>
      <c r="AF374" s="9">
        <v>170.65024354433419</v>
      </c>
      <c r="AG374" s="9">
        <v>175.78434262518695</v>
      </c>
      <c r="AH374" s="9">
        <v>182.18553672072801</v>
      </c>
      <c r="AI374" s="9">
        <v>181.5263202419338</v>
      </c>
      <c r="AJ374" s="9">
        <v>183.8006825431504</v>
      </c>
      <c r="AK374" s="9">
        <v>193.70004726513034</v>
      </c>
      <c r="AL374" s="9">
        <v>203.70183683074978</v>
      </c>
      <c r="AM374" s="9">
        <v>211.77614935397682</v>
      </c>
      <c r="AN374" s="9">
        <v>215.61593337223053</v>
      </c>
      <c r="AO374" s="9">
        <v>215.34233423619446</v>
      </c>
      <c r="AP374" s="9">
        <v>216.34856149444485</v>
      </c>
      <c r="AQ374" s="9">
        <v>219.93395103515695</v>
      </c>
      <c r="AR374" s="9">
        <v>224.36777045628699</v>
      </c>
      <c r="AS374" s="9">
        <v>238.93573199378838</v>
      </c>
      <c r="AT374" s="9">
        <v>251.190903982386</v>
      </c>
      <c r="AU374" s="9">
        <v>257.41644090590739</v>
      </c>
      <c r="AV374" s="9">
        <v>253.59869472626528</v>
      </c>
      <c r="AW374" s="9">
        <v>250.36940724601936</v>
      </c>
      <c r="AX374" s="9">
        <v>263.13874764570744</v>
      </c>
      <c r="AY374" s="9">
        <v>272.16977849993458</v>
      </c>
      <c r="AZ374" s="9">
        <v>284.44417307780992</v>
      </c>
      <c r="BA374" s="9">
        <v>292.34908652936355</v>
      </c>
      <c r="BB374" s="9">
        <v>307.53001915483748</v>
      </c>
      <c r="BC374" s="9">
        <v>323.42078894061848</v>
      </c>
      <c r="BD374" s="9">
        <v>336.97445403598834</v>
      </c>
      <c r="BE374" s="9">
        <v>346.67537642776443</v>
      </c>
      <c r="BF374" s="9">
        <v>355.9660813652186</v>
      </c>
      <c r="BG374" s="9">
        <v>367.30454294467222</v>
      </c>
      <c r="BH374" s="9">
        <v>373.04596189298474</v>
      </c>
      <c r="BI374" s="9">
        <v>370.79646146928235</v>
      </c>
      <c r="BJ374" s="9">
        <v>369.11307816175349</v>
      </c>
      <c r="BK374" s="9">
        <v>379.12683904850837</v>
      </c>
      <c r="BL374" s="9">
        <v>389.84627150399069</v>
      </c>
      <c r="BM374" s="9">
        <v>396.2259086402309</v>
      </c>
      <c r="BN374" s="9">
        <v>390.6095002271241</v>
      </c>
      <c r="BO374" s="9">
        <v>388.80260849061989</v>
      </c>
      <c r="BP374" s="9">
        <v>394.65854090604972</v>
      </c>
      <c r="BQ374" s="21">
        <v>398.06464501787076</v>
      </c>
      <c r="BR374" s="21">
        <v>405.44813053235595</v>
      </c>
      <c r="BS374" s="21">
        <v>402.63060443479043</v>
      </c>
      <c r="BT374" s="21">
        <v>399.98891305833445</v>
      </c>
      <c r="BU374" s="21">
        <v>391.91274477183907</v>
      </c>
      <c r="BV374" s="21">
        <v>390.88666523004787</v>
      </c>
      <c r="BW374" s="21">
        <v>397.68763416931756</v>
      </c>
      <c r="BX374" s="21">
        <v>411.10970814800368</v>
      </c>
      <c r="BY374" s="21">
        <v>415.64742797891751</v>
      </c>
      <c r="BZ374" s="21">
        <v>420.4854275674623</v>
      </c>
      <c r="CA374" s="21">
        <v>422.68640114246074</v>
      </c>
      <c r="CB374" s="21">
        <v>430.96035256482577</v>
      </c>
      <c r="CC374" s="21">
        <v>446.21713374155917</v>
      </c>
      <c r="CD374" s="197">
        <v>461.45776286506117</v>
      </c>
      <c r="CE374" s="197">
        <v>490.66714406768051</v>
      </c>
      <c r="CF374" s="197">
        <v>509.84910405720984</v>
      </c>
      <c r="CG374" s="197">
        <v>531.44789904151742</v>
      </c>
      <c r="CH374" s="200">
        <v>543.40425365854901</v>
      </c>
      <c r="CJ374" s="5"/>
      <c r="CK374" s="5"/>
      <c r="CL374" s="5"/>
      <c r="CM374" s="5"/>
      <c r="CN374" s="5"/>
      <c r="CO374" s="21"/>
      <c r="CP374" s="21"/>
      <c r="CQ374" s="21"/>
    </row>
    <row r="375" spans="1:95" x14ac:dyDescent="0.2">
      <c r="A375" s="8" t="str">
        <f t="shared" si="5"/>
        <v>EWGtL_gg_QU_10</v>
      </c>
      <c r="B375" s="7" t="s">
        <v>3811</v>
      </c>
      <c r="C375" s="7" t="s">
        <v>654</v>
      </c>
      <c r="D375" s="7">
        <v>10</v>
      </c>
      <c r="E375" s="7">
        <v>100</v>
      </c>
      <c r="F375" s="9">
        <v>102.83184494337627</v>
      </c>
      <c r="G375" s="9">
        <v>100.35073958086717</v>
      </c>
      <c r="H375" s="9">
        <v>97.423870070781675</v>
      </c>
      <c r="I375" s="9">
        <v>95.895649746011586</v>
      </c>
      <c r="J375" s="9">
        <v>96.985367309629567</v>
      </c>
      <c r="K375" s="9">
        <v>97.236052004500564</v>
      </c>
      <c r="L375" s="9">
        <v>97.744577889810898</v>
      </c>
      <c r="M375" s="9">
        <v>100.63027829651874</v>
      </c>
      <c r="N375" s="9">
        <v>103.16922069971481</v>
      </c>
      <c r="O375" s="9">
        <v>105.78355044636892</v>
      </c>
      <c r="P375" s="9">
        <v>109.12163590549672</v>
      </c>
      <c r="Q375" s="9">
        <v>112.28689561943391</v>
      </c>
      <c r="R375" s="9">
        <v>116.86123043856931</v>
      </c>
      <c r="S375" s="9">
        <v>117.71544659880556</v>
      </c>
      <c r="T375" s="9">
        <v>120.56343384185259</v>
      </c>
      <c r="U375" s="9">
        <v>119.99521611969003</v>
      </c>
      <c r="V375" s="9">
        <v>122.98086839344096</v>
      </c>
      <c r="W375" s="9">
        <v>124.20565611514034</v>
      </c>
      <c r="X375" s="9">
        <v>131.20808400203393</v>
      </c>
      <c r="Y375" s="9">
        <v>136.04895374104879</v>
      </c>
      <c r="Z375" s="9">
        <v>143.15573606893815</v>
      </c>
      <c r="AA375" s="9">
        <v>146.870640465523</v>
      </c>
      <c r="AB375" s="9">
        <v>156.94439169585277</v>
      </c>
      <c r="AC375" s="9">
        <v>164.06361932744633</v>
      </c>
      <c r="AD375" s="9">
        <v>170.63912510832742</v>
      </c>
      <c r="AE375" s="9">
        <v>170.21838411197621</v>
      </c>
      <c r="AF375" s="9">
        <v>173.92131090673274</v>
      </c>
      <c r="AG375" s="9">
        <v>183.95697792468093</v>
      </c>
      <c r="AH375" s="9">
        <v>196.26934362154512</v>
      </c>
      <c r="AI375" s="9">
        <v>199.67947410625439</v>
      </c>
      <c r="AJ375" s="9">
        <v>197.14516302753114</v>
      </c>
      <c r="AK375" s="9">
        <v>194.27931026303</v>
      </c>
      <c r="AL375" s="9">
        <v>198.96451627770671</v>
      </c>
      <c r="AM375" s="9">
        <v>198.80631041738431</v>
      </c>
      <c r="AN375" s="9">
        <v>205.1914524999404</v>
      </c>
      <c r="AO375" s="9">
        <v>213.75732899004129</v>
      </c>
      <c r="AP375" s="9">
        <v>227.45938165715893</v>
      </c>
      <c r="AQ375" s="9">
        <v>244.69352660130971</v>
      </c>
      <c r="AR375" s="9">
        <v>264.45392000803054</v>
      </c>
      <c r="AS375" s="9">
        <v>293.40983303747538</v>
      </c>
      <c r="AT375" s="9">
        <v>329.90093374738279</v>
      </c>
      <c r="AU375" s="9">
        <v>359.04931802748365</v>
      </c>
      <c r="AV375" s="9">
        <v>375.67894049194689</v>
      </c>
      <c r="AW375" s="9">
        <v>363.33069974676283</v>
      </c>
      <c r="AX375" s="9">
        <v>358.97878096713112</v>
      </c>
      <c r="AY375" s="9">
        <v>358.24705577033336</v>
      </c>
      <c r="AZ375" s="9">
        <v>382.76299981028734</v>
      </c>
      <c r="BA375" s="9">
        <v>407.06195945965942</v>
      </c>
      <c r="BB375" s="9">
        <v>432.2860216912141</v>
      </c>
      <c r="BC375" s="9">
        <v>472.90411929784182</v>
      </c>
      <c r="BD375" s="9">
        <v>533.32285197050066</v>
      </c>
      <c r="BE375" s="9">
        <v>605.37822630535709</v>
      </c>
      <c r="BF375" s="9">
        <v>640.67257509152103</v>
      </c>
      <c r="BG375" s="9">
        <v>654.86074999582058</v>
      </c>
      <c r="BH375" s="9">
        <v>676.19599102994596</v>
      </c>
      <c r="BI375" s="9">
        <v>720.81683681861375</v>
      </c>
      <c r="BJ375" s="9">
        <v>759.57085510119111</v>
      </c>
      <c r="BK375" s="9">
        <v>785.25183819432095</v>
      </c>
      <c r="BL375" s="9">
        <v>784.01967153237695</v>
      </c>
      <c r="BM375" s="9">
        <v>766.68910805604298</v>
      </c>
      <c r="BN375" s="9">
        <v>756.4343693304553</v>
      </c>
      <c r="BO375" s="9">
        <v>765.60251380174589</v>
      </c>
      <c r="BP375" s="9">
        <v>797.47394327884513</v>
      </c>
      <c r="BQ375" s="21">
        <v>798.40643015443038</v>
      </c>
      <c r="BR375" s="21">
        <v>788.30459221063632</v>
      </c>
      <c r="BS375" s="21">
        <v>768.48703677407036</v>
      </c>
      <c r="BT375" s="21">
        <v>739.85824039482725</v>
      </c>
      <c r="BU375" s="21">
        <v>721.60566579252065</v>
      </c>
      <c r="BV375" s="21">
        <v>706.37126459455067</v>
      </c>
      <c r="BW375" s="21">
        <v>727.21915704686307</v>
      </c>
      <c r="BX375" s="21">
        <v>744.30676483707828</v>
      </c>
      <c r="BY375" s="21">
        <v>742.27636750997328</v>
      </c>
      <c r="BZ375" s="21">
        <v>757.83847317631819</v>
      </c>
      <c r="CA375" s="21">
        <v>745.57442714122078</v>
      </c>
      <c r="CB375" s="21">
        <v>765.71027402210541</v>
      </c>
      <c r="CC375" s="21">
        <v>777.23295259957706</v>
      </c>
      <c r="CD375" s="197">
        <v>826.8195991816001</v>
      </c>
      <c r="CE375" s="197">
        <v>870.4174817231019</v>
      </c>
      <c r="CF375" s="197">
        <v>897.17183825700931</v>
      </c>
      <c r="CG375" s="197">
        <v>908.71650194782978</v>
      </c>
      <c r="CH375" s="200">
        <v>912.88143973101637</v>
      </c>
      <c r="CJ375" s="5"/>
      <c r="CK375" s="5"/>
      <c r="CL375" s="5"/>
      <c r="CM375" s="5"/>
      <c r="CN375" s="5"/>
      <c r="CO375" s="21"/>
      <c r="CP375" s="21"/>
      <c r="CQ375" s="21"/>
    </row>
    <row r="376" spans="1:95" x14ac:dyDescent="0.2">
      <c r="A376" s="8" t="str">
        <f t="shared" si="5"/>
        <v>EWGtL_gg_QU_11</v>
      </c>
      <c r="B376" s="7" t="s">
        <v>3811</v>
      </c>
      <c r="C376" s="7" t="s">
        <v>654</v>
      </c>
      <c r="D376" s="7">
        <v>11</v>
      </c>
      <c r="E376" s="7">
        <v>100</v>
      </c>
      <c r="F376" s="9">
        <v>98.923577749938843</v>
      </c>
      <c r="G376" s="9">
        <v>92.298254168696488</v>
      </c>
      <c r="H376" s="9">
        <v>85.503860688732516</v>
      </c>
      <c r="I376" s="9">
        <v>82.226335775205953</v>
      </c>
      <c r="J376" s="9">
        <v>83.064514083052856</v>
      </c>
      <c r="K376" s="9">
        <v>83.965215581176849</v>
      </c>
      <c r="L376" s="9">
        <v>82.978875492605098</v>
      </c>
      <c r="M376" s="9">
        <v>84.173774173672044</v>
      </c>
      <c r="N376" s="9">
        <v>84.490719136867085</v>
      </c>
      <c r="O376" s="9">
        <v>86.746728240411585</v>
      </c>
      <c r="P376" s="9">
        <v>89.193876271225506</v>
      </c>
      <c r="Q376" s="9">
        <v>91.075332645025682</v>
      </c>
      <c r="R376" s="9">
        <v>95.636764850914858</v>
      </c>
      <c r="S376" s="9">
        <v>96.931789542676356</v>
      </c>
      <c r="T376" s="9">
        <v>102.2384438770993</v>
      </c>
      <c r="U376" s="9">
        <v>101.63028176408388</v>
      </c>
      <c r="V376" s="9">
        <v>105.06151104453751</v>
      </c>
      <c r="W376" s="9">
        <v>105.29847348094779</v>
      </c>
      <c r="X376" s="9">
        <v>112.54801875994259</v>
      </c>
      <c r="Y376" s="9">
        <v>118.90571115158241</v>
      </c>
      <c r="Z376" s="9">
        <v>127.81061252695724</v>
      </c>
      <c r="AA376" s="9">
        <v>132.89134652292452</v>
      </c>
      <c r="AB376" s="9">
        <v>140.86990408201058</v>
      </c>
      <c r="AC376" s="9">
        <v>142.4826098916991</v>
      </c>
      <c r="AD376" s="9">
        <v>143.98352338285744</v>
      </c>
      <c r="AE376" s="9">
        <v>146.49871769846791</v>
      </c>
      <c r="AF376" s="9">
        <v>148.12530807386889</v>
      </c>
      <c r="AG376" s="9">
        <v>150.15631774540975</v>
      </c>
      <c r="AH376" s="9">
        <v>142.78461613573768</v>
      </c>
      <c r="AI376" s="9">
        <v>142.98732594262682</v>
      </c>
      <c r="AJ376" s="9">
        <v>142.71921198962468</v>
      </c>
      <c r="AK376" s="9">
        <v>147.50337126922307</v>
      </c>
      <c r="AL376" s="9">
        <v>151.77483359153351</v>
      </c>
      <c r="AM376" s="9">
        <v>153.86263820715166</v>
      </c>
      <c r="AN376" s="9">
        <v>157.31508375446961</v>
      </c>
      <c r="AO376" s="9">
        <v>163.2163559276357</v>
      </c>
      <c r="AP376" s="9">
        <v>168.93662420163929</v>
      </c>
      <c r="AQ376" s="9">
        <v>179.00273117846356</v>
      </c>
      <c r="AR376" s="9">
        <v>188.70149865309193</v>
      </c>
      <c r="AS376" s="9">
        <v>201.86386118075268</v>
      </c>
      <c r="AT376" s="9">
        <v>216.62490767799855</v>
      </c>
      <c r="AU376" s="9">
        <v>220.32639750007681</v>
      </c>
      <c r="AV376" s="9">
        <v>221.4619267075951</v>
      </c>
      <c r="AW376" s="9">
        <v>214.9370614768178</v>
      </c>
      <c r="AX376" s="9">
        <v>214.53324462844557</v>
      </c>
      <c r="AY376" s="9">
        <v>215.49590970922455</v>
      </c>
      <c r="AZ376" s="9">
        <v>223.08971748024592</v>
      </c>
      <c r="BA376" s="9">
        <v>235.84866931907513</v>
      </c>
      <c r="BB376" s="9">
        <v>242.55121212903407</v>
      </c>
      <c r="BC376" s="9">
        <v>252.14574354069569</v>
      </c>
      <c r="BD376" s="9">
        <v>275.06113052123857</v>
      </c>
      <c r="BE376" s="9">
        <v>305.08158423928154</v>
      </c>
      <c r="BF376" s="9">
        <v>332.72784469782954</v>
      </c>
      <c r="BG376" s="9">
        <v>349.77987495733822</v>
      </c>
      <c r="BH376" s="9">
        <v>371.87463374223972</v>
      </c>
      <c r="BI376" s="9">
        <v>401.60129458645434</v>
      </c>
      <c r="BJ376" s="9">
        <v>414.95025716110376</v>
      </c>
      <c r="BK376" s="9">
        <v>421.51232386717396</v>
      </c>
      <c r="BL376" s="9">
        <v>409.38819592359863</v>
      </c>
      <c r="BM376" s="9">
        <v>395.44419880416052</v>
      </c>
      <c r="BN376" s="9">
        <v>389.40517538156854</v>
      </c>
      <c r="BO376" s="9">
        <v>387.6584092445828</v>
      </c>
      <c r="BP376" s="9">
        <v>403.27001820854571</v>
      </c>
      <c r="BQ376" s="21">
        <v>400.02047399298345</v>
      </c>
      <c r="BR376" s="21">
        <v>400.04721637268136</v>
      </c>
      <c r="BS376" s="21">
        <v>393.38726315518005</v>
      </c>
      <c r="BT376" s="21">
        <v>384.02599184596357</v>
      </c>
      <c r="BU376" s="21">
        <v>367.05758855078506</v>
      </c>
      <c r="BV376" s="21">
        <v>354.08902929163213</v>
      </c>
      <c r="BW376" s="21">
        <v>364.48233192597513</v>
      </c>
      <c r="BX376" s="21">
        <v>371.32166572188027</v>
      </c>
      <c r="BY376" s="21">
        <v>366.59503250243529</v>
      </c>
      <c r="BZ376" s="21">
        <v>372.9845078164517</v>
      </c>
      <c r="CA376" s="21">
        <v>373.75739747582367</v>
      </c>
      <c r="CB376" s="21">
        <v>374.5205627708097</v>
      </c>
      <c r="CC376" s="21">
        <v>367.1352781802313</v>
      </c>
      <c r="CD376" s="197">
        <v>373.68275752794028</v>
      </c>
      <c r="CE376" s="197">
        <v>395.74405993130239</v>
      </c>
      <c r="CF376" s="197">
        <v>412.94428327014731</v>
      </c>
      <c r="CG376" s="197">
        <v>432.19107176667762</v>
      </c>
      <c r="CH376" s="200">
        <v>447.26496377948325</v>
      </c>
      <c r="CJ376" s="5"/>
      <c r="CK376" s="5"/>
      <c r="CL376" s="5"/>
      <c r="CM376" s="5"/>
      <c r="CN376" s="5"/>
      <c r="CO376" s="21"/>
      <c r="CP376" s="21"/>
      <c r="CQ376" s="21"/>
    </row>
    <row r="377" spans="1:95" x14ac:dyDescent="0.2">
      <c r="A377" s="8" t="str">
        <f t="shared" si="5"/>
        <v>EWGtL_gg_QU_12</v>
      </c>
      <c r="B377" s="7" t="s">
        <v>3811</v>
      </c>
      <c r="C377" s="7" t="s">
        <v>654</v>
      </c>
      <c r="D377" s="7">
        <v>12</v>
      </c>
      <c r="E377" s="7">
        <v>100</v>
      </c>
      <c r="F377" s="9">
        <v>100.69271837932598</v>
      </c>
      <c r="G377" s="9">
        <v>98.261381659924965</v>
      </c>
      <c r="H377" s="9">
        <v>94.748832279439668</v>
      </c>
      <c r="I377" s="9">
        <v>92.080431087847387</v>
      </c>
      <c r="J377" s="9">
        <v>92.681838574554661</v>
      </c>
      <c r="K377" s="9">
        <v>94.884488719045336</v>
      </c>
      <c r="L377" s="9">
        <v>98.179594826328596</v>
      </c>
      <c r="M377" s="9">
        <v>101.96454866873849</v>
      </c>
      <c r="N377" s="9">
        <v>104.35151255151477</v>
      </c>
      <c r="O377" s="9">
        <v>104.91133073750366</v>
      </c>
      <c r="P377" s="9">
        <v>107.19808732872217</v>
      </c>
      <c r="Q377" s="9">
        <v>109.92554314416422</v>
      </c>
      <c r="R377" s="9">
        <v>115.25978030794796</v>
      </c>
      <c r="S377" s="9">
        <v>118.1806645772768</v>
      </c>
      <c r="T377" s="9">
        <v>121.78875473327277</v>
      </c>
      <c r="U377" s="9">
        <v>126.39247746690084</v>
      </c>
      <c r="V377" s="9">
        <v>130.30823020594914</v>
      </c>
      <c r="W377" s="9">
        <v>127.04355196634208</v>
      </c>
      <c r="X377" s="9">
        <v>124.93701567832339</v>
      </c>
      <c r="Y377" s="9">
        <v>127.6951176780135</v>
      </c>
      <c r="Z377" s="9">
        <v>133.73762827456815</v>
      </c>
      <c r="AA377" s="9">
        <v>137.02435648470404</v>
      </c>
      <c r="AB377" s="9">
        <v>137.17425807860118</v>
      </c>
      <c r="AC377" s="9">
        <v>145.01490556186562</v>
      </c>
      <c r="AD377" s="9">
        <v>147.06083172072115</v>
      </c>
      <c r="AE377" s="9">
        <v>148.59125795108673</v>
      </c>
      <c r="AF377" s="9">
        <v>148.16715078391704</v>
      </c>
      <c r="AG377" s="9">
        <v>154.09952068642625</v>
      </c>
      <c r="AH377" s="9">
        <v>159.42521621563546</v>
      </c>
      <c r="AI377" s="9">
        <v>162.81984737528177</v>
      </c>
      <c r="AJ377" s="9">
        <v>164.96636287956133</v>
      </c>
      <c r="AK377" s="9">
        <v>167.09202915432923</v>
      </c>
      <c r="AL377" s="9">
        <v>171.58566577302199</v>
      </c>
      <c r="AM377" s="9">
        <v>177.41750090914593</v>
      </c>
      <c r="AN377" s="9">
        <v>182.1989605953288</v>
      </c>
      <c r="AO377" s="9">
        <v>185.07863761783952</v>
      </c>
      <c r="AP377" s="9">
        <v>184.62557621962083</v>
      </c>
      <c r="AQ377" s="9">
        <v>184.98353347554712</v>
      </c>
      <c r="AR377" s="9">
        <v>190.53562325615073</v>
      </c>
      <c r="AS377" s="9">
        <v>198.85250098048186</v>
      </c>
      <c r="AT377" s="9">
        <v>210.8694892821801</v>
      </c>
      <c r="AU377" s="9">
        <v>220.09644679031717</v>
      </c>
      <c r="AV377" s="9">
        <v>228.53618214702468</v>
      </c>
      <c r="AW377" s="9">
        <v>238.60423141237735</v>
      </c>
      <c r="AX377" s="9">
        <v>244.16620001643943</v>
      </c>
      <c r="AY377" s="9">
        <v>250.05346026419571</v>
      </c>
      <c r="AZ377" s="9">
        <v>252.90844022835935</v>
      </c>
      <c r="BA377" s="9">
        <v>261.11501352103852</v>
      </c>
      <c r="BB377" s="9">
        <v>270.4311260458544</v>
      </c>
      <c r="BC377" s="9">
        <v>277.64474113852935</v>
      </c>
      <c r="BD377" s="9">
        <v>286.2112638254485</v>
      </c>
      <c r="BE377" s="9">
        <v>289.76971425808114</v>
      </c>
      <c r="BF377" s="9">
        <v>291.1184192585925</v>
      </c>
      <c r="BG377" s="9">
        <v>294.1775524758196</v>
      </c>
      <c r="BH377" s="9">
        <v>307.50847886879035</v>
      </c>
      <c r="BI377" s="9">
        <v>324.672170426626</v>
      </c>
      <c r="BJ377" s="9">
        <v>329.61594845998343</v>
      </c>
      <c r="BK377" s="9">
        <v>324.61881932259683</v>
      </c>
      <c r="BL377" s="9">
        <v>319.69859218614198</v>
      </c>
      <c r="BM377" s="9">
        <v>319.29091333850158</v>
      </c>
      <c r="BN377" s="9">
        <v>326.91867490645893</v>
      </c>
      <c r="BO377" s="9">
        <v>328.66889131288326</v>
      </c>
      <c r="BP377" s="9">
        <v>334.57470846626671</v>
      </c>
      <c r="BQ377" s="21">
        <v>332.55454365886499</v>
      </c>
      <c r="BR377" s="21">
        <v>344.68219115595775</v>
      </c>
      <c r="BS377" s="21">
        <v>349.2378842507847</v>
      </c>
      <c r="BT377" s="21">
        <v>347.15953808587932</v>
      </c>
      <c r="BU377" s="21">
        <v>333.516610068018</v>
      </c>
      <c r="BV377" s="21">
        <v>320.53700956525819</v>
      </c>
      <c r="BW377" s="21">
        <v>321.14649476376627</v>
      </c>
      <c r="BX377" s="21">
        <v>321.73196514300054</v>
      </c>
      <c r="BY377" s="21">
        <v>328.10394268693091</v>
      </c>
      <c r="BZ377" s="21">
        <v>330.80320837923398</v>
      </c>
      <c r="CA377" s="21">
        <v>339.5746757175541</v>
      </c>
      <c r="CB377" s="21">
        <v>349.320462481422</v>
      </c>
      <c r="CC377" s="21">
        <v>365.60188232497131</v>
      </c>
      <c r="CD377" s="197">
        <v>374.45972114415144</v>
      </c>
      <c r="CE377" s="197">
        <v>381.41231152464633</v>
      </c>
      <c r="CF377" s="197">
        <v>390.71887270095658</v>
      </c>
      <c r="CG377" s="197">
        <v>402.45928123684439</v>
      </c>
      <c r="CH377" s="200">
        <v>412.13064935023203</v>
      </c>
      <c r="CJ377" s="5"/>
      <c r="CK377" s="5"/>
      <c r="CL377" s="5"/>
      <c r="CM377" s="5"/>
      <c r="CN377" s="5"/>
      <c r="CO377" s="21"/>
      <c r="CP377" s="21"/>
      <c r="CQ377" s="21"/>
    </row>
    <row r="378" spans="1:95" x14ac:dyDescent="0.2">
      <c r="A378" s="8" t="str">
        <f t="shared" si="5"/>
        <v>EWGtL_gg_QU_13</v>
      </c>
      <c r="B378" s="7" t="s">
        <v>3811</v>
      </c>
      <c r="C378" s="7" t="s">
        <v>654</v>
      </c>
      <c r="D378" s="7">
        <v>13</v>
      </c>
      <c r="E378" s="7">
        <v>100</v>
      </c>
      <c r="F378" s="9">
        <v>100.21628389767163</v>
      </c>
      <c r="G378" s="9">
        <v>97.136718286577278</v>
      </c>
      <c r="H378" s="9">
        <v>94.936153783541087</v>
      </c>
      <c r="I378" s="9">
        <v>92.544192360639315</v>
      </c>
      <c r="J378" s="9">
        <v>94.291011941333565</v>
      </c>
      <c r="K378" s="9">
        <v>97.490276882413085</v>
      </c>
      <c r="L378" s="9">
        <v>100.61272300118124</v>
      </c>
      <c r="M378" s="9">
        <v>102.55168063276811</v>
      </c>
      <c r="N378" s="9">
        <v>101.08243418605237</v>
      </c>
      <c r="O378" s="9">
        <v>102.83493296234379</v>
      </c>
      <c r="P378" s="9">
        <v>101.98397400974181</v>
      </c>
      <c r="Q378" s="9">
        <v>109.32164457366339</v>
      </c>
      <c r="R378" s="9">
        <v>114.1801722355785</v>
      </c>
      <c r="S378" s="9">
        <v>119.46249525306935</v>
      </c>
      <c r="T378" s="9">
        <v>120.22152664162991</v>
      </c>
      <c r="U378" s="9">
        <v>116.65793927762883</v>
      </c>
      <c r="V378" s="9">
        <v>119.37025116015552</v>
      </c>
      <c r="W378" s="9">
        <v>121.6533571389708</v>
      </c>
      <c r="X378" s="9">
        <v>129.04544015409297</v>
      </c>
      <c r="Y378" s="9">
        <v>133.90032426923588</v>
      </c>
      <c r="Z378" s="9">
        <v>137.64387291976465</v>
      </c>
      <c r="AA378" s="9">
        <v>140.86722304169754</v>
      </c>
      <c r="AB378" s="9">
        <v>143.57814982577074</v>
      </c>
      <c r="AC378" s="9">
        <v>148.40263587280231</v>
      </c>
      <c r="AD378" s="9">
        <v>153.00522976039269</v>
      </c>
      <c r="AE378" s="9">
        <v>157.41668642086304</v>
      </c>
      <c r="AF378" s="9">
        <v>158.2144801902362</v>
      </c>
      <c r="AG378" s="9">
        <v>163.42207892549217</v>
      </c>
      <c r="AH378" s="9">
        <v>166.99619160712953</v>
      </c>
      <c r="AI378" s="9">
        <v>170.71883524554406</v>
      </c>
      <c r="AJ378" s="9">
        <v>170.79377892483853</v>
      </c>
      <c r="AK378" s="9">
        <v>172.24680609006552</v>
      </c>
      <c r="AL378" s="9">
        <v>172.56980998626508</v>
      </c>
      <c r="AM378" s="9">
        <v>174.23670113913863</v>
      </c>
      <c r="AN378" s="9">
        <v>174.63464514518054</v>
      </c>
      <c r="AO378" s="9">
        <v>177.08209344829348</v>
      </c>
      <c r="AP378" s="9">
        <v>179.52586449370833</v>
      </c>
      <c r="AQ378" s="9">
        <v>187.18475714215117</v>
      </c>
      <c r="AR378" s="9">
        <v>197.75267676274245</v>
      </c>
      <c r="AS378" s="9">
        <v>205.9161559110199</v>
      </c>
      <c r="AT378" s="9">
        <v>216.67438015870866</v>
      </c>
      <c r="AU378" s="9">
        <v>214.45728675603985</v>
      </c>
      <c r="AV378" s="9">
        <v>217.92667547645351</v>
      </c>
      <c r="AW378" s="9">
        <v>211.1212320784432</v>
      </c>
      <c r="AX378" s="9">
        <v>218.60075877151613</v>
      </c>
      <c r="AY378" s="9">
        <v>221.40911359251345</v>
      </c>
      <c r="AZ378" s="9">
        <v>231.45801335235561</v>
      </c>
      <c r="BA378" s="9">
        <v>237.77399380981032</v>
      </c>
      <c r="BB378" s="9">
        <v>242.12768576568041</v>
      </c>
      <c r="BC378" s="9">
        <v>244.54297959504905</v>
      </c>
      <c r="BD378" s="9">
        <v>255.07952055087529</v>
      </c>
      <c r="BE378" s="9">
        <v>269.56142550069228</v>
      </c>
      <c r="BF378" s="9">
        <v>282.7471080267112</v>
      </c>
      <c r="BG378" s="9">
        <v>290.02689690693484</v>
      </c>
      <c r="BH378" s="9">
        <v>293.97876124135018</v>
      </c>
      <c r="BI378" s="9">
        <v>298.46764879587084</v>
      </c>
      <c r="BJ378" s="9">
        <v>300.90091793992639</v>
      </c>
      <c r="BK378" s="9">
        <v>305.1343658084254</v>
      </c>
      <c r="BL378" s="9">
        <v>308.12390611686766</v>
      </c>
      <c r="BM378" s="9">
        <v>303.26441905822122</v>
      </c>
      <c r="BN378" s="9">
        <v>299.24312366006228</v>
      </c>
      <c r="BO378" s="9">
        <v>298.02755493760628</v>
      </c>
      <c r="BP378" s="9">
        <v>303.79386684914425</v>
      </c>
      <c r="BQ378" s="21">
        <v>307.13417716343685</v>
      </c>
      <c r="BR378" s="21">
        <v>307.39868301894131</v>
      </c>
      <c r="BS378" s="21">
        <v>306.29686514844872</v>
      </c>
      <c r="BT378" s="21">
        <v>306.73266873465576</v>
      </c>
      <c r="BU378" s="21">
        <v>307.95617795201332</v>
      </c>
      <c r="BV378" s="21">
        <v>311.02098238609869</v>
      </c>
      <c r="BW378" s="21">
        <v>318.33765882318602</v>
      </c>
      <c r="BX378" s="21">
        <v>320.17022833926404</v>
      </c>
      <c r="BY378" s="21">
        <v>317.70583131154109</v>
      </c>
      <c r="BZ378" s="21">
        <v>317.17797321442885</v>
      </c>
      <c r="CA378" s="21">
        <v>317.97589444812292</v>
      </c>
      <c r="CB378" s="21">
        <v>325.51594445007169</v>
      </c>
      <c r="CC378" s="21">
        <v>325.60233759915695</v>
      </c>
      <c r="CD378" s="197">
        <v>327.59754283117496</v>
      </c>
      <c r="CE378" s="197">
        <v>326.01394083756537</v>
      </c>
      <c r="CF378" s="197">
        <v>323.3338989478724</v>
      </c>
      <c r="CG378" s="197">
        <v>324.7850392948547</v>
      </c>
      <c r="CH378" s="200">
        <v>328.72449735006245</v>
      </c>
      <c r="CJ378" s="5"/>
      <c r="CK378" s="5"/>
      <c r="CL378" s="5"/>
      <c r="CM378" s="5"/>
      <c r="CN378" s="5"/>
      <c r="CO378" s="21"/>
      <c r="CP378" s="21"/>
      <c r="CQ378" s="21"/>
    </row>
    <row r="379" spans="1:95" x14ac:dyDescent="0.2">
      <c r="A379" s="8" t="str">
        <f t="shared" si="5"/>
        <v>EWGtL_gg_QU_14</v>
      </c>
      <c r="B379" s="7" t="s">
        <v>3811</v>
      </c>
      <c r="C379" s="7" t="s">
        <v>654</v>
      </c>
      <c r="D379" s="7">
        <v>14</v>
      </c>
      <c r="E379" s="7">
        <v>100</v>
      </c>
      <c r="F379" s="9">
        <v>98.51156071617261</v>
      </c>
      <c r="G379" s="9">
        <v>90.605640811999422</v>
      </c>
      <c r="H379" s="9">
        <v>82.849719269857758</v>
      </c>
      <c r="I379" s="9">
        <v>76.243707167098265</v>
      </c>
      <c r="J379" s="9">
        <v>75.458692338953696</v>
      </c>
      <c r="K379" s="9">
        <v>75.128040723633646</v>
      </c>
      <c r="L379" s="9">
        <v>73.961048787603374</v>
      </c>
      <c r="M379" s="9">
        <v>74.781398643483087</v>
      </c>
      <c r="N379" s="9">
        <v>75.505883711600845</v>
      </c>
      <c r="O379" s="9">
        <v>79.628849607482735</v>
      </c>
      <c r="P379" s="9">
        <v>86.325500346115746</v>
      </c>
      <c r="Q379" s="9">
        <v>94.273463472920639</v>
      </c>
      <c r="R379" s="9">
        <v>105.4616408251478</v>
      </c>
      <c r="S379" s="9">
        <v>112.76639724746737</v>
      </c>
      <c r="T379" s="9">
        <v>123.59638818337685</v>
      </c>
      <c r="U379" s="9">
        <v>126.50275270021582</v>
      </c>
      <c r="V379" s="9">
        <v>129.55139335448379</v>
      </c>
      <c r="W379" s="9">
        <v>125.12999078015963</v>
      </c>
      <c r="X379" s="9">
        <v>128.66988972045911</v>
      </c>
      <c r="Y379" s="9">
        <v>127.58550218652761</v>
      </c>
      <c r="Z379" s="9">
        <v>140.65665429585303</v>
      </c>
      <c r="AA379" s="9">
        <v>144.01589998294446</v>
      </c>
      <c r="AB379" s="9">
        <v>156.20500244232787</v>
      </c>
      <c r="AC379" s="9">
        <v>154.64417705356399</v>
      </c>
      <c r="AD379" s="9">
        <v>157.8627846507417</v>
      </c>
      <c r="AE379" s="9">
        <v>166.49443765937758</v>
      </c>
      <c r="AF379" s="9">
        <v>168.87093276787053</v>
      </c>
      <c r="AG379" s="9">
        <v>164.6716026510388</v>
      </c>
      <c r="AH379" s="9">
        <v>147.29722140365274</v>
      </c>
      <c r="AI379" s="9">
        <v>140.29082365746979</v>
      </c>
      <c r="AJ379" s="9">
        <v>141.86600146385138</v>
      </c>
      <c r="AK379" s="9">
        <v>151.84389562107279</v>
      </c>
      <c r="AL379" s="9">
        <v>166.7986465053834</v>
      </c>
      <c r="AM379" s="9">
        <v>180.17463147914336</v>
      </c>
      <c r="AN379" s="9">
        <v>191.87676577721584</v>
      </c>
      <c r="AO379" s="9">
        <v>191.82310021654266</v>
      </c>
      <c r="AP379" s="9">
        <v>189.4230484230751</v>
      </c>
      <c r="AQ379" s="9">
        <v>195.92594152748453</v>
      </c>
      <c r="AR379" s="9">
        <v>209.33601349255977</v>
      </c>
      <c r="AS379" s="9">
        <v>246.98794241103266</v>
      </c>
      <c r="AT379" s="9">
        <v>271.7738651858192</v>
      </c>
      <c r="AU379" s="9">
        <v>285.06779177322392</v>
      </c>
      <c r="AV379" s="9">
        <v>270.48986984681682</v>
      </c>
      <c r="AW379" s="9">
        <v>263.27840413712852</v>
      </c>
      <c r="AX379" s="9">
        <v>269.32170787652638</v>
      </c>
      <c r="AY379" s="9">
        <v>287.49420833334875</v>
      </c>
      <c r="AZ379" s="9">
        <v>299.02122753968371</v>
      </c>
      <c r="BA379" s="9">
        <v>305.04924283474026</v>
      </c>
      <c r="BB379" s="9">
        <v>302.32555963010822</v>
      </c>
      <c r="BC379" s="9">
        <v>314.3102961463548</v>
      </c>
      <c r="BD379" s="9">
        <v>354.04574365386912</v>
      </c>
      <c r="BE379" s="9">
        <v>405.70632260667725</v>
      </c>
      <c r="BF379" s="9">
        <v>439.63347902094705</v>
      </c>
      <c r="BG379" s="9">
        <v>448.09845483042426</v>
      </c>
      <c r="BH379" s="9">
        <v>447.54311007024563</v>
      </c>
      <c r="BI379" s="9">
        <v>475.94587299211662</v>
      </c>
      <c r="BJ379" s="9">
        <v>497.87537422284328</v>
      </c>
      <c r="BK379" s="9">
        <v>515.72448488610632</v>
      </c>
      <c r="BL379" s="9">
        <v>514.10375627419148</v>
      </c>
      <c r="BM379" s="9">
        <v>496.31030463750193</v>
      </c>
      <c r="BN379" s="9">
        <v>493.52556282034084</v>
      </c>
      <c r="BO379" s="9">
        <v>484.2568945761065</v>
      </c>
      <c r="BP379" s="9">
        <v>501.79018891015176</v>
      </c>
      <c r="BQ379" s="21">
        <v>501.8657762051875</v>
      </c>
      <c r="BR379" s="21">
        <v>511.3526434068408</v>
      </c>
      <c r="BS379" s="21">
        <v>506.76665090236173</v>
      </c>
      <c r="BT379" s="21">
        <v>489.69069473359735</v>
      </c>
      <c r="BU379" s="21">
        <v>466.0563925139457</v>
      </c>
      <c r="BV379" s="21">
        <v>462.38710030364274</v>
      </c>
      <c r="BW379" s="21">
        <v>477.78184245623623</v>
      </c>
      <c r="BX379" s="21">
        <v>489.90912722475287</v>
      </c>
      <c r="BY379" s="21">
        <v>494.74017514037365</v>
      </c>
      <c r="BZ379" s="21">
        <v>516.90671376919227</v>
      </c>
      <c r="CA379" s="21">
        <v>515.34491366728685</v>
      </c>
      <c r="CB379" s="21">
        <v>512.84407181578888</v>
      </c>
      <c r="CC379" s="21">
        <v>509.49223067563452</v>
      </c>
      <c r="CD379" s="197">
        <v>546.82075552379865</v>
      </c>
      <c r="CE379" s="197">
        <v>582.94471002925241</v>
      </c>
      <c r="CF379" s="197">
        <v>606.47010738308234</v>
      </c>
      <c r="CG379" s="197">
        <v>619.67242875810336</v>
      </c>
      <c r="CH379" s="200">
        <v>637.60000697397095</v>
      </c>
      <c r="CJ379" s="5"/>
      <c r="CK379" s="5"/>
      <c r="CL379" s="5"/>
      <c r="CM379" s="5"/>
      <c r="CN379" s="5"/>
      <c r="CO379" s="21"/>
      <c r="CP379" s="21"/>
      <c r="CQ379" s="21"/>
    </row>
    <row r="380" spans="1:95" x14ac:dyDescent="0.2">
      <c r="A380" s="8" t="str">
        <f t="shared" si="5"/>
        <v>EWGtL_gg_QU_15</v>
      </c>
      <c r="B380" s="7" t="s">
        <v>3811</v>
      </c>
      <c r="C380" s="7" t="s">
        <v>654</v>
      </c>
      <c r="D380" s="7">
        <v>15</v>
      </c>
      <c r="E380" s="7">
        <v>100</v>
      </c>
      <c r="F380" s="9">
        <v>103.72455182770865</v>
      </c>
      <c r="G380" s="9">
        <v>98.963189073124681</v>
      </c>
      <c r="H380" s="9">
        <v>91.694561571261502</v>
      </c>
      <c r="I380" s="9">
        <v>85.248122375113311</v>
      </c>
      <c r="J380" s="9">
        <v>84.900880392187915</v>
      </c>
      <c r="K380" s="9">
        <v>85.676850246762569</v>
      </c>
      <c r="L380" s="9">
        <v>88.792456734444428</v>
      </c>
      <c r="M380" s="9">
        <v>93.445602779454077</v>
      </c>
      <c r="N380" s="9">
        <v>94.967793671830222</v>
      </c>
      <c r="O380" s="9">
        <v>95.007200075276842</v>
      </c>
      <c r="P380" s="9">
        <v>100.08588353949243</v>
      </c>
      <c r="Q380" s="9">
        <v>107.07081942891261</v>
      </c>
      <c r="R380" s="9">
        <v>117.11539953971068</v>
      </c>
      <c r="S380" s="9">
        <v>119.49564977468894</v>
      </c>
      <c r="T380" s="9">
        <v>121.53564253193559</v>
      </c>
      <c r="U380" s="9">
        <v>118.05347888786385</v>
      </c>
      <c r="V380" s="9">
        <v>120.1073544262451</v>
      </c>
      <c r="W380" s="9">
        <v>121.86262082929919</v>
      </c>
      <c r="X380" s="9">
        <v>130.95178967408711</v>
      </c>
      <c r="Y380" s="9">
        <v>139.91842788642376</v>
      </c>
      <c r="Z380" s="9">
        <v>153.74041786789138</v>
      </c>
      <c r="AA380" s="9">
        <v>165.28045805117779</v>
      </c>
      <c r="AB380" s="9">
        <v>158.69760544085872</v>
      </c>
      <c r="AC380" s="9">
        <v>166.02650663163831</v>
      </c>
      <c r="AD380" s="9">
        <v>174.9081235876728</v>
      </c>
      <c r="AE380" s="9">
        <v>209.61024739632356</v>
      </c>
      <c r="AF380" s="9">
        <v>224.87423580755032</v>
      </c>
      <c r="AG380" s="9">
        <v>237.2459494259908</v>
      </c>
      <c r="AH380" s="9">
        <v>241.21349303564907</v>
      </c>
      <c r="AI380" s="9">
        <v>224.6078761134537</v>
      </c>
      <c r="AJ380" s="9">
        <v>227.07340628956015</v>
      </c>
      <c r="AK380" s="9">
        <v>220.65982013452344</v>
      </c>
      <c r="AL380" s="9">
        <v>244.50086660440616</v>
      </c>
      <c r="AM380" s="9">
        <v>245.20276621699716</v>
      </c>
      <c r="AN380" s="9">
        <v>253.3001353871374</v>
      </c>
      <c r="AO380" s="9">
        <v>258.20377509007113</v>
      </c>
      <c r="AP380" s="9">
        <v>255.61700770819064</v>
      </c>
      <c r="AQ380" s="9">
        <v>267.39719413391055</v>
      </c>
      <c r="AR380" s="9">
        <v>275.66279501737631</v>
      </c>
      <c r="AS380" s="9">
        <v>298.06693053478335</v>
      </c>
      <c r="AT380" s="9">
        <v>293.76335464042887</v>
      </c>
      <c r="AU380" s="9">
        <v>290.51340422083143</v>
      </c>
      <c r="AV380" s="9">
        <v>282.8853765232459</v>
      </c>
      <c r="AW380" s="9">
        <v>290.58169715509501</v>
      </c>
      <c r="AX380" s="9">
        <v>306.5187848756529</v>
      </c>
      <c r="AY380" s="9">
        <v>323.03946677137833</v>
      </c>
      <c r="AZ380" s="9">
        <v>356.02271258445711</v>
      </c>
      <c r="BA380" s="9">
        <v>353.4609514552028</v>
      </c>
      <c r="BB380" s="9">
        <v>354.13741367364713</v>
      </c>
      <c r="BC380" s="9">
        <v>360.17607851175563</v>
      </c>
      <c r="BD380" s="9">
        <v>386.06323995797715</v>
      </c>
      <c r="BE380" s="9">
        <v>425.7403290449534</v>
      </c>
      <c r="BF380" s="9">
        <v>439.51607249716858</v>
      </c>
      <c r="BG380" s="9">
        <v>474.90572278012934</v>
      </c>
      <c r="BH380" s="9">
        <v>519.34272444774615</v>
      </c>
      <c r="BI380" s="9">
        <v>557.70674462649913</v>
      </c>
      <c r="BJ380" s="9">
        <v>588.85054779218217</v>
      </c>
      <c r="BK380" s="9">
        <v>602.20261338931516</v>
      </c>
      <c r="BL380" s="9">
        <v>607.02895806327831</v>
      </c>
      <c r="BM380" s="9">
        <v>586.64883446098384</v>
      </c>
      <c r="BN380" s="9">
        <v>577.40115070329512</v>
      </c>
      <c r="BO380" s="9">
        <v>588.06114008825477</v>
      </c>
      <c r="BP380" s="9">
        <v>615.77004844050305</v>
      </c>
      <c r="BQ380" s="21">
        <v>605.83731992810806</v>
      </c>
      <c r="BR380" s="21">
        <v>597.58003294718947</v>
      </c>
      <c r="BS380" s="21">
        <v>583.82001840582961</v>
      </c>
      <c r="BT380" s="21">
        <v>588.21133527067013</v>
      </c>
      <c r="BU380" s="21">
        <v>584.78182259171751</v>
      </c>
      <c r="BV380" s="21">
        <v>578.10503293089062</v>
      </c>
      <c r="BW380" s="21">
        <v>582.34379992989182</v>
      </c>
      <c r="BX380" s="21">
        <v>579.1401686907451</v>
      </c>
      <c r="BY380" s="21">
        <v>571.15299756309071</v>
      </c>
      <c r="BZ380" s="21">
        <v>564.87818604445158</v>
      </c>
      <c r="CA380" s="21">
        <v>567.8357528364794</v>
      </c>
      <c r="CB380" s="21">
        <v>609.55200161296057</v>
      </c>
      <c r="CC380" s="21">
        <v>651.76365901390307</v>
      </c>
      <c r="CD380" s="197">
        <v>667.26975559895448</v>
      </c>
      <c r="CE380" s="197">
        <v>661.24975449400824</v>
      </c>
      <c r="CF380" s="197">
        <v>653.79549874403403</v>
      </c>
      <c r="CG380" s="197">
        <v>682.40625094413747</v>
      </c>
      <c r="CH380" s="200">
        <v>717.39853228888842</v>
      </c>
      <c r="CJ380" s="5"/>
      <c r="CK380" s="5"/>
      <c r="CL380" s="5"/>
      <c r="CM380" s="5"/>
      <c r="CN380" s="5"/>
      <c r="CO380" s="21"/>
      <c r="CP380" s="21"/>
      <c r="CQ380" s="21"/>
    </row>
    <row r="381" spans="1:95" x14ac:dyDescent="0.2">
      <c r="A381" s="8" t="str">
        <f t="shared" si="5"/>
        <v>EWGtL_gg_QU_16</v>
      </c>
      <c r="B381" s="7" t="s">
        <v>3811</v>
      </c>
      <c r="C381" s="7" t="s">
        <v>654</v>
      </c>
      <c r="D381" s="7">
        <v>16</v>
      </c>
      <c r="E381" s="7">
        <v>100</v>
      </c>
      <c r="F381" s="9">
        <v>103.33885171158325</v>
      </c>
      <c r="G381" s="9">
        <v>97.605117496869227</v>
      </c>
      <c r="H381" s="9">
        <v>91.43084385993582</v>
      </c>
      <c r="I381" s="9">
        <v>85.647318205453132</v>
      </c>
      <c r="J381" s="9">
        <v>85.829702413954308</v>
      </c>
      <c r="K381" s="9">
        <v>85.690579316830579</v>
      </c>
      <c r="L381" s="9">
        <v>93.461744575893931</v>
      </c>
      <c r="M381" s="9">
        <v>105.46223976972404</v>
      </c>
      <c r="N381" s="9">
        <v>113.84562795234473</v>
      </c>
      <c r="O381" s="9">
        <v>119.32856691557595</v>
      </c>
      <c r="P381" s="9">
        <v>141.73480476458658</v>
      </c>
      <c r="Q381" s="9">
        <v>167.27684014595127</v>
      </c>
      <c r="R381" s="9">
        <v>193.66150692080873</v>
      </c>
      <c r="S381" s="9">
        <v>196.21888838402563</v>
      </c>
      <c r="T381" s="9">
        <v>216.39910333918871</v>
      </c>
      <c r="U381" s="9">
        <v>228.80965234376899</v>
      </c>
      <c r="V381" s="9">
        <v>248.49076785050931</v>
      </c>
      <c r="W381" s="9">
        <v>250.03333350100661</v>
      </c>
      <c r="X381" s="9">
        <v>258.17605054816153</v>
      </c>
      <c r="Y381" s="9">
        <v>265.47492420443626</v>
      </c>
      <c r="Z381" s="9">
        <v>275.89861801829761</v>
      </c>
      <c r="AA381" s="9">
        <v>283.38317749965631</v>
      </c>
      <c r="AB381" s="9">
        <v>290.11145499144135</v>
      </c>
      <c r="AC381" s="9">
        <v>297.10003121112845</v>
      </c>
      <c r="AD381" s="9">
        <v>304.25402115265393</v>
      </c>
      <c r="AE381" s="9">
        <v>334.22626483767817</v>
      </c>
      <c r="AF381" s="9">
        <v>346.53032060818003</v>
      </c>
      <c r="AG381" s="9">
        <v>362.23767497892237</v>
      </c>
      <c r="AH381" s="9">
        <v>344.31603458696515</v>
      </c>
      <c r="AI381" s="9">
        <v>343.71779805188748</v>
      </c>
      <c r="AJ381" s="9">
        <v>345.76325805714231</v>
      </c>
      <c r="AK381" s="9">
        <v>351.02274024766257</v>
      </c>
      <c r="AL381" s="9">
        <v>365.22486316522145</v>
      </c>
      <c r="AM381" s="9">
        <v>366.13473039179672</v>
      </c>
      <c r="AN381" s="9">
        <v>375.84527732878405</v>
      </c>
      <c r="AO381" s="9">
        <v>380.7297372954618</v>
      </c>
      <c r="AP381" s="9">
        <v>386.82743674850218</v>
      </c>
      <c r="AQ381" s="9">
        <v>410.59009940207579</v>
      </c>
      <c r="AR381" s="9">
        <v>428.07376267100989</v>
      </c>
      <c r="AS381" s="9">
        <v>460.92769200624019</v>
      </c>
      <c r="AT381" s="9">
        <v>479.25136352242498</v>
      </c>
      <c r="AU381" s="9">
        <v>482.727144553193</v>
      </c>
      <c r="AV381" s="9">
        <v>475.44161511258699</v>
      </c>
      <c r="AW381" s="9">
        <v>468.78465782610442</v>
      </c>
      <c r="AX381" s="9">
        <v>478.92093499375898</v>
      </c>
      <c r="AY381" s="9">
        <v>496.44760030069227</v>
      </c>
      <c r="AZ381" s="9">
        <v>517.70754725158906</v>
      </c>
      <c r="BA381" s="9">
        <v>538.36522836000483</v>
      </c>
      <c r="BB381" s="9">
        <v>545.21158258343007</v>
      </c>
      <c r="BC381" s="9">
        <v>554.8962344279222</v>
      </c>
      <c r="BD381" s="9">
        <v>593.23365981599943</v>
      </c>
      <c r="BE381" s="9">
        <v>648.0361087601658</v>
      </c>
      <c r="BF381" s="9">
        <v>704.64001612773336</v>
      </c>
      <c r="BG381" s="9">
        <v>742.98798709252378</v>
      </c>
      <c r="BH381" s="9">
        <v>798.20708526903672</v>
      </c>
      <c r="BI381" s="9">
        <v>845.08218596781319</v>
      </c>
      <c r="BJ381" s="9">
        <v>886.75204993870022</v>
      </c>
      <c r="BK381" s="9">
        <v>916.05214838598602</v>
      </c>
      <c r="BL381" s="9">
        <v>922.00386248404754</v>
      </c>
      <c r="BM381" s="9">
        <v>905.48380298878203</v>
      </c>
      <c r="BN381" s="9">
        <v>898.90750683114175</v>
      </c>
      <c r="BO381" s="9">
        <v>913.63604915428243</v>
      </c>
      <c r="BP381" s="9">
        <v>959.73478811048881</v>
      </c>
      <c r="BQ381" s="21">
        <v>968.74051212270149</v>
      </c>
      <c r="BR381" s="21">
        <v>975.3463706639435</v>
      </c>
      <c r="BS381" s="21">
        <v>946.63899452935959</v>
      </c>
      <c r="BT381" s="21">
        <v>913.7736750398725</v>
      </c>
      <c r="BU381" s="21">
        <v>887.6096706977454</v>
      </c>
      <c r="BV381" s="21">
        <v>870.08843682428324</v>
      </c>
      <c r="BW381" s="21">
        <v>886.92127558883669</v>
      </c>
      <c r="BX381" s="21">
        <v>886.67571130486522</v>
      </c>
      <c r="BY381" s="21">
        <v>870.89039658812374</v>
      </c>
      <c r="BZ381" s="21">
        <v>850.10311745249271</v>
      </c>
      <c r="CA381" s="21">
        <v>825.17786976941682</v>
      </c>
      <c r="CB381" s="21">
        <v>848.7589192294372</v>
      </c>
      <c r="CC381" s="21">
        <v>883.87910280474819</v>
      </c>
      <c r="CD381" s="197">
        <v>922.71155279624656</v>
      </c>
      <c r="CE381" s="197">
        <v>939.71132737903645</v>
      </c>
      <c r="CF381" s="197">
        <v>966.75345368900764</v>
      </c>
      <c r="CG381" s="197">
        <v>1000.3299459369887</v>
      </c>
      <c r="CH381" s="200">
        <v>1031.0646646389325</v>
      </c>
      <c r="CJ381" s="5"/>
      <c r="CK381" s="5"/>
      <c r="CL381" s="5"/>
      <c r="CM381" s="5"/>
      <c r="CN381" s="5"/>
      <c r="CO381" s="21"/>
      <c r="CP381" s="21"/>
      <c r="CQ381" s="21"/>
    </row>
    <row r="382" spans="1:95" x14ac:dyDescent="0.2">
      <c r="A382" s="8" t="str">
        <f t="shared" si="5"/>
        <v>EWGtL_gg_QU_17</v>
      </c>
      <c r="B382" s="7" t="s">
        <v>3811</v>
      </c>
      <c r="C382" s="7" t="s">
        <v>654</v>
      </c>
      <c r="D382" s="7">
        <v>17</v>
      </c>
      <c r="E382" s="7">
        <v>100</v>
      </c>
      <c r="F382" s="9">
        <v>102.84048282733011</v>
      </c>
      <c r="G382" s="9">
        <v>98.8057069202967</v>
      </c>
      <c r="H382" s="9">
        <v>94.923863725529728</v>
      </c>
      <c r="I382" s="9">
        <v>92.530722781745794</v>
      </c>
      <c r="J382" s="9">
        <v>94.885926642212624</v>
      </c>
      <c r="K382" s="9">
        <v>98.143004140405765</v>
      </c>
      <c r="L382" s="9">
        <v>102.16052272827329</v>
      </c>
      <c r="M382" s="9">
        <v>108.52512046123725</v>
      </c>
      <c r="N382" s="9">
        <v>110.74971281359092</v>
      </c>
      <c r="O382" s="9">
        <v>113.07240382287682</v>
      </c>
      <c r="P382" s="9">
        <v>118.20066173541356</v>
      </c>
      <c r="Q382" s="9">
        <v>126.59207906102722</v>
      </c>
      <c r="R382" s="9">
        <v>137.03041910600123</v>
      </c>
      <c r="S382" s="9">
        <v>139.6392530906603</v>
      </c>
      <c r="T382" s="9">
        <v>143.89797797239387</v>
      </c>
      <c r="U382" s="9">
        <v>142.08092015742486</v>
      </c>
      <c r="V382" s="9">
        <v>139.34071645156337</v>
      </c>
      <c r="W382" s="9">
        <v>140.10708694115496</v>
      </c>
      <c r="X382" s="9">
        <v>149.26967981038271</v>
      </c>
      <c r="Y382" s="9">
        <v>161.32229498376975</v>
      </c>
      <c r="Z382" s="9">
        <v>170.1980800219859</v>
      </c>
      <c r="AA382" s="9">
        <v>176.7406670900067</v>
      </c>
      <c r="AB382" s="9">
        <v>189.81944298216229</v>
      </c>
      <c r="AC382" s="9">
        <v>197.03938849981719</v>
      </c>
      <c r="AD382" s="9">
        <v>206.632090503711</v>
      </c>
      <c r="AE382" s="9">
        <v>212.76509217871205</v>
      </c>
      <c r="AF382" s="9">
        <v>215.89777468587852</v>
      </c>
      <c r="AG382" s="9">
        <v>213.84305179439343</v>
      </c>
      <c r="AH382" s="9">
        <v>205.75333717436752</v>
      </c>
      <c r="AI382" s="9">
        <v>204.80114065574662</v>
      </c>
      <c r="AJ382" s="9">
        <v>207.33120806928466</v>
      </c>
      <c r="AK382" s="9">
        <v>216.69284985091963</v>
      </c>
      <c r="AL382" s="9">
        <v>224.3257162198388</v>
      </c>
      <c r="AM382" s="9">
        <v>233.23633690954276</v>
      </c>
      <c r="AN382" s="9">
        <v>245.35214065115824</v>
      </c>
      <c r="AO382" s="9">
        <v>254.59287757868117</v>
      </c>
      <c r="AP382" s="9">
        <v>260.24096964143422</v>
      </c>
      <c r="AQ382" s="9">
        <v>261.73445467975779</v>
      </c>
      <c r="AR382" s="9">
        <v>276.73528485544483</v>
      </c>
      <c r="AS382" s="9">
        <v>289.60619794228342</v>
      </c>
      <c r="AT382" s="9">
        <v>308.32795881479166</v>
      </c>
      <c r="AU382" s="9">
        <v>310.10296315571594</v>
      </c>
      <c r="AV382" s="9">
        <v>316.77200269700683</v>
      </c>
      <c r="AW382" s="9">
        <v>316.56130350751488</v>
      </c>
      <c r="AX382" s="9">
        <v>324.27241719561721</v>
      </c>
      <c r="AY382" s="9">
        <v>329.81544428496562</v>
      </c>
      <c r="AZ382" s="9">
        <v>345.4374683241237</v>
      </c>
      <c r="BA382" s="9">
        <v>360.00133144035772</v>
      </c>
      <c r="BB382" s="9">
        <v>371.83610623384516</v>
      </c>
      <c r="BC382" s="9">
        <v>376.86644964906122</v>
      </c>
      <c r="BD382" s="9">
        <v>404.90115282777833</v>
      </c>
      <c r="BE382" s="9">
        <v>436.31765086504265</v>
      </c>
      <c r="BF382" s="9">
        <v>467.15121164244465</v>
      </c>
      <c r="BG382" s="9">
        <v>477.42344631024315</v>
      </c>
      <c r="BH382" s="9">
        <v>493.64477760660884</v>
      </c>
      <c r="BI382" s="9">
        <v>518.61646393458057</v>
      </c>
      <c r="BJ382" s="9">
        <v>542.08598684649837</v>
      </c>
      <c r="BK382" s="9">
        <v>564.88886381360714</v>
      </c>
      <c r="BL382" s="9">
        <v>575.84529769715914</v>
      </c>
      <c r="BM382" s="9">
        <v>580.43420130712718</v>
      </c>
      <c r="BN382" s="9">
        <v>587.95191254449583</v>
      </c>
      <c r="BO382" s="9">
        <v>595.07719646963005</v>
      </c>
      <c r="BP382" s="9">
        <v>616.99479390429326</v>
      </c>
      <c r="BQ382" s="21">
        <v>619.19535842326979</v>
      </c>
      <c r="BR382" s="21">
        <v>617.48633822952547</v>
      </c>
      <c r="BS382" s="21">
        <v>598.9387616059679</v>
      </c>
      <c r="BT382" s="21">
        <v>589.43674518179841</v>
      </c>
      <c r="BU382" s="21">
        <v>576.31843244536014</v>
      </c>
      <c r="BV382" s="21">
        <v>574.01273982627163</v>
      </c>
      <c r="BW382" s="21">
        <v>578.80825611981606</v>
      </c>
      <c r="BX382" s="21">
        <v>589.63624825863599</v>
      </c>
      <c r="BY382" s="21">
        <v>585.01250645269579</v>
      </c>
      <c r="BZ382" s="21">
        <v>585.25606000264327</v>
      </c>
      <c r="CA382" s="21">
        <v>570.97620288880807</v>
      </c>
      <c r="CB382" s="21">
        <v>577.32694589048936</v>
      </c>
      <c r="CC382" s="21">
        <v>581.28107305965852</v>
      </c>
      <c r="CD382" s="197">
        <v>609.1999011780149</v>
      </c>
      <c r="CE382" s="197">
        <v>624.29512376784885</v>
      </c>
      <c r="CF382" s="197">
        <v>640.56931912366724</v>
      </c>
      <c r="CG382" s="197">
        <v>652.65352041484721</v>
      </c>
      <c r="CH382" s="200">
        <v>671.80524434683696</v>
      </c>
      <c r="CJ382" s="5"/>
      <c r="CK382" s="5"/>
      <c r="CL382" s="5"/>
      <c r="CM382" s="5"/>
      <c r="CN382" s="5"/>
      <c r="CO382" s="21"/>
      <c r="CP382" s="21"/>
      <c r="CQ382" s="21"/>
    </row>
    <row r="383" spans="1:95" x14ac:dyDescent="0.2">
      <c r="A383" s="8" t="str">
        <f t="shared" si="5"/>
        <v>EWGtL_gg_QU_18</v>
      </c>
      <c r="B383" s="7" t="s">
        <v>3811</v>
      </c>
      <c r="C383" s="7" t="s">
        <v>654</v>
      </c>
      <c r="D383" s="7">
        <v>18</v>
      </c>
      <c r="E383" s="7">
        <v>100</v>
      </c>
      <c r="F383" s="9">
        <v>99.669117871865907</v>
      </c>
      <c r="G383" s="9">
        <v>95.652136775722298</v>
      </c>
      <c r="H383" s="9">
        <v>91.809406329638207</v>
      </c>
      <c r="I383" s="9">
        <v>89.623100501585881</v>
      </c>
      <c r="J383" s="9">
        <v>90.743268824874974</v>
      </c>
      <c r="K383" s="9">
        <v>91.922057998421849</v>
      </c>
      <c r="L383" s="9">
        <v>94.711683133244193</v>
      </c>
      <c r="M383" s="9">
        <v>99.469501864603444</v>
      </c>
      <c r="N383" s="9">
        <v>104.25685378824652</v>
      </c>
      <c r="O383" s="9">
        <v>106.61361691186477</v>
      </c>
      <c r="P383" s="9">
        <v>109.98346741109815</v>
      </c>
      <c r="Q383" s="9">
        <v>113.18582432203932</v>
      </c>
      <c r="R383" s="9">
        <v>118.42404094738508</v>
      </c>
      <c r="S383" s="9">
        <v>120.71440600823239</v>
      </c>
      <c r="T383" s="9">
        <v>126.6116727496418</v>
      </c>
      <c r="U383" s="9">
        <v>131.9157416706671</v>
      </c>
      <c r="V383" s="9">
        <v>134.97380187765518</v>
      </c>
      <c r="W383" s="9">
        <v>137.14175116157483</v>
      </c>
      <c r="X383" s="9">
        <v>139.13236228239876</v>
      </c>
      <c r="Y383" s="9">
        <v>142.78790370814724</v>
      </c>
      <c r="Z383" s="9">
        <v>147.70042980315387</v>
      </c>
      <c r="AA383" s="9">
        <v>152.31952170403815</v>
      </c>
      <c r="AB383" s="9">
        <v>158.01754580337581</v>
      </c>
      <c r="AC383" s="9">
        <v>159.4779762643839</v>
      </c>
      <c r="AD383" s="9">
        <v>161.58154063153444</v>
      </c>
      <c r="AE383" s="9">
        <v>169.08009737161021</v>
      </c>
      <c r="AF383" s="9">
        <v>178.76313743352875</v>
      </c>
      <c r="AG383" s="9">
        <v>187.83106798614565</v>
      </c>
      <c r="AH383" s="9">
        <v>187.8458911602622</v>
      </c>
      <c r="AI383" s="9">
        <v>184.58154480870371</v>
      </c>
      <c r="AJ383" s="9">
        <v>183.18071090108728</v>
      </c>
      <c r="AK383" s="9">
        <v>184.23635016906516</v>
      </c>
      <c r="AL383" s="9">
        <v>188.02051105593651</v>
      </c>
      <c r="AM383" s="9">
        <v>185.91689311268021</v>
      </c>
      <c r="AN383" s="9">
        <v>187.14156442847556</v>
      </c>
      <c r="AO383" s="9">
        <v>188.15555259531143</v>
      </c>
      <c r="AP383" s="9">
        <v>196.17310895302958</v>
      </c>
      <c r="AQ383" s="9">
        <v>206.16632191633315</v>
      </c>
      <c r="AR383" s="9">
        <v>221.89547686491258</v>
      </c>
      <c r="AS383" s="9">
        <v>232.56986632495898</v>
      </c>
      <c r="AT383" s="9">
        <v>241.7497579477064</v>
      </c>
      <c r="AU383" s="9">
        <v>242.39295629458363</v>
      </c>
      <c r="AV383" s="9">
        <v>244.5877105542011</v>
      </c>
      <c r="AW383" s="9">
        <v>246.33320146801179</v>
      </c>
      <c r="AX383" s="9">
        <v>252.35867425606898</v>
      </c>
      <c r="AY383" s="9">
        <v>257.81594059819628</v>
      </c>
      <c r="AZ383" s="9">
        <v>263.62176011080311</v>
      </c>
      <c r="BA383" s="9">
        <v>270.75112921108149</v>
      </c>
      <c r="BB383" s="9">
        <v>277.94092655087474</v>
      </c>
      <c r="BC383" s="9">
        <v>284.27390375623207</v>
      </c>
      <c r="BD383" s="9">
        <v>296.95141432618385</v>
      </c>
      <c r="BE383" s="9">
        <v>315.55111646698418</v>
      </c>
      <c r="BF383" s="9">
        <v>335.45147768997106</v>
      </c>
      <c r="BG383" s="9">
        <v>345.95711364261024</v>
      </c>
      <c r="BH383" s="9">
        <v>352.67804732600911</v>
      </c>
      <c r="BI383" s="9">
        <v>360.24831601348586</v>
      </c>
      <c r="BJ383" s="9">
        <v>360.91169973681446</v>
      </c>
      <c r="BK383" s="9">
        <v>359.92135575208067</v>
      </c>
      <c r="BL383" s="9">
        <v>353.32559477038882</v>
      </c>
      <c r="BM383" s="9">
        <v>349.67815781622352</v>
      </c>
      <c r="BN383" s="9">
        <v>351.10799478689404</v>
      </c>
      <c r="BO383" s="9">
        <v>353.32269298788634</v>
      </c>
      <c r="BP383" s="9">
        <v>361.96109474630504</v>
      </c>
      <c r="BQ383" s="21">
        <v>361.0027097947027</v>
      </c>
      <c r="BR383" s="21">
        <v>364.49019670171145</v>
      </c>
      <c r="BS383" s="21">
        <v>359.87033931967272</v>
      </c>
      <c r="BT383" s="21">
        <v>351.78557900044734</v>
      </c>
      <c r="BU383" s="21">
        <v>337.4996567016496</v>
      </c>
      <c r="BV383" s="21">
        <v>326.79868575633992</v>
      </c>
      <c r="BW383" s="21">
        <v>329.40303878470604</v>
      </c>
      <c r="BX383" s="21">
        <v>331.45356828912173</v>
      </c>
      <c r="BY383" s="21">
        <v>329.8748223977405</v>
      </c>
      <c r="BZ383" s="21">
        <v>327.77643717461626</v>
      </c>
      <c r="CA383" s="21">
        <v>325.23294702317668</v>
      </c>
      <c r="CB383" s="21">
        <v>326.83017275035411</v>
      </c>
      <c r="CC383" s="21">
        <v>329.98657421816955</v>
      </c>
      <c r="CD383" s="197">
        <v>339.08174582568296</v>
      </c>
      <c r="CE383" s="197">
        <v>345.4645273403159</v>
      </c>
      <c r="CF383" s="197">
        <v>348.35760238207575</v>
      </c>
      <c r="CG383" s="197">
        <v>350.86000986532736</v>
      </c>
      <c r="CH383" s="200">
        <v>358.53904044450167</v>
      </c>
      <c r="CJ383" s="5"/>
      <c r="CK383" s="5"/>
      <c r="CL383" s="5"/>
      <c r="CM383" s="5"/>
      <c r="CN383" s="5"/>
      <c r="CO383" s="21"/>
      <c r="CP383" s="21"/>
      <c r="CQ383" s="21"/>
    </row>
    <row r="384" spans="1:95" x14ac:dyDescent="0.2">
      <c r="A384" s="8" t="str">
        <f t="shared" si="5"/>
        <v>EWGtL_gg_QU_19</v>
      </c>
      <c r="B384" s="7" t="s">
        <v>3811</v>
      </c>
      <c r="C384" s="7" t="s">
        <v>654</v>
      </c>
      <c r="D384" s="7">
        <v>19</v>
      </c>
      <c r="E384" s="7">
        <v>100</v>
      </c>
      <c r="F384" s="9">
        <v>100.05527350181607</v>
      </c>
      <c r="G384" s="9">
        <v>94.761585671808874</v>
      </c>
      <c r="H384" s="9">
        <v>90.011369944774529</v>
      </c>
      <c r="I384" s="9">
        <v>88.651747179161021</v>
      </c>
      <c r="J384" s="9">
        <v>92.072111858761829</v>
      </c>
      <c r="K384" s="9">
        <v>95.812332935107861</v>
      </c>
      <c r="L384" s="9">
        <v>96.553179054028604</v>
      </c>
      <c r="M384" s="9">
        <v>98.048551090090214</v>
      </c>
      <c r="N384" s="9">
        <v>97.793506761765684</v>
      </c>
      <c r="O384" s="9">
        <v>99.469700769211556</v>
      </c>
      <c r="P384" s="9">
        <v>103.60176221450372</v>
      </c>
      <c r="Q384" s="9">
        <v>110.35147433084519</v>
      </c>
      <c r="R384" s="9">
        <v>118.46025887267966</v>
      </c>
      <c r="S384" s="9">
        <v>123.39975368791693</v>
      </c>
      <c r="T384" s="9">
        <v>127.76217371736179</v>
      </c>
      <c r="U384" s="9">
        <v>129.66121278865936</v>
      </c>
      <c r="V384" s="9">
        <v>132.36529504415248</v>
      </c>
      <c r="W384" s="9">
        <v>133.6251046541245</v>
      </c>
      <c r="X384" s="9">
        <v>138.55452956219293</v>
      </c>
      <c r="Y384" s="9">
        <v>144.49829629314766</v>
      </c>
      <c r="Z384" s="9">
        <v>152.77486522407878</v>
      </c>
      <c r="AA384" s="9">
        <v>157.40070438879479</v>
      </c>
      <c r="AB384" s="9">
        <v>162.95817581500464</v>
      </c>
      <c r="AC384" s="9">
        <v>165.63128951953456</v>
      </c>
      <c r="AD384" s="9">
        <v>164.54479668975239</v>
      </c>
      <c r="AE384" s="9">
        <v>165.13295822436626</v>
      </c>
      <c r="AF384" s="9">
        <v>166.93790421219191</v>
      </c>
      <c r="AG384" s="9">
        <v>172.92350504115703</v>
      </c>
      <c r="AH384" s="9">
        <v>170.07936019113251</v>
      </c>
      <c r="AI384" s="9">
        <v>168.9443394634082</v>
      </c>
      <c r="AJ384" s="9">
        <v>169.61488308492093</v>
      </c>
      <c r="AK384" s="9">
        <v>174.92527086898727</v>
      </c>
      <c r="AL384" s="9">
        <v>180.2781651128771</v>
      </c>
      <c r="AM384" s="9">
        <v>182.98235727164146</v>
      </c>
      <c r="AN384" s="9">
        <v>191.15577493324665</v>
      </c>
      <c r="AO384" s="9">
        <v>191.41785029161255</v>
      </c>
      <c r="AP384" s="9">
        <v>195.84605835874854</v>
      </c>
      <c r="AQ384" s="9">
        <v>200.05221229340759</v>
      </c>
      <c r="AR384" s="9">
        <v>207.87459775800667</v>
      </c>
      <c r="AS384" s="9">
        <v>218.91880588397407</v>
      </c>
      <c r="AT384" s="9">
        <v>232.75226009413691</v>
      </c>
      <c r="AU384" s="9">
        <v>242.97354827442601</v>
      </c>
      <c r="AV384" s="9">
        <v>243.05118425848914</v>
      </c>
      <c r="AW384" s="9">
        <v>236.50306948359142</v>
      </c>
      <c r="AX384" s="9">
        <v>239.7032583647682</v>
      </c>
      <c r="AY384" s="9">
        <v>245.65188326733372</v>
      </c>
      <c r="AZ384" s="9">
        <v>254.48504565926206</v>
      </c>
      <c r="BA384" s="9">
        <v>262.13317309343148</v>
      </c>
      <c r="BB384" s="9">
        <v>271.81854913879857</v>
      </c>
      <c r="BC384" s="9">
        <v>280.12832546589954</v>
      </c>
      <c r="BD384" s="9">
        <v>298.00589632101338</v>
      </c>
      <c r="BE384" s="9">
        <v>326.26310818854614</v>
      </c>
      <c r="BF384" s="9">
        <v>348.76840765430779</v>
      </c>
      <c r="BG384" s="9">
        <v>359.78865992048554</v>
      </c>
      <c r="BH384" s="9">
        <v>367.05490782511282</v>
      </c>
      <c r="BI384" s="9">
        <v>375.69117247018221</v>
      </c>
      <c r="BJ384" s="9">
        <v>383.22875156324034</v>
      </c>
      <c r="BK384" s="9">
        <v>391.01102172469064</v>
      </c>
      <c r="BL384" s="9">
        <v>395.70974970438073</v>
      </c>
      <c r="BM384" s="9">
        <v>393.36336357356589</v>
      </c>
      <c r="BN384" s="9">
        <v>388.62590085688225</v>
      </c>
      <c r="BO384" s="9">
        <v>391.92117754599303</v>
      </c>
      <c r="BP384" s="9">
        <v>405.15784097496959</v>
      </c>
      <c r="BQ384" s="21">
        <v>407.04261778536812</v>
      </c>
      <c r="BR384" s="21">
        <v>408.18481576544099</v>
      </c>
      <c r="BS384" s="21">
        <v>406.46615421571772</v>
      </c>
      <c r="BT384" s="21">
        <v>397.29134816565875</v>
      </c>
      <c r="BU384" s="21">
        <v>386.98383569810085</v>
      </c>
      <c r="BV384" s="21">
        <v>381.18434605819328</v>
      </c>
      <c r="BW384" s="21">
        <v>394.80000578071122</v>
      </c>
      <c r="BX384" s="21">
        <v>408.64507634216898</v>
      </c>
      <c r="BY384" s="21">
        <v>408.55125834066303</v>
      </c>
      <c r="BZ384" s="21">
        <v>416.68282443650907</v>
      </c>
      <c r="CA384" s="21">
        <v>411.39686643670399</v>
      </c>
      <c r="CB384" s="21">
        <v>422.09604498634604</v>
      </c>
      <c r="CC384" s="21">
        <v>426.22038013543852</v>
      </c>
      <c r="CD384" s="197">
        <v>438.22152126869742</v>
      </c>
      <c r="CE384" s="197">
        <v>440.25412956015037</v>
      </c>
      <c r="CF384" s="197">
        <v>448.31618236885498</v>
      </c>
      <c r="CG384" s="197">
        <v>462.03393860709735</v>
      </c>
      <c r="CH384" s="200">
        <v>481.02833201007201</v>
      </c>
      <c r="CJ384" s="5"/>
      <c r="CK384" s="5"/>
      <c r="CL384" s="5"/>
      <c r="CM384" s="5"/>
      <c r="CN384" s="5"/>
      <c r="CO384" s="21"/>
      <c r="CP384" s="21"/>
      <c r="CQ384" s="21"/>
    </row>
    <row r="385" spans="1:95" x14ac:dyDescent="0.2">
      <c r="A385" s="8" t="str">
        <f t="shared" si="5"/>
        <v>EWGtL_gg_QU_20</v>
      </c>
      <c r="B385" s="7" t="s">
        <v>3811</v>
      </c>
      <c r="C385" s="7" t="s">
        <v>654</v>
      </c>
      <c r="D385" s="7">
        <v>20</v>
      </c>
      <c r="E385" s="7">
        <v>100</v>
      </c>
      <c r="F385" s="9">
        <v>102.53907088280671</v>
      </c>
      <c r="G385" s="9">
        <v>98.464549339195045</v>
      </c>
      <c r="H385" s="9">
        <v>94.197110942592886</v>
      </c>
      <c r="I385" s="9">
        <v>91.396504715752556</v>
      </c>
      <c r="J385" s="9">
        <v>93.301822447699564</v>
      </c>
      <c r="K385" s="9">
        <v>95.154789658755178</v>
      </c>
      <c r="L385" s="9">
        <v>94.549222714726923</v>
      </c>
      <c r="M385" s="9">
        <v>95.927171386150164</v>
      </c>
      <c r="N385" s="9">
        <v>95.129388950807424</v>
      </c>
      <c r="O385" s="9">
        <v>97.994295813222422</v>
      </c>
      <c r="P385" s="9">
        <v>107.4454342144852</v>
      </c>
      <c r="Q385" s="9">
        <v>118.4722249406904</v>
      </c>
      <c r="R385" s="9">
        <v>131.19867449316814</v>
      </c>
      <c r="S385" s="9">
        <v>133.38438638523951</v>
      </c>
      <c r="T385" s="9">
        <v>135.23888204582585</v>
      </c>
      <c r="U385" s="9">
        <v>131.2756629817753</v>
      </c>
      <c r="V385" s="9">
        <v>135.74347604399438</v>
      </c>
      <c r="W385" s="9">
        <v>136.53221677357672</v>
      </c>
      <c r="X385" s="9">
        <v>145.3369587406805</v>
      </c>
      <c r="Y385" s="9">
        <v>154.34343202572131</v>
      </c>
      <c r="Z385" s="9">
        <v>166.61596603817421</v>
      </c>
      <c r="AA385" s="9">
        <v>174.96048829461267</v>
      </c>
      <c r="AB385" s="9">
        <v>181.3252060675749</v>
      </c>
      <c r="AC385" s="9">
        <v>185.79016792767288</v>
      </c>
      <c r="AD385" s="9">
        <v>190.0391153263638</v>
      </c>
      <c r="AE385" s="9">
        <v>195.9646578992741</v>
      </c>
      <c r="AF385" s="9">
        <v>195.32297374974027</v>
      </c>
      <c r="AG385" s="9">
        <v>194.56031091229883</v>
      </c>
      <c r="AH385" s="9">
        <v>179.62383554940712</v>
      </c>
      <c r="AI385" s="9">
        <v>181.33129188612847</v>
      </c>
      <c r="AJ385" s="9">
        <v>185.72896845562821</v>
      </c>
      <c r="AK385" s="9">
        <v>201.72160628096051</v>
      </c>
      <c r="AL385" s="9">
        <v>212.09235744211219</v>
      </c>
      <c r="AM385" s="9">
        <v>216.01290260739663</v>
      </c>
      <c r="AN385" s="9">
        <v>219.28347639345154</v>
      </c>
      <c r="AO385" s="9">
        <v>218.42552640322867</v>
      </c>
      <c r="AP385" s="9">
        <v>215.19338449923006</v>
      </c>
      <c r="AQ385" s="9">
        <v>224.88050866291886</v>
      </c>
      <c r="AR385" s="9">
        <v>231.94990522370054</v>
      </c>
      <c r="AS385" s="9">
        <v>250.38174258115089</v>
      </c>
      <c r="AT385" s="9">
        <v>265.52159402025183</v>
      </c>
      <c r="AU385" s="9">
        <v>275.12764714362447</v>
      </c>
      <c r="AV385" s="9">
        <v>276.95919284646442</v>
      </c>
      <c r="AW385" s="9">
        <v>270.35034722635703</v>
      </c>
      <c r="AX385" s="9">
        <v>276.4169025025281</v>
      </c>
      <c r="AY385" s="9">
        <v>284.90415967006243</v>
      </c>
      <c r="AZ385" s="9">
        <v>302.38267647304286</v>
      </c>
      <c r="BA385" s="9">
        <v>322.84703677472322</v>
      </c>
      <c r="BB385" s="9">
        <v>340.83754471516954</v>
      </c>
      <c r="BC385" s="9">
        <v>352.53570023736955</v>
      </c>
      <c r="BD385" s="9">
        <v>384.36046823099878</v>
      </c>
      <c r="BE385" s="9">
        <v>424.60075730810286</v>
      </c>
      <c r="BF385" s="9">
        <v>455.46377281717969</v>
      </c>
      <c r="BG385" s="9">
        <v>472.80664771034895</v>
      </c>
      <c r="BH385" s="9">
        <v>496.67681461441634</v>
      </c>
      <c r="BI385" s="9">
        <v>536.77739668661263</v>
      </c>
      <c r="BJ385" s="9">
        <v>565.07405887000903</v>
      </c>
      <c r="BK385" s="9">
        <v>581.43371072571483</v>
      </c>
      <c r="BL385" s="9">
        <v>584.73786259774135</v>
      </c>
      <c r="BM385" s="9">
        <v>585.52664505279279</v>
      </c>
      <c r="BN385" s="9">
        <v>595.21569595432754</v>
      </c>
      <c r="BO385" s="9">
        <v>609.87087010123867</v>
      </c>
      <c r="BP385" s="9">
        <v>625.94163450231679</v>
      </c>
      <c r="BQ385" s="21">
        <v>622.0986125559848</v>
      </c>
      <c r="BR385" s="21">
        <v>621.23425453823893</v>
      </c>
      <c r="BS385" s="21">
        <v>614.37093056126059</v>
      </c>
      <c r="BT385" s="21">
        <v>601.98345220958856</v>
      </c>
      <c r="BU385" s="21">
        <v>582.77850547543301</v>
      </c>
      <c r="BV385" s="21">
        <v>573.37178175648057</v>
      </c>
      <c r="BW385" s="21">
        <v>585.07059515950584</v>
      </c>
      <c r="BX385" s="21">
        <v>583.78978078338093</v>
      </c>
      <c r="BY385" s="21">
        <v>570.62998084847766</v>
      </c>
      <c r="BZ385" s="21">
        <v>577.84540653101101</v>
      </c>
      <c r="CA385" s="21">
        <v>581.62117991245179</v>
      </c>
      <c r="CB385" s="21">
        <v>599.17729960368081</v>
      </c>
      <c r="CC385" s="21">
        <v>608.02409832199442</v>
      </c>
      <c r="CD385" s="197">
        <v>639.71109212679312</v>
      </c>
      <c r="CE385" s="197">
        <v>673.75640588793942</v>
      </c>
      <c r="CF385" s="197">
        <v>698.44409466140939</v>
      </c>
      <c r="CG385" s="197">
        <v>724.93136315934828</v>
      </c>
      <c r="CH385" s="200">
        <v>753.56356167683941</v>
      </c>
      <c r="CJ385" s="5"/>
      <c r="CK385" s="5"/>
      <c r="CL385" s="5"/>
      <c r="CM385" s="5"/>
      <c r="CN385" s="5"/>
      <c r="CO385" s="21"/>
      <c r="CP385" s="21"/>
      <c r="CQ385" s="21"/>
    </row>
    <row r="386" spans="1:95" x14ac:dyDescent="0.2">
      <c r="A386" s="8" t="str">
        <f t="shared" ref="A386:A449" si="6">CONCATENATE(B386,"_",C386,"_",D386)</f>
        <v>EWGtL_gg_QU_21</v>
      </c>
      <c r="B386" s="7" t="s">
        <v>3811</v>
      </c>
      <c r="C386" s="7" t="s">
        <v>654</v>
      </c>
      <c r="D386" s="7">
        <v>21</v>
      </c>
      <c r="E386" s="7">
        <v>100</v>
      </c>
      <c r="F386" s="9">
        <v>96.73144931552396</v>
      </c>
      <c r="G386" s="9">
        <v>90.06265860548497</v>
      </c>
      <c r="H386" s="9">
        <v>86.693200173558537</v>
      </c>
      <c r="I386" s="9">
        <v>86.949079956820114</v>
      </c>
      <c r="J386" s="9">
        <v>95.913480325004301</v>
      </c>
      <c r="K386" s="9">
        <v>101.72816306524599</v>
      </c>
      <c r="L386" s="9">
        <v>106.03686344412718</v>
      </c>
      <c r="M386" s="9">
        <v>111.44794200287011</v>
      </c>
      <c r="N386" s="9">
        <v>113.4369766757455</v>
      </c>
      <c r="O386" s="9">
        <v>114.05786664734967</v>
      </c>
      <c r="P386" s="9">
        <v>121.56435243073911</v>
      </c>
      <c r="Q386" s="9">
        <v>131.83006222847339</v>
      </c>
      <c r="R386" s="9">
        <v>139.70828041006391</v>
      </c>
      <c r="S386" s="9">
        <v>139.01498223348756</v>
      </c>
      <c r="T386" s="9">
        <v>148.50681161184545</v>
      </c>
      <c r="U386" s="9">
        <v>158.69838973910831</v>
      </c>
      <c r="V386" s="9">
        <v>165.94840125304569</v>
      </c>
      <c r="W386" s="9">
        <v>172.60801338082038</v>
      </c>
      <c r="X386" s="9">
        <v>178.90668551874055</v>
      </c>
      <c r="Y386" s="9">
        <v>190.10383793512833</v>
      </c>
      <c r="Z386" s="9">
        <v>193.91539660353183</v>
      </c>
      <c r="AA386" s="9">
        <v>208.09959045235391</v>
      </c>
      <c r="AB386" s="9">
        <v>214.14190460928361</v>
      </c>
      <c r="AC386" s="9">
        <v>224.55307809534375</v>
      </c>
      <c r="AD386" s="9">
        <v>222.22949440519449</v>
      </c>
      <c r="AE386" s="9">
        <v>238.6784281695825</v>
      </c>
      <c r="AF386" s="9">
        <v>249.60890792763939</v>
      </c>
      <c r="AG386" s="9">
        <v>271.69946378885925</v>
      </c>
      <c r="AH386" s="9">
        <v>263.94827643936662</v>
      </c>
      <c r="AI386" s="9">
        <v>267.36635517303534</v>
      </c>
      <c r="AJ386" s="9">
        <v>267.51923876214255</v>
      </c>
      <c r="AK386" s="9">
        <v>282.32181110770233</v>
      </c>
      <c r="AL386" s="9">
        <v>286.57093605778823</v>
      </c>
      <c r="AM386" s="9">
        <v>288.77844415011759</v>
      </c>
      <c r="AN386" s="9">
        <v>290.03625281754171</v>
      </c>
      <c r="AO386" s="9">
        <v>298.39754241292144</v>
      </c>
      <c r="AP386" s="9">
        <v>306.10634127215917</v>
      </c>
      <c r="AQ386" s="9">
        <v>321.53908773228846</v>
      </c>
      <c r="AR386" s="9">
        <v>338.78588784253981</v>
      </c>
      <c r="AS386" s="9">
        <v>362.79875995457627</v>
      </c>
      <c r="AT386" s="9">
        <v>394.27063833097867</v>
      </c>
      <c r="AU386" s="9">
        <v>401.12725757342241</v>
      </c>
      <c r="AV386" s="9">
        <v>408.72323833190541</v>
      </c>
      <c r="AW386" s="9">
        <v>398.56967978361928</v>
      </c>
      <c r="AX386" s="9">
        <v>417.32981393187873</v>
      </c>
      <c r="AY386" s="9">
        <v>429.34518521446762</v>
      </c>
      <c r="AZ386" s="9">
        <v>447.18263015681754</v>
      </c>
      <c r="BA386" s="9">
        <v>453.07977178742721</v>
      </c>
      <c r="BB386" s="9">
        <v>462.64739522207145</v>
      </c>
      <c r="BC386" s="9">
        <v>468.18825866906855</v>
      </c>
      <c r="BD386" s="9">
        <v>496.00958637035848</v>
      </c>
      <c r="BE386" s="9">
        <v>526.51860791342142</v>
      </c>
      <c r="BF386" s="9">
        <v>556.07092318098591</v>
      </c>
      <c r="BG386" s="9">
        <v>567.76640675918372</v>
      </c>
      <c r="BH386" s="9">
        <v>581.93912903494595</v>
      </c>
      <c r="BI386" s="9">
        <v>598.62029178772991</v>
      </c>
      <c r="BJ386" s="9">
        <v>613.47897880272592</v>
      </c>
      <c r="BK386" s="9">
        <v>625.37097732934001</v>
      </c>
      <c r="BL386" s="9">
        <v>620.4277053723132</v>
      </c>
      <c r="BM386" s="9">
        <v>604.95716197779382</v>
      </c>
      <c r="BN386" s="9">
        <v>584.70248562440463</v>
      </c>
      <c r="BO386" s="9">
        <v>588.8675719608018</v>
      </c>
      <c r="BP386" s="9">
        <v>612.9830940706471</v>
      </c>
      <c r="BQ386" s="21">
        <v>621.39691971296827</v>
      </c>
      <c r="BR386" s="21">
        <v>625.07499417300357</v>
      </c>
      <c r="BS386" s="21">
        <v>611.79269286666852</v>
      </c>
      <c r="BT386" s="21">
        <v>595.02587765825626</v>
      </c>
      <c r="BU386" s="21">
        <v>561.96225913699288</v>
      </c>
      <c r="BV386" s="21">
        <v>538.54163856582079</v>
      </c>
      <c r="BW386" s="21">
        <v>540.10523379016206</v>
      </c>
      <c r="BX386" s="21">
        <v>550.45221244608922</v>
      </c>
      <c r="BY386" s="21">
        <v>534.53965761862537</v>
      </c>
      <c r="BZ386" s="21">
        <v>524.91520865378482</v>
      </c>
      <c r="CA386" s="21">
        <v>520.30339583138084</v>
      </c>
      <c r="CB386" s="21">
        <v>538.9189943805136</v>
      </c>
      <c r="CC386" s="21">
        <v>544.71880157041755</v>
      </c>
      <c r="CD386" s="197">
        <v>563.64091576243788</v>
      </c>
      <c r="CE386" s="197">
        <v>572.99059972308771</v>
      </c>
      <c r="CF386" s="197">
        <v>582.49582806718297</v>
      </c>
      <c r="CG386" s="197">
        <v>562.94960970458021</v>
      </c>
      <c r="CH386" s="200">
        <v>535.23299805357829</v>
      </c>
      <c r="CJ386" s="5"/>
      <c r="CK386" s="5"/>
      <c r="CL386" s="5"/>
      <c r="CM386" s="5"/>
      <c r="CN386" s="5"/>
      <c r="CO386" s="21"/>
      <c r="CP386" s="21"/>
      <c r="CQ386" s="21"/>
    </row>
    <row r="387" spans="1:95" x14ac:dyDescent="0.2">
      <c r="A387" s="8" t="str">
        <f t="shared" si="6"/>
        <v>EWGtL_gg_QU_22</v>
      </c>
      <c r="B387" s="7" t="s">
        <v>3811</v>
      </c>
      <c r="C387" s="7" t="s">
        <v>654</v>
      </c>
      <c r="D387" s="7">
        <v>22</v>
      </c>
      <c r="E387" s="7">
        <v>100</v>
      </c>
      <c r="F387" s="9">
        <v>109.20088135617182</v>
      </c>
      <c r="G387" s="9">
        <v>108.61052777118533</v>
      </c>
      <c r="H387" s="9">
        <v>105.13616051083136</v>
      </c>
      <c r="I387" s="9">
        <v>99.859099962972536</v>
      </c>
      <c r="J387" s="9">
        <v>104.22534809220106</v>
      </c>
      <c r="K387" s="9">
        <v>110.30489537811145</v>
      </c>
      <c r="L387" s="9">
        <v>115.86586318453708</v>
      </c>
      <c r="M387" s="9">
        <v>118.80827874458504</v>
      </c>
      <c r="N387" s="9">
        <v>120.08798215608169</v>
      </c>
      <c r="O387" s="9">
        <v>127.05267892216591</v>
      </c>
      <c r="P387" s="9">
        <v>134.81068492263213</v>
      </c>
      <c r="Q387" s="9">
        <v>141.39290281844171</v>
      </c>
      <c r="R387" s="9">
        <v>144.49489817970979</v>
      </c>
      <c r="S387" s="9">
        <v>148.50958292457975</v>
      </c>
      <c r="T387" s="9">
        <v>149.69530529851346</v>
      </c>
      <c r="U387" s="9">
        <v>151.14152719046871</v>
      </c>
      <c r="V387" s="9">
        <v>156.28881278044955</v>
      </c>
      <c r="W387" s="9">
        <v>168.49626295785842</v>
      </c>
      <c r="X387" s="9">
        <v>186.66031069769826</v>
      </c>
      <c r="Y387" s="9">
        <v>199.37730923650611</v>
      </c>
      <c r="Z387" s="9">
        <v>213.35409195168572</v>
      </c>
      <c r="AA387" s="9">
        <v>222.23858408501812</v>
      </c>
      <c r="AB387" s="9">
        <v>233.59505243067386</v>
      </c>
      <c r="AC387" s="9">
        <v>241.53394212772878</v>
      </c>
      <c r="AD387" s="9">
        <v>250.48602943010647</v>
      </c>
      <c r="AE387" s="9">
        <v>263.55776327303687</v>
      </c>
      <c r="AF387" s="9">
        <v>284.29912747042209</v>
      </c>
      <c r="AG387" s="9">
        <v>308.17087571389629</v>
      </c>
      <c r="AH387" s="9">
        <v>324.61326410625855</v>
      </c>
      <c r="AI387" s="9">
        <v>334.36697963305932</v>
      </c>
      <c r="AJ387" s="9">
        <v>340.1750806327546</v>
      </c>
      <c r="AK387" s="9">
        <v>349.38244587163786</v>
      </c>
      <c r="AL387" s="9">
        <v>360.00101194703666</v>
      </c>
      <c r="AM387" s="9">
        <v>375.41596772247573</v>
      </c>
      <c r="AN387" s="9">
        <v>386.92373859770697</v>
      </c>
      <c r="AO387" s="9">
        <v>397.89619213012355</v>
      </c>
      <c r="AP387" s="9">
        <v>403.26009285967956</v>
      </c>
      <c r="AQ387" s="9">
        <v>415.48112681847334</v>
      </c>
      <c r="AR387" s="9">
        <v>444.62468643529047</v>
      </c>
      <c r="AS387" s="9">
        <v>473.90826637753275</v>
      </c>
      <c r="AT387" s="9">
        <v>506.61266525305763</v>
      </c>
      <c r="AU387" s="9">
        <v>519.2786039094517</v>
      </c>
      <c r="AV387" s="9">
        <v>532.52479399511981</v>
      </c>
      <c r="AW387" s="9">
        <v>547.39620489997776</v>
      </c>
      <c r="AX387" s="9">
        <v>569.15472158041825</v>
      </c>
      <c r="AY387" s="9">
        <v>593.6205633857229</v>
      </c>
      <c r="AZ387" s="9">
        <v>607.31211856101004</v>
      </c>
      <c r="BA387" s="9">
        <v>625.07486871888523</v>
      </c>
      <c r="BB387" s="9">
        <v>644.61423728894727</v>
      </c>
      <c r="BC387" s="9">
        <v>661.61341418392874</v>
      </c>
      <c r="BD387" s="9">
        <v>697.46953635710122</v>
      </c>
      <c r="BE387" s="9">
        <v>727.93073529228047</v>
      </c>
      <c r="BF387" s="9">
        <v>755.86543750584497</v>
      </c>
      <c r="BG387" s="9">
        <v>750.43765637875879</v>
      </c>
      <c r="BH387" s="9">
        <v>752.90105184220408</v>
      </c>
      <c r="BI387" s="9">
        <v>764.35120877615373</v>
      </c>
      <c r="BJ387" s="9">
        <v>777.91360259787382</v>
      </c>
      <c r="BK387" s="9">
        <v>787.46825438153155</v>
      </c>
      <c r="BL387" s="9">
        <v>781.03760690901629</v>
      </c>
      <c r="BM387" s="9">
        <v>767.81113691226312</v>
      </c>
      <c r="BN387" s="9">
        <v>752.83339799912267</v>
      </c>
      <c r="BO387" s="9">
        <v>757.93074368499447</v>
      </c>
      <c r="BP387" s="9">
        <v>782.44031839482022</v>
      </c>
      <c r="BQ387" s="21">
        <v>788.81479270162208</v>
      </c>
      <c r="BR387" s="21">
        <v>784.17145424821911</v>
      </c>
      <c r="BS387" s="21">
        <v>758.90015698001025</v>
      </c>
      <c r="BT387" s="21">
        <v>733.52039459130413</v>
      </c>
      <c r="BU387" s="21">
        <v>716.50759188672203</v>
      </c>
      <c r="BV387" s="21">
        <v>717.27105849454665</v>
      </c>
      <c r="BW387" s="21">
        <v>736.36115188676683</v>
      </c>
      <c r="BX387" s="21">
        <v>748.41358135714427</v>
      </c>
      <c r="BY387" s="21">
        <v>750.55039046520687</v>
      </c>
      <c r="BZ387" s="21">
        <v>754.30168221550105</v>
      </c>
      <c r="CA387" s="21">
        <v>760.57232013835539</v>
      </c>
      <c r="CB387" s="21">
        <v>769.99097163068348</v>
      </c>
      <c r="CC387" s="21">
        <v>785.19135417028554</v>
      </c>
      <c r="CD387" s="197">
        <v>799.80640844375</v>
      </c>
      <c r="CE387" s="197">
        <v>818.13960362990463</v>
      </c>
      <c r="CF387" s="197">
        <v>833.01544044424679</v>
      </c>
      <c r="CG387" s="197">
        <v>855.66630910870845</v>
      </c>
      <c r="CH387" s="200">
        <v>881.23898205090063</v>
      </c>
      <c r="CJ387" s="5"/>
      <c r="CK387" s="5"/>
      <c r="CL387" s="5"/>
      <c r="CM387" s="5"/>
      <c r="CN387" s="5"/>
      <c r="CO387" s="21"/>
      <c r="CP387" s="21"/>
      <c r="CQ387" s="21"/>
    </row>
    <row r="388" spans="1:95" x14ac:dyDescent="0.2">
      <c r="A388" s="8" t="str">
        <f t="shared" si="6"/>
        <v>EWGtL_gg_QU_23</v>
      </c>
      <c r="B388" s="7" t="s">
        <v>3811</v>
      </c>
      <c r="C388" s="7" t="s">
        <v>654</v>
      </c>
      <c r="D388" s="7">
        <v>23</v>
      </c>
      <c r="E388" s="7">
        <v>100</v>
      </c>
      <c r="F388" s="9">
        <v>99.457321544792194</v>
      </c>
      <c r="G388" s="9">
        <v>95.918946120793635</v>
      </c>
      <c r="H388" s="9">
        <v>93.470488454994253</v>
      </c>
      <c r="I388" s="9">
        <v>92.861351830982173</v>
      </c>
      <c r="J388" s="9">
        <v>95.587652925905104</v>
      </c>
      <c r="K388" s="9">
        <v>97.33990601971</v>
      </c>
      <c r="L388" s="9">
        <v>101.02744554504419</v>
      </c>
      <c r="M388" s="9">
        <v>105.06746148552288</v>
      </c>
      <c r="N388" s="9">
        <v>108.02174666589053</v>
      </c>
      <c r="O388" s="9">
        <v>108.39652943728038</v>
      </c>
      <c r="P388" s="9">
        <v>109.27952635128308</v>
      </c>
      <c r="Q388" s="9">
        <v>111.56764480373845</v>
      </c>
      <c r="R388" s="9">
        <v>115.25352780690297</v>
      </c>
      <c r="S388" s="9">
        <v>122.85379117972786</v>
      </c>
      <c r="T388" s="9">
        <v>131.14500385630581</v>
      </c>
      <c r="U388" s="9">
        <v>138.21157783721313</v>
      </c>
      <c r="V388" s="9">
        <v>144.95069734932505</v>
      </c>
      <c r="W388" s="9">
        <v>146.17384632339227</v>
      </c>
      <c r="X388" s="9">
        <v>151.48673428597351</v>
      </c>
      <c r="Y388" s="9">
        <v>155.37197826195887</v>
      </c>
      <c r="Z388" s="9">
        <v>169.23027490332854</v>
      </c>
      <c r="AA388" s="9">
        <v>176.7801909340003</v>
      </c>
      <c r="AB388" s="9">
        <v>193.62596211034551</v>
      </c>
      <c r="AC388" s="9">
        <v>203.12879872996965</v>
      </c>
      <c r="AD388" s="9">
        <v>221.110533497788</v>
      </c>
      <c r="AE388" s="9">
        <v>240.85532428468454</v>
      </c>
      <c r="AF388" s="9">
        <v>256.52494480798623</v>
      </c>
      <c r="AG388" s="9">
        <v>269.18035643974497</v>
      </c>
      <c r="AH388" s="9">
        <v>267.8791718344126</v>
      </c>
      <c r="AI388" s="9">
        <v>280.36513964632178</v>
      </c>
      <c r="AJ388" s="9">
        <v>284.96014189296966</v>
      </c>
      <c r="AK388" s="9">
        <v>300.13449844903073</v>
      </c>
      <c r="AL388" s="9">
        <v>302.19501581780065</v>
      </c>
      <c r="AM388" s="9">
        <v>304.20165764798668</v>
      </c>
      <c r="AN388" s="9">
        <v>294.96203306838385</v>
      </c>
      <c r="AO388" s="9">
        <v>292.27396564686597</v>
      </c>
      <c r="AP388" s="9">
        <v>299.86365869373776</v>
      </c>
      <c r="AQ388" s="9">
        <v>325.39358663019203</v>
      </c>
      <c r="AR388" s="9">
        <v>365.9910082940649</v>
      </c>
      <c r="AS388" s="9">
        <v>394.28334882497762</v>
      </c>
      <c r="AT388" s="9">
        <v>438.18252144846929</v>
      </c>
      <c r="AU388" s="9">
        <v>451.78175451311739</v>
      </c>
      <c r="AV388" s="9">
        <v>474.09195219810482</v>
      </c>
      <c r="AW388" s="9">
        <v>474.69607094459752</v>
      </c>
      <c r="AX388" s="9">
        <v>493.30392920584421</v>
      </c>
      <c r="AY388" s="9">
        <v>506.1013326837749</v>
      </c>
      <c r="AZ388" s="9">
        <v>523.16951958019547</v>
      </c>
      <c r="BA388" s="9">
        <v>534.37338254963902</v>
      </c>
      <c r="BB388" s="9">
        <v>556.49924424723531</v>
      </c>
      <c r="BC388" s="9">
        <v>572.64893538022773</v>
      </c>
      <c r="BD388" s="9">
        <v>618.83502524068945</v>
      </c>
      <c r="BE388" s="9">
        <v>669.49388348668174</v>
      </c>
      <c r="BF388" s="9">
        <v>713.64593327625698</v>
      </c>
      <c r="BG388" s="9">
        <v>730.44405070757432</v>
      </c>
      <c r="BH388" s="9">
        <v>732.84621514758567</v>
      </c>
      <c r="BI388" s="9">
        <v>734.47344830593738</v>
      </c>
      <c r="BJ388" s="9">
        <v>746.41959267499806</v>
      </c>
      <c r="BK388" s="9">
        <v>754.75950628908811</v>
      </c>
      <c r="BL388" s="9">
        <v>742.97602589100381</v>
      </c>
      <c r="BM388" s="9">
        <v>711.46485924955061</v>
      </c>
      <c r="BN388" s="9">
        <v>704.57980485976907</v>
      </c>
      <c r="BO388" s="9">
        <v>720.50794923385365</v>
      </c>
      <c r="BP388" s="9">
        <v>758.93982075305269</v>
      </c>
      <c r="BQ388" s="21">
        <v>759.46882928448838</v>
      </c>
      <c r="BR388" s="21">
        <v>763.3963020288312</v>
      </c>
      <c r="BS388" s="21">
        <v>737.61113511988515</v>
      </c>
      <c r="BT388" s="21">
        <v>705.40939392268228</v>
      </c>
      <c r="BU388" s="21">
        <v>669.1152696872947</v>
      </c>
      <c r="BV388" s="21">
        <v>638.66519663249153</v>
      </c>
      <c r="BW388" s="21">
        <v>645.29815335170986</v>
      </c>
      <c r="BX388" s="21">
        <v>638.87422506753603</v>
      </c>
      <c r="BY388" s="21">
        <v>624.23490445011578</v>
      </c>
      <c r="BZ388" s="21">
        <v>624.63678535020529</v>
      </c>
      <c r="CA388" s="21">
        <v>628.16854206831715</v>
      </c>
      <c r="CB388" s="21">
        <v>644.81254337641712</v>
      </c>
      <c r="CC388" s="21">
        <v>649.7037222537142</v>
      </c>
      <c r="CD388" s="197">
        <v>660.99342255508327</v>
      </c>
      <c r="CE388" s="197">
        <v>682.90056452634383</v>
      </c>
      <c r="CF388" s="197">
        <v>699.93256202974408</v>
      </c>
      <c r="CG388" s="197">
        <v>710.41306192436514</v>
      </c>
      <c r="CH388" s="200">
        <v>709.73828835807456</v>
      </c>
      <c r="CJ388" s="5"/>
      <c r="CK388" s="5"/>
      <c r="CL388" s="5"/>
      <c r="CM388" s="5"/>
      <c r="CN388" s="5"/>
      <c r="CO388" s="21"/>
      <c r="CP388" s="21"/>
      <c r="CQ388" s="21"/>
    </row>
    <row r="389" spans="1:95" x14ac:dyDescent="0.2">
      <c r="A389" s="8" t="str">
        <f t="shared" si="6"/>
        <v>EWGtL_gg_QU_24</v>
      </c>
      <c r="B389" s="7" t="s">
        <v>3811</v>
      </c>
      <c r="C389" s="7" t="s">
        <v>654</v>
      </c>
      <c r="D389" s="7">
        <v>24</v>
      </c>
      <c r="E389" s="7">
        <v>100</v>
      </c>
      <c r="F389" s="9">
        <v>101.44982371046513</v>
      </c>
      <c r="G389" s="9">
        <v>99.908138127703864</v>
      </c>
      <c r="H389" s="9">
        <v>98.238771397761411</v>
      </c>
      <c r="I389" s="9">
        <v>97.908428564006343</v>
      </c>
      <c r="J389" s="9">
        <v>99.861950115318692</v>
      </c>
      <c r="K389" s="9">
        <v>101.68693359906153</v>
      </c>
      <c r="L389" s="9">
        <v>106.72665415352428</v>
      </c>
      <c r="M389" s="9">
        <v>113.30026231468374</v>
      </c>
      <c r="N389" s="9">
        <v>119.64438717916573</v>
      </c>
      <c r="O389" s="9">
        <v>124.21280148576663</v>
      </c>
      <c r="P389" s="9">
        <v>128.42206036030214</v>
      </c>
      <c r="Q389" s="9">
        <v>138.37178260530621</v>
      </c>
      <c r="R389" s="9">
        <v>142.55527980589409</v>
      </c>
      <c r="S389" s="9">
        <v>134.79276686556349</v>
      </c>
      <c r="T389" s="9">
        <v>132.73622458369118</v>
      </c>
      <c r="U389" s="9">
        <v>139.52576513792846</v>
      </c>
      <c r="V389" s="9">
        <v>155.78461210815985</v>
      </c>
      <c r="W389" s="9">
        <v>161.52560630473602</v>
      </c>
      <c r="X389" s="9">
        <v>169.43393115735421</v>
      </c>
      <c r="Y389" s="9">
        <v>192.52043101672055</v>
      </c>
      <c r="Z389" s="9">
        <v>204.81055212092443</v>
      </c>
      <c r="AA389" s="9">
        <v>222.73724579606849</v>
      </c>
      <c r="AB389" s="9">
        <v>240.41264469314333</v>
      </c>
      <c r="AC389" s="9">
        <v>268.0346960675185</v>
      </c>
      <c r="AD389" s="9">
        <v>285.1469358964614</v>
      </c>
      <c r="AE389" s="9">
        <v>295.19535266573899</v>
      </c>
      <c r="AF389" s="9">
        <v>308.68889996894353</v>
      </c>
      <c r="AG389" s="9">
        <v>302.30037564854234</v>
      </c>
      <c r="AH389" s="9">
        <v>295.18467477302369</v>
      </c>
      <c r="AI389" s="9">
        <v>305.86298861167734</v>
      </c>
      <c r="AJ389" s="9">
        <v>333.89113934240794</v>
      </c>
      <c r="AK389" s="9">
        <v>367.70546422658805</v>
      </c>
      <c r="AL389" s="9">
        <v>392.04883792250558</v>
      </c>
      <c r="AM389" s="9">
        <v>411.10450907406329</v>
      </c>
      <c r="AN389" s="9">
        <v>419.55412986615647</v>
      </c>
      <c r="AO389" s="9">
        <v>405.82333945282585</v>
      </c>
      <c r="AP389" s="9">
        <v>401.14128867097605</v>
      </c>
      <c r="AQ389" s="9">
        <v>407.10527977722342</v>
      </c>
      <c r="AR389" s="9">
        <v>426.08240904926168</v>
      </c>
      <c r="AS389" s="9">
        <v>448.82523732285563</v>
      </c>
      <c r="AT389" s="9">
        <v>484.07733136114575</v>
      </c>
      <c r="AU389" s="9">
        <v>512.31656062351783</v>
      </c>
      <c r="AV389" s="9">
        <v>530.1493086362118</v>
      </c>
      <c r="AW389" s="9">
        <v>512.12108947808144</v>
      </c>
      <c r="AX389" s="9">
        <v>514.3268323826843</v>
      </c>
      <c r="AY389" s="9">
        <v>531.8586156124328</v>
      </c>
      <c r="AZ389" s="9">
        <v>576.38159910770139</v>
      </c>
      <c r="BA389" s="9">
        <v>604.76343178973127</v>
      </c>
      <c r="BB389" s="9">
        <v>613.31537622553401</v>
      </c>
      <c r="BC389" s="9">
        <v>615.41374116524742</v>
      </c>
      <c r="BD389" s="9">
        <v>654.01343623715127</v>
      </c>
      <c r="BE389" s="9">
        <v>715.80196748406581</v>
      </c>
      <c r="BF389" s="9">
        <v>772.93873289502369</v>
      </c>
      <c r="BG389" s="9">
        <v>784.00388031760849</v>
      </c>
      <c r="BH389" s="9">
        <v>792.54218217300547</v>
      </c>
      <c r="BI389" s="9">
        <v>813.6964295683166</v>
      </c>
      <c r="BJ389" s="9">
        <v>878.40290644243089</v>
      </c>
      <c r="BK389" s="9">
        <v>936.87657946509989</v>
      </c>
      <c r="BL389" s="9">
        <v>991.35260262268127</v>
      </c>
      <c r="BM389" s="9">
        <v>992.97891548019322</v>
      </c>
      <c r="BN389" s="9">
        <v>997.91112491664956</v>
      </c>
      <c r="BO389" s="9">
        <v>995.65800118393599</v>
      </c>
      <c r="BP389" s="9">
        <v>1016.6343217882965</v>
      </c>
      <c r="BQ389" s="21">
        <v>998.92396619078988</v>
      </c>
      <c r="BR389" s="21">
        <v>967.9246615416115</v>
      </c>
      <c r="BS389" s="21">
        <v>943.54510550925022</v>
      </c>
      <c r="BT389" s="21">
        <v>926.51052251548663</v>
      </c>
      <c r="BU389" s="21">
        <v>909.7673930993268</v>
      </c>
      <c r="BV389" s="21">
        <v>897.24628111899574</v>
      </c>
      <c r="BW389" s="21">
        <v>927.38597924462567</v>
      </c>
      <c r="BX389" s="21">
        <v>975.80696031354489</v>
      </c>
      <c r="BY389" s="21">
        <v>996.18664156616921</v>
      </c>
      <c r="BZ389" s="21">
        <v>1059.4126898200795</v>
      </c>
      <c r="CA389" s="21">
        <v>1077.0092187588984</v>
      </c>
      <c r="CB389" s="21">
        <v>1105.8278694538801</v>
      </c>
      <c r="CC389" s="21">
        <v>1095.8565649464726</v>
      </c>
      <c r="CD389" s="197">
        <v>1131.5570466891434</v>
      </c>
      <c r="CE389" s="197">
        <v>1164.6916868047072</v>
      </c>
      <c r="CF389" s="197">
        <v>1207.0815624464583</v>
      </c>
      <c r="CG389" s="197">
        <v>1218.0362401469729</v>
      </c>
      <c r="CH389" s="200">
        <v>1212.7088781961936</v>
      </c>
      <c r="CJ389" s="5"/>
      <c r="CK389" s="5"/>
      <c r="CL389" s="5"/>
      <c r="CM389" s="5"/>
      <c r="CN389" s="5"/>
      <c r="CO389" s="21"/>
      <c r="CP389" s="21"/>
      <c r="CQ389" s="21"/>
    </row>
    <row r="390" spans="1:95" x14ac:dyDescent="0.2">
      <c r="A390" s="8" t="str">
        <f t="shared" si="6"/>
        <v>EWGtL_gg_QU_25</v>
      </c>
      <c r="B390" s="7" t="s">
        <v>3811</v>
      </c>
      <c r="C390" s="7" t="s">
        <v>654</v>
      </c>
      <c r="D390" s="7">
        <v>25</v>
      </c>
      <c r="E390" s="7">
        <v>100</v>
      </c>
      <c r="F390" s="9">
        <v>101.04141006453624</v>
      </c>
      <c r="G390" s="9">
        <v>100.04924730886597</v>
      </c>
      <c r="H390" s="9">
        <v>103.18127262486034</v>
      </c>
      <c r="I390" s="9">
        <v>104.20211899458222</v>
      </c>
      <c r="J390" s="9">
        <v>110.27171786563831</v>
      </c>
      <c r="K390" s="9">
        <v>110.2415523664697</v>
      </c>
      <c r="L390" s="9">
        <v>120.44634179919079</v>
      </c>
      <c r="M390" s="9">
        <v>124.13035921031839</v>
      </c>
      <c r="N390" s="9">
        <v>129.68192754729634</v>
      </c>
      <c r="O390" s="9">
        <v>131.86291749739499</v>
      </c>
      <c r="P390" s="9">
        <v>139.9365123835147</v>
      </c>
      <c r="Q390" s="9">
        <v>149.91050326793734</v>
      </c>
      <c r="R390" s="9">
        <v>157.30380118833318</v>
      </c>
      <c r="S390" s="9">
        <v>159.60113942815943</v>
      </c>
      <c r="T390" s="9">
        <v>163.88378771940162</v>
      </c>
      <c r="U390" s="9">
        <v>169.84550331612613</v>
      </c>
      <c r="V390" s="9">
        <v>180.7440180306086</v>
      </c>
      <c r="W390" s="9">
        <v>185.79413061834657</v>
      </c>
      <c r="X390" s="9">
        <v>201.17539887852709</v>
      </c>
      <c r="Y390" s="9">
        <v>211.18719813573054</v>
      </c>
      <c r="Z390" s="9">
        <v>223.83483475705802</v>
      </c>
      <c r="AA390" s="9">
        <v>225.51077589372915</v>
      </c>
      <c r="AB390" s="9">
        <v>233.70134836334296</v>
      </c>
      <c r="AC390" s="9">
        <v>247.64301588014999</v>
      </c>
      <c r="AD390" s="9">
        <v>254.69483060601866</v>
      </c>
      <c r="AE390" s="9">
        <v>272.17510808401647</v>
      </c>
      <c r="AF390" s="9">
        <v>276.29239422423535</v>
      </c>
      <c r="AG390" s="9">
        <v>298.6057287043036</v>
      </c>
      <c r="AH390" s="9">
        <v>295.18767924054993</v>
      </c>
      <c r="AI390" s="9">
        <v>309.05979965087727</v>
      </c>
      <c r="AJ390" s="9">
        <v>316.01128262735034</v>
      </c>
      <c r="AK390" s="9">
        <v>341.83328486758381</v>
      </c>
      <c r="AL390" s="9">
        <v>351.44625400241767</v>
      </c>
      <c r="AM390" s="9">
        <v>363.2464451252149</v>
      </c>
      <c r="AN390" s="9">
        <v>362.90260715421499</v>
      </c>
      <c r="AO390" s="9">
        <v>384.39398253138978</v>
      </c>
      <c r="AP390" s="9">
        <v>395.83020843345685</v>
      </c>
      <c r="AQ390" s="9">
        <v>417.93452604795192</v>
      </c>
      <c r="AR390" s="9">
        <v>427.64977571251183</v>
      </c>
      <c r="AS390" s="9">
        <v>459.33903859115634</v>
      </c>
      <c r="AT390" s="9">
        <v>481.42844600469789</v>
      </c>
      <c r="AU390" s="9">
        <v>506.84595447882157</v>
      </c>
      <c r="AV390" s="9">
        <v>516.08784331453182</v>
      </c>
      <c r="AW390" s="9">
        <v>524.83938039005864</v>
      </c>
      <c r="AX390" s="9">
        <v>541.13868669530882</v>
      </c>
      <c r="AY390" s="9">
        <v>553.45464492458461</v>
      </c>
      <c r="AZ390" s="9">
        <v>574.94853747711966</v>
      </c>
      <c r="BA390" s="9">
        <v>594.43827161627723</v>
      </c>
      <c r="BB390" s="9">
        <v>613.18724584262907</v>
      </c>
      <c r="BC390" s="9">
        <v>627.08755252193987</v>
      </c>
      <c r="BD390" s="9">
        <v>643.96882357335426</v>
      </c>
      <c r="BE390" s="9">
        <v>658.63099191351682</v>
      </c>
      <c r="BF390" s="9">
        <v>687.97071200470964</v>
      </c>
      <c r="BG390" s="9">
        <v>687.13186015070971</v>
      </c>
      <c r="BH390" s="9">
        <v>695.49474105348634</v>
      </c>
      <c r="BI390" s="9">
        <v>678.75098585938429</v>
      </c>
      <c r="BJ390" s="9">
        <v>671.88938368714082</v>
      </c>
      <c r="BK390" s="9">
        <v>673.37563949532944</v>
      </c>
      <c r="BL390" s="9">
        <v>668.38807923069476</v>
      </c>
      <c r="BM390" s="9">
        <v>655.94143196358391</v>
      </c>
      <c r="BN390" s="9">
        <v>629.00735813656308</v>
      </c>
      <c r="BO390" s="9">
        <v>608.11707548290292</v>
      </c>
      <c r="BP390" s="9">
        <v>597.67474907266478</v>
      </c>
      <c r="BQ390" s="21">
        <v>587.30251960107796</v>
      </c>
      <c r="BR390" s="21">
        <v>602.70114615231182</v>
      </c>
      <c r="BS390" s="21">
        <v>606.36698021687187</v>
      </c>
      <c r="BT390" s="21">
        <v>594.95786799670088</v>
      </c>
      <c r="BU390" s="21">
        <v>566.97865232608638</v>
      </c>
      <c r="BV390" s="21">
        <v>559.91401489783414</v>
      </c>
      <c r="BW390" s="21">
        <v>565.86622344261707</v>
      </c>
      <c r="BX390" s="21">
        <v>575.19489665616766</v>
      </c>
      <c r="BY390" s="21">
        <v>581.1914815306742</v>
      </c>
      <c r="BZ390" s="21">
        <v>585.00438368928724</v>
      </c>
      <c r="CA390" s="21">
        <v>594.76461721104056</v>
      </c>
      <c r="CB390" s="21">
        <v>616.55894464901291</v>
      </c>
      <c r="CC390" s="21">
        <v>637.69119972718488</v>
      </c>
      <c r="CD390" s="197">
        <v>654.12783298643888</v>
      </c>
      <c r="CE390" s="197">
        <v>664.43878659430823</v>
      </c>
      <c r="CF390" s="197">
        <v>685.55266694164368</v>
      </c>
      <c r="CG390" s="197">
        <v>699.88915176140563</v>
      </c>
      <c r="CH390" s="200">
        <v>700.33805315914219</v>
      </c>
      <c r="CJ390" s="5"/>
      <c r="CK390" s="5"/>
      <c r="CL390" s="5"/>
      <c r="CM390" s="5"/>
      <c r="CN390" s="5"/>
      <c r="CO390" s="21"/>
      <c r="CP390" s="21"/>
      <c r="CQ390" s="21"/>
    </row>
    <row r="391" spans="1:95" x14ac:dyDescent="0.2">
      <c r="A391" s="8" t="str">
        <f t="shared" si="6"/>
        <v>EWGtL_gg_QU_26</v>
      </c>
      <c r="B391" s="7" t="s">
        <v>3811</v>
      </c>
      <c r="C391" s="7" t="s">
        <v>654</v>
      </c>
      <c r="D391" s="7">
        <v>26</v>
      </c>
      <c r="E391" s="7">
        <v>100</v>
      </c>
      <c r="F391" s="9">
        <v>100.23694768060706</v>
      </c>
      <c r="G391" s="9">
        <v>100.16350399812525</v>
      </c>
      <c r="H391" s="9">
        <v>100.11246063880203</v>
      </c>
      <c r="I391" s="9">
        <v>100.17442874589972</v>
      </c>
      <c r="J391" s="9">
        <v>100.39971724191848</v>
      </c>
      <c r="K391" s="9">
        <v>100.59994308129551</v>
      </c>
      <c r="L391" s="9">
        <v>100.27403674027617</v>
      </c>
      <c r="M391" s="9">
        <v>99.997613080329984</v>
      </c>
      <c r="N391" s="9">
        <v>99.613135402527917</v>
      </c>
      <c r="O391" s="9">
        <v>99.67005425645543</v>
      </c>
      <c r="P391" s="9">
        <v>99.621122402998822</v>
      </c>
      <c r="Q391" s="9">
        <v>99.55906249129761</v>
      </c>
      <c r="R391" s="9">
        <v>99.479467900402412</v>
      </c>
      <c r="S391" s="9">
        <v>99.479467900402412</v>
      </c>
      <c r="T391" s="9">
        <v>99.479467900402412</v>
      </c>
      <c r="U391" s="9">
        <v>99.479467900402412</v>
      </c>
      <c r="V391" s="9">
        <v>99.479467900402412</v>
      </c>
      <c r="W391" s="9">
        <v>99.479467900402412</v>
      </c>
      <c r="X391" s="9">
        <v>99.862476704496814</v>
      </c>
      <c r="Y391" s="9">
        <v>100.31130940900665</v>
      </c>
      <c r="Z391" s="9">
        <v>101.15269859635227</v>
      </c>
      <c r="AA391" s="9">
        <v>101.68865386921119</v>
      </c>
      <c r="AB391" s="9">
        <v>102.25049804011473</v>
      </c>
      <c r="AC391" s="9">
        <v>102.46789134018034</v>
      </c>
      <c r="AD391" s="9">
        <v>102.81895214233238</v>
      </c>
      <c r="AE391" s="9">
        <v>111.89374535236477</v>
      </c>
      <c r="AF391" s="9">
        <v>115.04503015773457</v>
      </c>
      <c r="AG391" s="9">
        <v>117.58618157108837</v>
      </c>
      <c r="AH391" s="9">
        <v>111.50265774327745</v>
      </c>
      <c r="AI391" s="9">
        <v>111.29756626015067</v>
      </c>
      <c r="AJ391" s="9">
        <v>113.48719784855375</v>
      </c>
      <c r="AK391" s="9">
        <v>117.73435420131655</v>
      </c>
      <c r="AL391" s="9">
        <v>121.33070772265341</v>
      </c>
      <c r="AM391" s="9">
        <v>121.98169416302085</v>
      </c>
      <c r="AN391" s="9">
        <v>120.78153258671144</v>
      </c>
      <c r="AO391" s="9">
        <v>120.00514105832656</v>
      </c>
      <c r="AP391" s="9">
        <v>117.6908388190069</v>
      </c>
      <c r="AQ391" s="9">
        <v>115.52333214014705</v>
      </c>
      <c r="AR391" s="9">
        <v>117.35235524730548</v>
      </c>
      <c r="AS391" s="9">
        <v>129.74358974434801</v>
      </c>
      <c r="AT391" s="9">
        <v>147.48638996859472</v>
      </c>
      <c r="AU391" s="9">
        <v>159.41263415079433</v>
      </c>
      <c r="AV391" s="9">
        <v>163.47645671080167</v>
      </c>
      <c r="AW391" s="9">
        <v>156.37628870852066</v>
      </c>
      <c r="AX391" s="9">
        <v>150.93007243514387</v>
      </c>
      <c r="AY391" s="9">
        <v>147.65521863400761</v>
      </c>
      <c r="AZ391" s="9">
        <v>154.0837441605477</v>
      </c>
      <c r="BA391" s="9">
        <v>160.03947598142528</v>
      </c>
      <c r="BB391" s="9">
        <v>163.60819631727088</v>
      </c>
      <c r="BC391" s="9">
        <v>165.17337299527745</v>
      </c>
      <c r="BD391" s="9">
        <v>186.8025374818379</v>
      </c>
      <c r="BE391" s="9">
        <v>212.40702489095429</v>
      </c>
      <c r="BF391" s="9">
        <v>235.13766100501439</v>
      </c>
      <c r="BG391" s="9">
        <v>228.84317019875286</v>
      </c>
      <c r="BH391" s="9">
        <v>224.63218485960806</v>
      </c>
      <c r="BI391" s="9">
        <v>263.3238774608223</v>
      </c>
      <c r="BJ391" s="9">
        <v>315.52112883091024</v>
      </c>
      <c r="BK391" s="9">
        <v>375.19384542073334</v>
      </c>
      <c r="BL391" s="9">
        <v>399.64242107223794</v>
      </c>
      <c r="BM391" s="9">
        <v>397.45958302504886</v>
      </c>
      <c r="BN391" s="9">
        <v>399.45982171770328</v>
      </c>
      <c r="BO391" s="9">
        <v>431.82149513197328</v>
      </c>
      <c r="BP391" s="9">
        <v>477.95385900818309</v>
      </c>
      <c r="BQ391" s="21">
        <v>479.34185280172602</v>
      </c>
      <c r="BR391" s="21">
        <v>430.67017360401104</v>
      </c>
      <c r="BS391" s="21">
        <v>392.80958807430397</v>
      </c>
      <c r="BT391" s="21">
        <v>355.12444114087049</v>
      </c>
      <c r="BU391" s="21">
        <v>333.61498985670283</v>
      </c>
      <c r="BV391" s="21">
        <v>326.49141168071787</v>
      </c>
      <c r="BW391" s="21">
        <v>347.00597648124671</v>
      </c>
      <c r="BX391" s="21">
        <v>360.540178286318</v>
      </c>
      <c r="BY391" s="21">
        <v>351.09981914610972</v>
      </c>
      <c r="BZ391" s="21">
        <v>363.13747739361315</v>
      </c>
      <c r="CA391" s="21">
        <v>361.75425743882914</v>
      </c>
      <c r="CB391" s="21">
        <v>349.63054155661717</v>
      </c>
      <c r="CC391" s="21">
        <v>331.7702681639409</v>
      </c>
      <c r="CD391" s="197">
        <v>327.28598052287231</v>
      </c>
      <c r="CE391" s="197">
        <v>353.58864193902406</v>
      </c>
      <c r="CF391" s="197">
        <v>376.96264471157974</v>
      </c>
      <c r="CG391" s="197">
        <v>409.3244099302924</v>
      </c>
      <c r="CH391" s="200">
        <v>434.27249442691806</v>
      </c>
      <c r="CJ391" s="5"/>
      <c r="CK391" s="5"/>
      <c r="CL391" s="5"/>
      <c r="CM391" s="5"/>
      <c r="CN391" s="5"/>
      <c r="CO391" s="21"/>
      <c r="CP391" s="21"/>
      <c r="CQ391" s="21"/>
    </row>
    <row r="392" spans="1:95" x14ac:dyDescent="0.2">
      <c r="A392" s="8" t="str">
        <f t="shared" si="6"/>
        <v>EWGmL_gg_QU_1</v>
      </c>
      <c r="B392" s="7" t="s">
        <v>3812</v>
      </c>
      <c r="C392" s="7" t="s">
        <v>654</v>
      </c>
      <c r="D392" s="7">
        <v>1</v>
      </c>
      <c r="E392" s="7">
        <v>100</v>
      </c>
      <c r="F392" s="9">
        <v>101.53660014777383</v>
      </c>
      <c r="G392" s="9">
        <v>100.59868372069445</v>
      </c>
      <c r="H392" s="9">
        <v>98.879051078626276</v>
      </c>
      <c r="I392" s="9">
        <v>98.720307403928317</v>
      </c>
      <c r="J392" s="9">
        <v>100.01771519341033</v>
      </c>
      <c r="K392" s="9">
        <v>100.61887821184007</v>
      </c>
      <c r="L392" s="9">
        <v>101.46361016168176</v>
      </c>
      <c r="M392" s="9">
        <v>102.14163387532351</v>
      </c>
      <c r="N392" s="9">
        <v>103.69745852240203</v>
      </c>
      <c r="O392" s="9">
        <v>105.26360130456213</v>
      </c>
      <c r="P392" s="9">
        <v>109.14778881795121</v>
      </c>
      <c r="Q392" s="9">
        <v>113.6533897068518</v>
      </c>
      <c r="R392" s="9">
        <v>118.37552636193772</v>
      </c>
      <c r="S392" s="9">
        <v>122.57969155794378</v>
      </c>
      <c r="T392" s="9">
        <v>127.5985483012887</v>
      </c>
      <c r="U392" s="9">
        <v>130.19414803540008</v>
      </c>
      <c r="V392" s="9">
        <v>131.19849533803668</v>
      </c>
      <c r="W392" s="9">
        <v>130.28937730693164</v>
      </c>
      <c r="X392" s="9">
        <v>131.55865104871316</v>
      </c>
      <c r="Y392" s="9">
        <v>133.17372571106409</v>
      </c>
      <c r="Z392" s="9">
        <v>135.80332161128078</v>
      </c>
      <c r="AA392" s="9">
        <v>137.08683935185402</v>
      </c>
      <c r="AB392" s="9">
        <v>138.03176570377465</v>
      </c>
      <c r="AC392" s="9">
        <v>141.08352373670581</v>
      </c>
      <c r="AD392" s="9">
        <v>144.08492068251749</v>
      </c>
      <c r="AE392" s="9">
        <v>148.36391020298254</v>
      </c>
      <c r="AF392" s="9">
        <v>150.86765266656559</v>
      </c>
      <c r="AG392" s="9">
        <v>154.25781654480514</v>
      </c>
      <c r="AH392" s="9">
        <v>156.07236137493894</v>
      </c>
      <c r="AI392" s="9">
        <v>157.78622074159421</v>
      </c>
      <c r="AJ392" s="9">
        <v>161.2829264444139</v>
      </c>
      <c r="AK392" s="9">
        <v>165.81449901148952</v>
      </c>
      <c r="AL392" s="9">
        <v>170.18459975464449</v>
      </c>
      <c r="AM392" s="9">
        <v>171.00148089516605</v>
      </c>
      <c r="AN392" s="9">
        <v>177.53961252212432</v>
      </c>
      <c r="AO392" s="9">
        <v>181.89024564657223</v>
      </c>
      <c r="AP392" s="9">
        <v>188.62788121562053</v>
      </c>
      <c r="AQ392" s="9">
        <v>191.16801219413574</v>
      </c>
      <c r="AR392" s="9">
        <v>202.53198600112955</v>
      </c>
      <c r="AS392" s="9">
        <v>214.5616146931352</v>
      </c>
      <c r="AT392" s="9">
        <v>233.79571827547215</v>
      </c>
      <c r="AU392" s="9">
        <v>239.59558396423094</v>
      </c>
      <c r="AV392" s="9">
        <v>244.87127811026642</v>
      </c>
      <c r="AW392" s="9">
        <v>241.50431787622543</v>
      </c>
      <c r="AX392" s="9">
        <v>247.30414422301851</v>
      </c>
      <c r="AY392" s="9">
        <v>251.36989469355697</v>
      </c>
      <c r="AZ392" s="9">
        <v>256.14360228597656</v>
      </c>
      <c r="BA392" s="9">
        <v>259.91473677170342</v>
      </c>
      <c r="BB392" s="9">
        <v>267.4659861008675</v>
      </c>
      <c r="BC392" s="9">
        <v>278.97723503542846</v>
      </c>
      <c r="BD392" s="9">
        <v>293.11943121719844</v>
      </c>
      <c r="BE392" s="9">
        <v>305.79657847708842</v>
      </c>
      <c r="BF392" s="9">
        <v>311.75890041827711</v>
      </c>
      <c r="BG392" s="9">
        <v>315.9770200714579</v>
      </c>
      <c r="BH392" s="9">
        <v>325.07608455754615</v>
      </c>
      <c r="BI392" s="9">
        <v>333.09766175886824</v>
      </c>
      <c r="BJ392" s="9">
        <v>340.04596536503578</v>
      </c>
      <c r="BK392" s="9">
        <v>339.89088890456696</v>
      </c>
      <c r="BL392" s="9">
        <v>342.86108675349215</v>
      </c>
      <c r="BM392" s="9">
        <v>345.83934259840572</v>
      </c>
      <c r="BN392" s="9">
        <v>347.99839595758277</v>
      </c>
      <c r="BO392" s="9">
        <v>348.26970472456742</v>
      </c>
      <c r="BP392" s="9">
        <v>352.16914421921791</v>
      </c>
      <c r="BQ392" s="21">
        <v>350.51573162904384</v>
      </c>
      <c r="BR392" s="21">
        <v>351.61252982296963</v>
      </c>
      <c r="BS392" s="21">
        <v>345.82751423382206</v>
      </c>
      <c r="BT392" s="21">
        <v>341.41934976547515</v>
      </c>
      <c r="BU392" s="21">
        <v>337.16152548387913</v>
      </c>
      <c r="BV392" s="21">
        <v>339.25383681403059</v>
      </c>
      <c r="BW392" s="21">
        <v>354.59750067434226</v>
      </c>
      <c r="BX392" s="21">
        <v>373.82287859089519</v>
      </c>
      <c r="BY392" s="21">
        <v>392.17105685288954</v>
      </c>
      <c r="BZ392" s="21">
        <v>400.36908141285056</v>
      </c>
      <c r="CA392" s="21">
        <v>401.27291900797917</v>
      </c>
      <c r="CB392" s="21">
        <v>401.05494841381596</v>
      </c>
      <c r="CC392" s="21">
        <v>409.25166695880142</v>
      </c>
      <c r="CD392" s="197">
        <v>418.2750287148242</v>
      </c>
      <c r="CE392" s="197">
        <v>429.86112294118431</v>
      </c>
      <c r="CF392" s="197">
        <v>432.31643522260197</v>
      </c>
      <c r="CG392" s="197">
        <v>441.73473571388951</v>
      </c>
      <c r="CH392" s="200">
        <v>451.54282879154266</v>
      </c>
      <c r="CJ392" s="5"/>
      <c r="CK392" s="5"/>
      <c r="CL392" s="5"/>
      <c r="CM392" s="5"/>
      <c r="CN392" s="5"/>
      <c r="CO392" s="21"/>
      <c r="CP392" s="21"/>
      <c r="CQ392" s="21"/>
    </row>
    <row r="393" spans="1:95" x14ac:dyDescent="0.2">
      <c r="A393" s="8" t="str">
        <f t="shared" si="6"/>
        <v>EWGmL_gg_QU_2</v>
      </c>
      <c r="B393" s="7" t="s">
        <v>3812</v>
      </c>
      <c r="C393" s="7" t="s">
        <v>654</v>
      </c>
      <c r="D393" s="7">
        <v>2</v>
      </c>
      <c r="E393" s="7">
        <v>100</v>
      </c>
      <c r="F393" s="9">
        <v>97.952559627711139</v>
      </c>
      <c r="G393" s="9">
        <v>92.563082610707127</v>
      </c>
      <c r="H393" s="9">
        <v>89.003708089042007</v>
      </c>
      <c r="I393" s="9">
        <v>87.621246050257128</v>
      </c>
      <c r="J393" s="9">
        <v>88.83887769027821</v>
      </c>
      <c r="K393" s="9">
        <v>90.351783260833301</v>
      </c>
      <c r="L393" s="9">
        <v>91.25292309871098</v>
      </c>
      <c r="M393" s="9">
        <v>92.879399430038532</v>
      </c>
      <c r="N393" s="9">
        <v>93.330361811077054</v>
      </c>
      <c r="O393" s="9">
        <v>95.032061993199136</v>
      </c>
      <c r="P393" s="9">
        <v>98.286494949836722</v>
      </c>
      <c r="Q393" s="9">
        <v>100.3423928699675</v>
      </c>
      <c r="R393" s="9">
        <v>103.96738430391399</v>
      </c>
      <c r="S393" s="9">
        <v>109.03412279181862</v>
      </c>
      <c r="T393" s="9">
        <v>115.46547831169737</v>
      </c>
      <c r="U393" s="9">
        <v>119.59832296595847</v>
      </c>
      <c r="V393" s="9">
        <v>120.0600425749281</v>
      </c>
      <c r="W393" s="9">
        <v>120.49666978266573</v>
      </c>
      <c r="X393" s="9">
        <v>121.32200903884141</v>
      </c>
      <c r="Y393" s="9">
        <v>122.24283192617821</v>
      </c>
      <c r="Z393" s="9">
        <v>123.01283496866718</v>
      </c>
      <c r="AA393" s="9">
        <v>122.30351180572261</v>
      </c>
      <c r="AB393" s="9">
        <v>123.58509609909667</v>
      </c>
      <c r="AC393" s="9">
        <v>124.86854642739401</v>
      </c>
      <c r="AD393" s="9">
        <v>127.59128825765187</v>
      </c>
      <c r="AE393" s="9">
        <v>132.37891071118099</v>
      </c>
      <c r="AF393" s="9">
        <v>136.95470576697403</v>
      </c>
      <c r="AG393" s="9">
        <v>140.66388753608621</v>
      </c>
      <c r="AH393" s="9">
        <v>140.15935407615169</v>
      </c>
      <c r="AI393" s="9">
        <v>138.23112904059499</v>
      </c>
      <c r="AJ393" s="9">
        <v>137.45288575238612</v>
      </c>
      <c r="AK393" s="9">
        <v>137.96068830209728</v>
      </c>
      <c r="AL393" s="9">
        <v>138.64265063206835</v>
      </c>
      <c r="AM393" s="9">
        <v>139.41962069310645</v>
      </c>
      <c r="AN393" s="9">
        <v>140.83779958482572</v>
      </c>
      <c r="AO393" s="9">
        <v>143.9999263952399</v>
      </c>
      <c r="AP393" s="9">
        <v>149.16647141795997</v>
      </c>
      <c r="AQ393" s="9">
        <v>156.54178437495122</v>
      </c>
      <c r="AR393" s="9">
        <v>166.87441794122287</v>
      </c>
      <c r="AS393" s="9">
        <v>174.84298378761991</v>
      </c>
      <c r="AT393" s="9">
        <v>189.6523050630625</v>
      </c>
      <c r="AU393" s="9">
        <v>195.4891456685626</v>
      </c>
      <c r="AV393" s="9">
        <v>201.36541452732288</v>
      </c>
      <c r="AW393" s="9">
        <v>198.53611541102896</v>
      </c>
      <c r="AX393" s="9">
        <v>201.50329958186111</v>
      </c>
      <c r="AY393" s="9">
        <v>200.53544104353136</v>
      </c>
      <c r="AZ393" s="9">
        <v>201.93978738762758</v>
      </c>
      <c r="BA393" s="9">
        <v>204.80710677319109</v>
      </c>
      <c r="BB393" s="9">
        <v>213.06154330128629</v>
      </c>
      <c r="BC393" s="9">
        <v>225.74585778112433</v>
      </c>
      <c r="BD393" s="9">
        <v>244.35332101393237</v>
      </c>
      <c r="BE393" s="9">
        <v>263.27945388888372</v>
      </c>
      <c r="BF393" s="9">
        <v>272.41703174143328</v>
      </c>
      <c r="BG393" s="9">
        <v>278.09555303525372</v>
      </c>
      <c r="BH393" s="9">
        <v>288.1010501895409</v>
      </c>
      <c r="BI393" s="9">
        <v>296.06218390564646</v>
      </c>
      <c r="BJ393" s="9">
        <v>301.29718131867372</v>
      </c>
      <c r="BK393" s="9">
        <v>300.54013179115304</v>
      </c>
      <c r="BL393" s="9">
        <v>304.88250259409546</v>
      </c>
      <c r="BM393" s="9">
        <v>305.76338658581284</v>
      </c>
      <c r="BN393" s="9">
        <v>312.19735934438</v>
      </c>
      <c r="BO393" s="9">
        <v>317.15606628065433</v>
      </c>
      <c r="BP393" s="9">
        <v>322.32413495215127</v>
      </c>
      <c r="BQ393" s="21">
        <v>315.80297636044867</v>
      </c>
      <c r="BR393" s="21">
        <v>307.89313516484657</v>
      </c>
      <c r="BS393" s="21">
        <v>299.52491249376686</v>
      </c>
      <c r="BT393" s="21">
        <v>286.17607556322952</v>
      </c>
      <c r="BU393" s="21">
        <v>275.38878019199609</v>
      </c>
      <c r="BV393" s="21">
        <v>270.80872914960213</v>
      </c>
      <c r="BW393" s="21">
        <v>285.32958343305671</v>
      </c>
      <c r="BX393" s="21">
        <v>302.43867693851422</v>
      </c>
      <c r="BY393" s="21">
        <v>318.71274272162606</v>
      </c>
      <c r="BZ393" s="21">
        <v>327.08375236081037</v>
      </c>
      <c r="CA393" s="21">
        <v>323.64541985903679</v>
      </c>
      <c r="CB393" s="21">
        <v>316.16059706349978</v>
      </c>
      <c r="CC393" s="21">
        <v>315.75338150700753</v>
      </c>
      <c r="CD393" s="197">
        <v>325.89299405474526</v>
      </c>
      <c r="CE393" s="197">
        <v>332.54843755356956</v>
      </c>
      <c r="CF393" s="197">
        <v>333.98017070291752</v>
      </c>
      <c r="CG393" s="197">
        <v>340.27767190493404</v>
      </c>
      <c r="CH393" s="200">
        <v>357.7105691744232</v>
      </c>
      <c r="CJ393" s="5"/>
      <c r="CK393" s="5"/>
      <c r="CL393" s="5"/>
      <c r="CM393" s="5"/>
      <c r="CN393" s="5"/>
      <c r="CO393" s="21"/>
      <c r="CP393" s="21"/>
      <c r="CQ393" s="21"/>
    </row>
    <row r="394" spans="1:95" x14ac:dyDescent="0.2">
      <c r="A394" s="8" t="str">
        <f t="shared" si="6"/>
        <v>EWGmL_gg_QU_3</v>
      </c>
      <c r="B394" s="7" t="s">
        <v>3812</v>
      </c>
      <c r="C394" s="7" t="s">
        <v>654</v>
      </c>
      <c r="D394" s="7">
        <v>3</v>
      </c>
      <c r="E394" s="7">
        <v>100</v>
      </c>
      <c r="F394" s="9">
        <v>99.309898614066825</v>
      </c>
      <c r="G394" s="9">
        <v>95.022102720179305</v>
      </c>
      <c r="H394" s="9">
        <v>92.696206966762858</v>
      </c>
      <c r="I394" s="9">
        <v>93.168884347038684</v>
      </c>
      <c r="J394" s="9">
        <v>98.042693706206819</v>
      </c>
      <c r="K394" s="9">
        <v>99.759494976419717</v>
      </c>
      <c r="L394" s="9">
        <v>101.10634424196026</v>
      </c>
      <c r="M394" s="9">
        <v>102.7024912639633</v>
      </c>
      <c r="N394" s="9">
        <v>105.10694711185833</v>
      </c>
      <c r="O394" s="9">
        <v>106.49093781643622</v>
      </c>
      <c r="P394" s="9">
        <v>109.26832570150339</v>
      </c>
      <c r="Q394" s="9">
        <v>114.81885741049162</v>
      </c>
      <c r="R394" s="9">
        <v>121.53677791938617</v>
      </c>
      <c r="S394" s="9">
        <v>126.91626356443942</v>
      </c>
      <c r="T394" s="9">
        <v>129.2557898762733</v>
      </c>
      <c r="U394" s="9">
        <v>129.29615515339421</v>
      </c>
      <c r="V394" s="9">
        <v>127.30742855529667</v>
      </c>
      <c r="W394" s="9">
        <v>124.00850837187879</v>
      </c>
      <c r="X394" s="9">
        <v>125.65558729752611</v>
      </c>
      <c r="Y394" s="9">
        <v>129.65285689202472</v>
      </c>
      <c r="Z394" s="9">
        <v>135.1799416523294</v>
      </c>
      <c r="AA394" s="9">
        <v>138.05503783443811</v>
      </c>
      <c r="AB394" s="9">
        <v>141.2456823467048</v>
      </c>
      <c r="AC394" s="9">
        <v>145.58490640088959</v>
      </c>
      <c r="AD394" s="9">
        <v>147.15672896149565</v>
      </c>
      <c r="AE394" s="9">
        <v>148.85647136762177</v>
      </c>
      <c r="AF394" s="9">
        <v>147.21406343234227</v>
      </c>
      <c r="AG394" s="9">
        <v>148.41341214011737</v>
      </c>
      <c r="AH394" s="9">
        <v>149.14118237280869</v>
      </c>
      <c r="AI394" s="9">
        <v>150.93521605539109</v>
      </c>
      <c r="AJ394" s="9">
        <v>152.20404715815602</v>
      </c>
      <c r="AK394" s="9">
        <v>149.05489521472023</v>
      </c>
      <c r="AL394" s="9">
        <v>148.18424295715374</v>
      </c>
      <c r="AM394" s="9">
        <v>142.80381489662119</v>
      </c>
      <c r="AN394" s="9">
        <v>144.50995945177374</v>
      </c>
      <c r="AO394" s="9">
        <v>146.30283062165788</v>
      </c>
      <c r="AP394" s="9">
        <v>152.86179861723326</v>
      </c>
      <c r="AQ394" s="9">
        <v>160.70038624449521</v>
      </c>
      <c r="AR394" s="9">
        <v>168.06865061062857</v>
      </c>
      <c r="AS394" s="9">
        <v>175.74620836131987</v>
      </c>
      <c r="AT394" s="9">
        <v>190.46209746424938</v>
      </c>
      <c r="AU394" s="9">
        <v>206.72288835922271</v>
      </c>
      <c r="AV394" s="9">
        <v>214.93509095193369</v>
      </c>
      <c r="AW394" s="9">
        <v>212.48549802815629</v>
      </c>
      <c r="AX394" s="9">
        <v>210.81812066686658</v>
      </c>
      <c r="AY394" s="9">
        <v>218.49547146667888</v>
      </c>
      <c r="AZ394" s="9">
        <v>226.44793709925898</v>
      </c>
      <c r="BA394" s="9">
        <v>232.3918535594737</v>
      </c>
      <c r="BB394" s="9">
        <v>239.02231175493571</v>
      </c>
      <c r="BC394" s="9">
        <v>253.60348273389886</v>
      </c>
      <c r="BD394" s="9">
        <v>278.58727215773985</v>
      </c>
      <c r="BE394" s="9">
        <v>308.00954954865182</v>
      </c>
      <c r="BF394" s="9">
        <v>317.93750069331276</v>
      </c>
      <c r="BG394" s="9">
        <v>321.01324068436645</v>
      </c>
      <c r="BH394" s="9">
        <v>321.3569945672412</v>
      </c>
      <c r="BI394" s="9">
        <v>335.21995184210692</v>
      </c>
      <c r="BJ394" s="9">
        <v>347.07874913530401</v>
      </c>
      <c r="BK394" s="9">
        <v>350.84651208352466</v>
      </c>
      <c r="BL394" s="9">
        <v>348.59542966989926</v>
      </c>
      <c r="BM394" s="9">
        <v>346.23134956962298</v>
      </c>
      <c r="BN394" s="9">
        <v>352.64831366821051</v>
      </c>
      <c r="BO394" s="9">
        <v>362.24325097772407</v>
      </c>
      <c r="BP394" s="9">
        <v>370.48962883296082</v>
      </c>
      <c r="BQ394" s="21">
        <v>369.88322470889597</v>
      </c>
      <c r="BR394" s="21">
        <v>368.87567554316962</v>
      </c>
      <c r="BS394" s="21">
        <v>361.30930710558869</v>
      </c>
      <c r="BT394" s="21">
        <v>344.83883958022398</v>
      </c>
      <c r="BU394" s="21">
        <v>331.68662992477499</v>
      </c>
      <c r="BV394" s="21">
        <v>332.24954092929244</v>
      </c>
      <c r="BW394" s="21">
        <v>354.21674992373102</v>
      </c>
      <c r="BX394" s="21">
        <v>377.5645323135825</v>
      </c>
      <c r="BY394" s="21">
        <v>398.55552850432736</v>
      </c>
      <c r="BZ394" s="21">
        <v>407.45345772283889</v>
      </c>
      <c r="CA394" s="21">
        <v>411.06235926665721</v>
      </c>
      <c r="CB394" s="21">
        <v>406.27288777976105</v>
      </c>
      <c r="CC394" s="21">
        <v>413.35961549099687</v>
      </c>
      <c r="CD394" s="197">
        <v>424.69108090773574</v>
      </c>
      <c r="CE394" s="197">
        <v>430.46805898747101</v>
      </c>
      <c r="CF394" s="197">
        <v>434.3897865031563</v>
      </c>
      <c r="CG394" s="197">
        <v>439.16425112370308</v>
      </c>
      <c r="CH394" s="200">
        <v>457.59659697927492</v>
      </c>
      <c r="CJ394" s="5"/>
      <c r="CK394" s="5"/>
      <c r="CL394" s="5"/>
      <c r="CM394" s="5"/>
      <c r="CN394" s="5"/>
      <c r="CO394" s="21"/>
      <c r="CP394" s="21"/>
      <c r="CQ394" s="21"/>
    </row>
    <row r="395" spans="1:95" x14ac:dyDescent="0.2">
      <c r="A395" s="8" t="str">
        <f t="shared" si="6"/>
        <v>EWGmL_gg_QU_4</v>
      </c>
      <c r="B395" s="7" t="s">
        <v>3812</v>
      </c>
      <c r="C395" s="7" t="s">
        <v>654</v>
      </c>
      <c r="D395" s="7">
        <v>4</v>
      </c>
      <c r="E395" s="7">
        <v>100</v>
      </c>
      <c r="F395" s="9">
        <v>97.916034614865339</v>
      </c>
      <c r="G395" s="9">
        <v>92.222330574117336</v>
      </c>
      <c r="H395" s="9">
        <v>90.795337985197705</v>
      </c>
      <c r="I395" s="9">
        <v>91.491859171296895</v>
      </c>
      <c r="J395" s="9">
        <v>96.541231453176081</v>
      </c>
      <c r="K395" s="9">
        <v>99.680904086231592</v>
      </c>
      <c r="L395" s="9">
        <v>103.57091261001466</v>
      </c>
      <c r="M395" s="9">
        <v>108.88123203104483</v>
      </c>
      <c r="N395" s="9">
        <v>112.2460957246434</v>
      </c>
      <c r="O395" s="9">
        <v>114.34667504529632</v>
      </c>
      <c r="P395" s="9">
        <v>117.84481139512087</v>
      </c>
      <c r="Q395" s="9">
        <v>121.55387249102853</v>
      </c>
      <c r="R395" s="9">
        <v>128.95194960844708</v>
      </c>
      <c r="S395" s="9">
        <v>133.32881867615779</v>
      </c>
      <c r="T395" s="9">
        <v>141.39109204040915</v>
      </c>
      <c r="U395" s="9">
        <v>144.68354064566842</v>
      </c>
      <c r="V395" s="9">
        <v>150.042798941835</v>
      </c>
      <c r="W395" s="9">
        <v>150.8036088351752</v>
      </c>
      <c r="X395" s="9">
        <v>153.25615076746024</v>
      </c>
      <c r="Y395" s="9">
        <v>153.61118334533376</v>
      </c>
      <c r="Z395" s="9">
        <v>154.93524176867024</v>
      </c>
      <c r="AA395" s="9">
        <v>157.15609153529616</v>
      </c>
      <c r="AB395" s="9">
        <v>159.93423048488512</v>
      </c>
      <c r="AC395" s="9">
        <v>162.75571013564681</v>
      </c>
      <c r="AD395" s="9">
        <v>165.01394125647246</v>
      </c>
      <c r="AE395" s="9">
        <v>162.2677660729959</v>
      </c>
      <c r="AF395" s="9">
        <v>160.80050274931034</v>
      </c>
      <c r="AG395" s="9">
        <v>161.08655137863605</v>
      </c>
      <c r="AH395" s="9">
        <v>167.38720582512042</v>
      </c>
      <c r="AI395" s="9">
        <v>174.94618529841591</v>
      </c>
      <c r="AJ395" s="9">
        <v>177.29796010114293</v>
      </c>
      <c r="AK395" s="9">
        <v>174.05372802672105</v>
      </c>
      <c r="AL395" s="9">
        <v>171.39170603864684</v>
      </c>
      <c r="AM395" s="9">
        <v>151.59999422804884</v>
      </c>
      <c r="AN395" s="9">
        <v>136.04014072199621</v>
      </c>
      <c r="AO395" s="9">
        <v>120.80480071639742</v>
      </c>
      <c r="AP395" s="9">
        <v>129.15854029688296</v>
      </c>
      <c r="AQ395" s="9">
        <v>139.59010532954241</v>
      </c>
      <c r="AR395" s="9">
        <v>151.15593263045182</v>
      </c>
      <c r="AS395" s="9">
        <v>160.45594418728967</v>
      </c>
      <c r="AT395" s="9">
        <v>181.69975007921767</v>
      </c>
      <c r="AU395" s="9">
        <v>194.29401610514654</v>
      </c>
      <c r="AV395" s="9">
        <v>204.66887705359454</v>
      </c>
      <c r="AW395" s="9">
        <v>197.0950895083503</v>
      </c>
      <c r="AX395" s="9">
        <v>191.90233173840829</v>
      </c>
      <c r="AY395" s="9">
        <v>181.71618342500369</v>
      </c>
      <c r="AZ395" s="9">
        <v>179.58255681954634</v>
      </c>
      <c r="BA395" s="9">
        <v>180.74643523441702</v>
      </c>
      <c r="BB395" s="9">
        <v>189.07868505091426</v>
      </c>
      <c r="BC395" s="9">
        <v>197.54384635025201</v>
      </c>
      <c r="BD395" s="9">
        <v>219.06250452269379</v>
      </c>
      <c r="BE395" s="9">
        <v>245.38026463663019</v>
      </c>
      <c r="BF395" s="9">
        <v>262.71309471338054</v>
      </c>
      <c r="BG395" s="9">
        <v>269.19689401131524</v>
      </c>
      <c r="BH395" s="9">
        <v>274.49483889209023</v>
      </c>
      <c r="BI395" s="9">
        <v>289.98200030055472</v>
      </c>
      <c r="BJ395" s="9">
        <v>306.15423466258329</v>
      </c>
      <c r="BK395" s="9">
        <v>320.67490310873671</v>
      </c>
      <c r="BL395" s="9">
        <v>333.51469105361804</v>
      </c>
      <c r="BM395" s="9">
        <v>340.54770400073841</v>
      </c>
      <c r="BN395" s="9">
        <v>344.73595861398712</v>
      </c>
      <c r="BO395" s="9">
        <v>342.61997861466961</v>
      </c>
      <c r="BP395" s="9">
        <v>345.28547381537146</v>
      </c>
      <c r="BQ395" s="21">
        <v>339.70895154965473</v>
      </c>
      <c r="BR395" s="21">
        <v>338.8115699387472</v>
      </c>
      <c r="BS395" s="21">
        <v>335.38211889884309</v>
      </c>
      <c r="BT395" s="21">
        <v>326.08477639493361</v>
      </c>
      <c r="BU395" s="21">
        <v>312.10900389389661</v>
      </c>
      <c r="BV395" s="21">
        <v>304.19442145056195</v>
      </c>
      <c r="BW395" s="21">
        <v>319.56148189209193</v>
      </c>
      <c r="BX395" s="21">
        <v>336.48878887744468</v>
      </c>
      <c r="BY395" s="21">
        <v>355.58448678230098</v>
      </c>
      <c r="BZ395" s="21">
        <v>362.21580108856574</v>
      </c>
      <c r="CA395" s="21">
        <v>361.32108444156955</v>
      </c>
      <c r="CB395" s="21">
        <v>353.53655215392104</v>
      </c>
      <c r="CC395" s="21">
        <v>354.71482078147073</v>
      </c>
      <c r="CD395" s="197">
        <v>364.13404089290515</v>
      </c>
      <c r="CE395" s="197">
        <v>368.70409576015913</v>
      </c>
      <c r="CF395" s="197">
        <v>364.1434570914933</v>
      </c>
      <c r="CG395" s="197">
        <v>370.43543287380521</v>
      </c>
      <c r="CH395" s="200">
        <v>389.8940986300579</v>
      </c>
      <c r="CJ395" s="5"/>
      <c r="CK395" s="5"/>
      <c r="CL395" s="5"/>
      <c r="CM395" s="5"/>
      <c r="CN395" s="5"/>
      <c r="CO395" s="21"/>
      <c r="CP395" s="21"/>
      <c r="CQ395" s="21"/>
    </row>
    <row r="396" spans="1:95" x14ac:dyDescent="0.2">
      <c r="A396" s="8" t="str">
        <f t="shared" si="6"/>
        <v>EWGmL_gg_QU_5</v>
      </c>
      <c r="B396" s="7" t="s">
        <v>3812</v>
      </c>
      <c r="C396" s="7" t="s">
        <v>654</v>
      </c>
      <c r="D396" s="7">
        <v>5</v>
      </c>
      <c r="E396" s="7">
        <v>100</v>
      </c>
      <c r="F396" s="9">
        <v>99.00999382011311</v>
      </c>
      <c r="G396" s="9">
        <v>94.595429375259457</v>
      </c>
      <c r="H396" s="9">
        <v>90.305023179956947</v>
      </c>
      <c r="I396" s="9">
        <v>88.430609021167584</v>
      </c>
      <c r="J396" s="9">
        <v>90.707933199114692</v>
      </c>
      <c r="K396" s="9">
        <v>94.304642027420485</v>
      </c>
      <c r="L396" s="9">
        <v>98.326932660938496</v>
      </c>
      <c r="M396" s="9">
        <v>102.17424164154103</v>
      </c>
      <c r="N396" s="9">
        <v>103.43735228545836</v>
      </c>
      <c r="O396" s="9">
        <v>103.3235439362204</v>
      </c>
      <c r="P396" s="9">
        <v>104.12529582974128</v>
      </c>
      <c r="Q396" s="9">
        <v>106.43417070351524</v>
      </c>
      <c r="R396" s="9">
        <v>111.25589744406125</v>
      </c>
      <c r="S396" s="9">
        <v>113.73902304692211</v>
      </c>
      <c r="T396" s="9">
        <v>119.27185757665346</v>
      </c>
      <c r="U396" s="9">
        <v>121.15740703112549</v>
      </c>
      <c r="V396" s="9">
        <v>125.33295109191842</v>
      </c>
      <c r="W396" s="9">
        <v>125.66063561619028</v>
      </c>
      <c r="X396" s="9">
        <v>129.10854284118048</v>
      </c>
      <c r="Y396" s="9">
        <v>131.16051688702711</v>
      </c>
      <c r="Z396" s="9">
        <v>134.00345939098213</v>
      </c>
      <c r="AA396" s="9">
        <v>135.66440728327481</v>
      </c>
      <c r="AB396" s="9">
        <v>134.98850566550399</v>
      </c>
      <c r="AC396" s="9">
        <v>138.45575819962031</v>
      </c>
      <c r="AD396" s="9">
        <v>140.75779917531645</v>
      </c>
      <c r="AE396" s="9">
        <v>149.52755345194308</v>
      </c>
      <c r="AF396" s="9">
        <v>154.33931244353093</v>
      </c>
      <c r="AG396" s="9">
        <v>160.06117147251675</v>
      </c>
      <c r="AH396" s="9">
        <v>161.47512966574087</v>
      </c>
      <c r="AI396" s="9">
        <v>163.16071649967586</v>
      </c>
      <c r="AJ396" s="9">
        <v>166.35236093267937</v>
      </c>
      <c r="AK396" s="9">
        <v>169.19284772861135</v>
      </c>
      <c r="AL396" s="9">
        <v>172.31858233351559</v>
      </c>
      <c r="AM396" s="9">
        <v>172.15028611923506</v>
      </c>
      <c r="AN396" s="9">
        <v>178.14166554873881</v>
      </c>
      <c r="AO396" s="9">
        <v>183.88793639375263</v>
      </c>
      <c r="AP396" s="9">
        <v>194.18016509867653</v>
      </c>
      <c r="AQ396" s="9">
        <v>201.61025320978101</v>
      </c>
      <c r="AR396" s="9">
        <v>210.94432165217336</v>
      </c>
      <c r="AS396" s="9">
        <v>222.59877863578444</v>
      </c>
      <c r="AT396" s="9">
        <v>240.93263380840062</v>
      </c>
      <c r="AU396" s="9">
        <v>257.80673486353015</v>
      </c>
      <c r="AV396" s="9">
        <v>264.98939638659095</v>
      </c>
      <c r="AW396" s="9">
        <v>263.70941421419485</v>
      </c>
      <c r="AX396" s="9">
        <v>261.50573337492625</v>
      </c>
      <c r="AY396" s="9">
        <v>258.06762469306028</v>
      </c>
      <c r="AZ396" s="9">
        <v>262.8474353625906</v>
      </c>
      <c r="BA396" s="9">
        <v>270.48376393874105</v>
      </c>
      <c r="BB396" s="9">
        <v>295.79638871928188</v>
      </c>
      <c r="BC396" s="9">
        <v>312.82303083353287</v>
      </c>
      <c r="BD396" s="9">
        <v>334.79396163241483</v>
      </c>
      <c r="BE396" s="9">
        <v>345.38707781007571</v>
      </c>
      <c r="BF396" s="9">
        <v>354.3121997216893</v>
      </c>
      <c r="BG396" s="9">
        <v>361.75412484833549</v>
      </c>
      <c r="BH396" s="9">
        <v>370.33304843871821</v>
      </c>
      <c r="BI396" s="9">
        <v>372.33478833879963</v>
      </c>
      <c r="BJ396" s="9">
        <v>369.03308941578763</v>
      </c>
      <c r="BK396" s="9">
        <v>360.68472497592603</v>
      </c>
      <c r="BL396" s="9">
        <v>366.41318059049399</v>
      </c>
      <c r="BM396" s="9">
        <v>364.84918502305419</v>
      </c>
      <c r="BN396" s="9">
        <v>372.17924913089269</v>
      </c>
      <c r="BO396" s="9">
        <v>374.24437478079454</v>
      </c>
      <c r="BP396" s="9">
        <v>384.32514462738669</v>
      </c>
      <c r="BQ396" s="21">
        <v>381.21218206039219</v>
      </c>
      <c r="BR396" s="21">
        <v>377.6747165030938</v>
      </c>
      <c r="BS396" s="21">
        <v>370.19130564450984</v>
      </c>
      <c r="BT396" s="21">
        <v>361.89966950722857</v>
      </c>
      <c r="BU396" s="21">
        <v>346.61990799431391</v>
      </c>
      <c r="BV396" s="21">
        <v>336.79674297471223</v>
      </c>
      <c r="BW396" s="21">
        <v>343.26100794400014</v>
      </c>
      <c r="BX396" s="21">
        <v>361.41434933733007</v>
      </c>
      <c r="BY396" s="21">
        <v>375.07332883408338</v>
      </c>
      <c r="BZ396" s="21">
        <v>386.890748946847</v>
      </c>
      <c r="CA396" s="21">
        <v>389.41971143825396</v>
      </c>
      <c r="CB396" s="21">
        <v>393.92967720537308</v>
      </c>
      <c r="CC396" s="21">
        <v>401.07174932046729</v>
      </c>
      <c r="CD396" s="197">
        <v>408.90091645261651</v>
      </c>
      <c r="CE396" s="197">
        <v>411.73693766617072</v>
      </c>
      <c r="CF396" s="197">
        <v>407.30383673151505</v>
      </c>
      <c r="CG396" s="197">
        <v>412.39864435553409</v>
      </c>
      <c r="CH396" s="200">
        <v>428.0861498085863</v>
      </c>
      <c r="CJ396" s="5"/>
      <c r="CK396" s="5"/>
      <c r="CL396" s="5"/>
      <c r="CM396" s="5"/>
      <c r="CN396" s="5"/>
      <c r="CO396" s="21"/>
      <c r="CP396" s="21"/>
      <c r="CQ396" s="21"/>
    </row>
    <row r="397" spans="1:95" x14ac:dyDescent="0.2">
      <c r="A397" s="8" t="str">
        <f t="shared" si="6"/>
        <v>EWGmL_gg_QU_6</v>
      </c>
      <c r="B397" s="7" t="s">
        <v>3812</v>
      </c>
      <c r="C397" s="7" t="s">
        <v>654</v>
      </c>
      <c r="D397" s="7">
        <v>6</v>
      </c>
      <c r="E397" s="7">
        <v>100</v>
      </c>
      <c r="F397" s="9">
        <v>98.013489502013385</v>
      </c>
      <c r="G397" s="9">
        <v>92.590094035661977</v>
      </c>
      <c r="H397" s="9">
        <v>89.891478313656421</v>
      </c>
      <c r="I397" s="9">
        <v>89.9014704874008</v>
      </c>
      <c r="J397" s="9">
        <v>94.089120779985294</v>
      </c>
      <c r="K397" s="9">
        <v>97.24438751853711</v>
      </c>
      <c r="L397" s="9">
        <v>102.0333531878817</v>
      </c>
      <c r="M397" s="9">
        <v>107.48878368462999</v>
      </c>
      <c r="N397" s="9">
        <v>111.34338961896047</v>
      </c>
      <c r="O397" s="9">
        <v>113.28381173445814</v>
      </c>
      <c r="P397" s="9">
        <v>117.35426803783353</v>
      </c>
      <c r="Q397" s="9">
        <v>121.66737357295364</v>
      </c>
      <c r="R397" s="9">
        <v>128.57218004182531</v>
      </c>
      <c r="S397" s="9">
        <v>131.81787040693618</v>
      </c>
      <c r="T397" s="9">
        <v>136.35794194419432</v>
      </c>
      <c r="U397" s="9">
        <v>135.70400178678383</v>
      </c>
      <c r="V397" s="9">
        <v>135.9191478469011</v>
      </c>
      <c r="W397" s="9">
        <v>134.93220311200756</v>
      </c>
      <c r="X397" s="9">
        <v>139.07935886838095</v>
      </c>
      <c r="Y397" s="9">
        <v>142.52043261996727</v>
      </c>
      <c r="Z397" s="9">
        <v>145.98175594982152</v>
      </c>
      <c r="AA397" s="9">
        <v>148.2267092035469</v>
      </c>
      <c r="AB397" s="9">
        <v>155.88030768577698</v>
      </c>
      <c r="AC397" s="9">
        <v>162.15056043677694</v>
      </c>
      <c r="AD397" s="9">
        <v>167.30296101420177</v>
      </c>
      <c r="AE397" s="9">
        <v>161.64072332159546</v>
      </c>
      <c r="AF397" s="9">
        <v>165.56540005791052</v>
      </c>
      <c r="AG397" s="9">
        <v>168.61078080976523</v>
      </c>
      <c r="AH397" s="9">
        <v>176.12451332783175</v>
      </c>
      <c r="AI397" s="9">
        <v>176.0946641734856</v>
      </c>
      <c r="AJ397" s="9">
        <v>178.80742501438397</v>
      </c>
      <c r="AK397" s="9">
        <v>179.42963609041965</v>
      </c>
      <c r="AL397" s="9">
        <v>178.69826927793247</v>
      </c>
      <c r="AM397" s="9">
        <v>175.35519896157246</v>
      </c>
      <c r="AN397" s="9">
        <v>173.72702856673581</v>
      </c>
      <c r="AO397" s="9">
        <v>174.94928835956577</v>
      </c>
      <c r="AP397" s="9">
        <v>176.48018054811862</v>
      </c>
      <c r="AQ397" s="9">
        <v>186.56437065724762</v>
      </c>
      <c r="AR397" s="9">
        <v>199.29648996447943</v>
      </c>
      <c r="AS397" s="9">
        <v>212.60364357165392</v>
      </c>
      <c r="AT397" s="9">
        <v>229.53108285855356</v>
      </c>
      <c r="AU397" s="9">
        <v>240.98226502150683</v>
      </c>
      <c r="AV397" s="9">
        <v>255.87524094495629</v>
      </c>
      <c r="AW397" s="9">
        <v>264.79584553650619</v>
      </c>
      <c r="AX397" s="9">
        <v>275.65404536046384</v>
      </c>
      <c r="AY397" s="9">
        <v>281.11629741264409</v>
      </c>
      <c r="AZ397" s="9">
        <v>285.21705303546423</v>
      </c>
      <c r="BA397" s="9">
        <v>290.87227253138764</v>
      </c>
      <c r="BB397" s="9">
        <v>303.42379692386311</v>
      </c>
      <c r="BC397" s="9">
        <v>319.36866079977023</v>
      </c>
      <c r="BD397" s="9">
        <v>340.06133632617622</v>
      </c>
      <c r="BE397" s="9">
        <v>358.86713782556541</v>
      </c>
      <c r="BF397" s="9">
        <v>367.10238549958302</v>
      </c>
      <c r="BG397" s="9">
        <v>370.78731083576957</v>
      </c>
      <c r="BH397" s="9">
        <v>376.90155624547464</v>
      </c>
      <c r="BI397" s="9">
        <v>388.66503125815638</v>
      </c>
      <c r="BJ397" s="9">
        <v>395.93023455388737</v>
      </c>
      <c r="BK397" s="9">
        <v>396.19326518773875</v>
      </c>
      <c r="BL397" s="9">
        <v>395.27806561132161</v>
      </c>
      <c r="BM397" s="9">
        <v>394.30539857125967</v>
      </c>
      <c r="BN397" s="9">
        <v>405.73088949971901</v>
      </c>
      <c r="BO397" s="9">
        <v>420.25107676182188</v>
      </c>
      <c r="BP397" s="9">
        <v>434.56655281817831</v>
      </c>
      <c r="BQ397" s="21">
        <v>422.69930138084101</v>
      </c>
      <c r="BR397" s="21">
        <v>413.48448875018721</v>
      </c>
      <c r="BS397" s="21">
        <v>403.42806859782422</v>
      </c>
      <c r="BT397" s="21">
        <v>395.23823836530727</v>
      </c>
      <c r="BU397" s="21">
        <v>380.15362115139641</v>
      </c>
      <c r="BV397" s="21">
        <v>372.95014775617602</v>
      </c>
      <c r="BW397" s="21">
        <v>387.66301398417755</v>
      </c>
      <c r="BX397" s="21">
        <v>404.96632792900886</v>
      </c>
      <c r="BY397" s="21">
        <v>419.45926008152088</v>
      </c>
      <c r="BZ397" s="21">
        <v>429.57524088861805</v>
      </c>
      <c r="CA397" s="21">
        <v>428.87713325946902</v>
      </c>
      <c r="CB397" s="21">
        <v>432.20536968405639</v>
      </c>
      <c r="CC397" s="21">
        <v>438.09444387853551</v>
      </c>
      <c r="CD397" s="197">
        <v>451.8121368650614</v>
      </c>
      <c r="CE397" s="197">
        <v>447.17583339573093</v>
      </c>
      <c r="CF397" s="197">
        <v>443.13355295763131</v>
      </c>
      <c r="CG397" s="197">
        <v>446.98187979603216</v>
      </c>
      <c r="CH397" s="200">
        <v>469.43363784038689</v>
      </c>
      <c r="CJ397" s="5"/>
      <c r="CK397" s="5"/>
      <c r="CL397" s="5"/>
      <c r="CM397" s="5"/>
      <c r="CN397" s="5"/>
      <c r="CO397" s="21"/>
      <c r="CP397" s="21"/>
      <c r="CQ397" s="21"/>
    </row>
    <row r="398" spans="1:95" x14ac:dyDescent="0.2">
      <c r="A398" s="8" t="str">
        <f t="shared" si="6"/>
        <v>EWGmL_gg_QU_7</v>
      </c>
      <c r="B398" s="7" t="s">
        <v>3812</v>
      </c>
      <c r="C398" s="7" t="s">
        <v>654</v>
      </c>
      <c r="D398" s="7">
        <v>7</v>
      </c>
      <c r="E398" s="7">
        <v>100</v>
      </c>
      <c r="F398" s="9">
        <v>98.577621900603447</v>
      </c>
      <c r="G398" s="9">
        <v>93.591929365407296</v>
      </c>
      <c r="H398" s="9">
        <v>92.222634396540244</v>
      </c>
      <c r="I398" s="9">
        <v>93.614411632053518</v>
      </c>
      <c r="J398" s="9">
        <v>99.609932664818942</v>
      </c>
      <c r="K398" s="9">
        <v>103.73542867992963</v>
      </c>
      <c r="L398" s="9">
        <v>109.67312032609709</v>
      </c>
      <c r="M398" s="9">
        <v>115.19326631126256</v>
      </c>
      <c r="N398" s="9">
        <v>117.56651940811577</v>
      </c>
      <c r="O398" s="9">
        <v>116.80999111960121</v>
      </c>
      <c r="P398" s="9">
        <v>117.60836140513715</v>
      </c>
      <c r="Q398" s="9">
        <v>120.40765346379213</v>
      </c>
      <c r="R398" s="9">
        <v>126.19958507806321</v>
      </c>
      <c r="S398" s="9">
        <v>129.72505436431808</v>
      </c>
      <c r="T398" s="9">
        <v>134.07887029163078</v>
      </c>
      <c r="U398" s="9">
        <v>134.31643291373413</v>
      </c>
      <c r="V398" s="9">
        <v>133.58176238468479</v>
      </c>
      <c r="W398" s="9">
        <v>132.60540748460795</v>
      </c>
      <c r="X398" s="9">
        <v>134.74084815534709</v>
      </c>
      <c r="Y398" s="9">
        <v>138.22497504983696</v>
      </c>
      <c r="Z398" s="9">
        <v>139.9578582377936</v>
      </c>
      <c r="AA398" s="9">
        <v>143.59061789858819</v>
      </c>
      <c r="AB398" s="9">
        <v>145.71793997358009</v>
      </c>
      <c r="AC398" s="9">
        <v>148.24119975274255</v>
      </c>
      <c r="AD398" s="9">
        <v>148.79089118397997</v>
      </c>
      <c r="AE398" s="9">
        <v>147.65316356677894</v>
      </c>
      <c r="AF398" s="9">
        <v>156.7587315501211</v>
      </c>
      <c r="AG398" s="9">
        <v>155.22231839603475</v>
      </c>
      <c r="AH398" s="9">
        <v>159.44236483438536</v>
      </c>
      <c r="AI398" s="9">
        <v>154.24346546649303</v>
      </c>
      <c r="AJ398" s="9">
        <v>158.78775615745408</v>
      </c>
      <c r="AK398" s="9">
        <v>160.04463979051482</v>
      </c>
      <c r="AL398" s="9">
        <v>161.26755022004048</v>
      </c>
      <c r="AM398" s="9">
        <v>162.95734239698984</v>
      </c>
      <c r="AN398" s="9">
        <v>163.9966476456076</v>
      </c>
      <c r="AO398" s="9">
        <v>167.94678197712878</v>
      </c>
      <c r="AP398" s="9">
        <v>167.84561177453088</v>
      </c>
      <c r="AQ398" s="9">
        <v>175.76561487169377</v>
      </c>
      <c r="AR398" s="9">
        <v>182.4794443383972</v>
      </c>
      <c r="AS398" s="9">
        <v>193.04710909229311</v>
      </c>
      <c r="AT398" s="9">
        <v>205.87236816899494</v>
      </c>
      <c r="AU398" s="9">
        <v>213.02097970196135</v>
      </c>
      <c r="AV398" s="9">
        <v>220.96883583111585</v>
      </c>
      <c r="AW398" s="9">
        <v>217.87402686181693</v>
      </c>
      <c r="AX398" s="9">
        <v>218.88647829106466</v>
      </c>
      <c r="AY398" s="9">
        <v>216.76989774419303</v>
      </c>
      <c r="AZ398" s="9">
        <v>220.27788082243421</v>
      </c>
      <c r="BA398" s="9">
        <v>221.70100832955447</v>
      </c>
      <c r="BB398" s="9">
        <v>229.22245079121095</v>
      </c>
      <c r="BC398" s="9">
        <v>239.22768416325047</v>
      </c>
      <c r="BD398" s="9">
        <v>262.65770373569393</v>
      </c>
      <c r="BE398" s="9">
        <v>283.55746904573306</v>
      </c>
      <c r="BF398" s="9">
        <v>299.34801425348593</v>
      </c>
      <c r="BG398" s="9">
        <v>308.20652710206713</v>
      </c>
      <c r="BH398" s="9">
        <v>322.86983641718706</v>
      </c>
      <c r="BI398" s="9">
        <v>338.32327251890996</v>
      </c>
      <c r="BJ398" s="9">
        <v>344.76456694710077</v>
      </c>
      <c r="BK398" s="9">
        <v>336.9150082859241</v>
      </c>
      <c r="BL398" s="9">
        <v>333.65945110678229</v>
      </c>
      <c r="BM398" s="9">
        <v>332.76515648202309</v>
      </c>
      <c r="BN398" s="9">
        <v>338.45354476650135</v>
      </c>
      <c r="BO398" s="9">
        <v>340.26673960967713</v>
      </c>
      <c r="BP398" s="9">
        <v>349.87953251929343</v>
      </c>
      <c r="BQ398" s="21">
        <v>352.775623227116</v>
      </c>
      <c r="BR398" s="21">
        <v>351.64464028891285</v>
      </c>
      <c r="BS398" s="21">
        <v>348.06271553180471</v>
      </c>
      <c r="BT398" s="21">
        <v>338.12043250783586</v>
      </c>
      <c r="BU398" s="21">
        <v>334.69201167560476</v>
      </c>
      <c r="BV398" s="21">
        <v>334.07050189244569</v>
      </c>
      <c r="BW398" s="21">
        <v>353.60396987009989</v>
      </c>
      <c r="BX398" s="21">
        <v>364.99910695514012</v>
      </c>
      <c r="BY398" s="21">
        <v>368.79736108153594</v>
      </c>
      <c r="BZ398" s="21">
        <v>372.45285281218185</v>
      </c>
      <c r="CA398" s="21">
        <v>376.59183818901374</v>
      </c>
      <c r="CB398" s="21">
        <v>392.22101068194644</v>
      </c>
      <c r="CC398" s="21">
        <v>410.13637993742896</v>
      </c>
      <c r="CD398" s="197">
        <v>428.10333350430318</v>
      </c>
      <c r="CE398" s="197">
        <v>427.34867873631418</v>
      </c>
      <c r="CF398" s="197">
        <v>414.59960956224671</v>
      </c>
      <c r="CG398" s="197">
        <v>414.04929362176637</v>
      </c>
      <c r="CH398" s="200">
        <v>431.39723543192224</v>
      </c>
      <c r="CJ398" s="5"/>
      <c r="CK398" s="5"/>
      <c r="CL398" s="5"/>
      <c r="CM398" s="5"/>
      <c r="CN398" s="5"/>
      <c r="CO398" s="21"/>
      <c r="CP398" s="21"/>
      <c r="CQ398" s="21"/>
    </row>
    <row r="399" spans="1:95" x14ac:dyDescent="0.2">
      <c r="A399" s="8" t="str">
        <f t="shared" si="6"/>
        <v>EWGmL_gg_QU_8</v>
      </c>
      <c r="B399" s="7" t="s">
        <v>3812</v>
      </c>
      <c r="C399" s="7" t="s">
        <v>654</v>
      </c>
      <c r="D399" s="7">
        <v>8</v>
      </c>
      <c r="E399" s="7">
        <v>100</v>
      </c>
      <c r="F399" s="9">
        <v>104.15130825247127</v>
      </c>
      <c r="G399" s="9">
        <v>98.827909022798963</v>
      </c>
      <c r="H399" s="9">
        <v>92.975969590885782</v>
      </c>
      <c r="I399" s="9">
        <v>87.385850839634244</v>
      </c>
      <c r="J399" s="9">
        <v>87.922279850308385</v>
      </c>
      <c r="K399" s="9">
        <v>88.24572649820108</v>
      </c>
      <c r="L399" s="9">
        <v>92.839412941516642</v>
      </c>
      <c r="M399" s="9">
        <v>100.92328441119055</v>
      </c>
      <c r="N399" s="9">
        <v>105.67635087503272</v>
      </c>
      <c r="O399" s="9">
        <v>109.31018242168859</v>
      </c>
      <c r="P399" s="9">
        <v>114.67719106012591</v>
      </c>
      <c r="Q399" s="9">
        <v>122.0420907615478</v>
      </c>
      <c r="R399" s="9">
        <v>130.67006819559467</v>
      </c>
      <c r="S399" s="9">
        <v>133.51537771541476</v>
      </c>
      <c r="T399" s="9">
        <v>141.28621244391115</v>
      </c>
      <c r="U399" s="9">
        <v>143.45070840488424</v>
      </c>
      <c r="V399" s="9">
        <v>148.47182196836718</v>
      </c>
      <c r="W399" s="9">
        <v>146.60326742132153</v>
      </c>
      <c r="X399" s="9">
        <v>150.75446343746651</v>
      </c>
      <c r="Y399" s="9">
        <v>152.46798634359899</v>
      </c>
      <c r="Z399" s="9">
        <v>155.93393920859987</v>
      </c>
      <c r="AA399" s="9">
        <v>154.94980329018159</v>
      </c>
      <c r="AB399" s="9">
        <v>161.97457741989913</v>
      </c>
      <c r="AC399" s="9">
        <v>167.51829242590054</v>
      </c>
      <c r="AD399" s="9">
        <v>172.77446563057097</v>
      </c>
      <c r="AE399" s="9">
        <v>179.710318326291</v>
      </c>
      <c r="AF399" s="9">
        <v>184.08303568777956</v>
      </c>
      <c r="AG399" s="9">
        <v>186.8373867245372</v>
      </c>
      <c r="AH399" s="9">
        <v>178.99380029456219</v>
      </c>
      <c r="AI399" s="9">
        <v>176.73295831177742</v>
      </c>
      <c r="AJ399" s="9">
        <v>176.89917896782731</v>
      </c>
      <c r="AK399" s="9">
        <v>178.40087479674636</v>
      </c>
      <c r="AL399" s="9">
        <v>178.20425305433989</v>
      </c>
      <c r="AM399" s="9">
        <v>168.96987235710381</v>
      </c>
      <c r="AN399" s="9">
        <v>161.28536491174387</v>
      </c>
      <c r="AO399" s="9">
        <v>154.52413457184477</v>
      </c>
      <c r="AP399" s="9">
        <v>157.59637337481789</v>
      </c>
      <c r="AQ399" s="9">
        <v>167.77361762365163</v>
      </c>
      <c r="AR399" s="9">
        <v>175.17531294775327</v>
      </c>
      <c r="AS399" s="9">
        <v>182.02031740426443</v>
      </c>
      <c r="AT399" s="9">
        <v>195.31910735843726</v>
      </c>
      <c r="AU399" s="9">
        <v>198.69749169955094</v>
      </c>
      <c r="AV399" s="9">
        <v>195.3685738425097</v>
      </c>
      <c r="AW399" s="9">
        <v>178.38200010417859</v>
      </c>
      <c r="AX399" s="9">
        <v>175.57240520835072</v>
      </c>
      <c r="AY399" s="9">
        <v>178.50390909185515</v>
      </c>
      <c r="AZ399" s="9">
        <v>185.37584242069897</v>
      </c>
      <c r="BA399" s="9">
        <v>197.20145067420268</v>
      </c>
      <c r="BB399" s="9">
        <v>208.23665696420221</v>
      </c>
      <c r="BC399" s="9">
        <v>219.17583933066484</v>
      </c>
      <c r="BD399" s="9">
        <v>239.17744657903336</v>
      </c>
      <c r="BE399" s="9">
        <v>263.99834330386693</v>
      </c>
      <c r="BF399" s="9">
        <v>282.77268222260045</v>
      </c>
      <c r="BG399" s="9">
        <v>286.09669317549736</v>
      </c>
      <c r="BH399" s="9">
        <v>301.15664779647102</v>
      </c>
      <c r="BI399" s="9">
        <v>323.36804699711087</v>
      </c>
      <c r="BJ399" s="9">
        <v>349.36185099903446</v>
      </c>
      <c r="BK399" s="9">
        <v>362.69107515043589</v>
      </c>
      <c r="BL399" s="9">
        <v>372.15472226717264</v>
      </c>
      <c r="BM399" s="9">
        <v>377.28864977593867</v>
      </c>
      <c r="BN399" s="9">
        <v>393.06888685614678</v>
      </c>
      <c r="BO399" s="9">
        <v>406.39340836743264</v>
      </c>
      <c r="BP399" s="9">
        <v>426.47759137503243</v>
      </c>
      <c r="BQ399" s="21">
        <v>419.61343480833347</v>
      </c>
      <c r="BR399" s="21">
        <v>415.79152296928709</v>
      </c>
      <c r="BS399" s="21">
        <v>401.42343344941384</v>
      </c>
      <c r="BT399" s="21">
        <v>382.13293743329569</v>
      </c>
      <c r="BU399" s="21">
        <v>368.67765980077843</v>
      </c>
      <c r="BV399" s="21">
        <v>367.09528541764388</v>
      </c>
      <c r="BW399" s="21">
        <v>396.75958642168069</v>
      </c>
      <c r="BX399" s="21">
        <v>418.82749469631875</v>
      </c>
      <c r="BY399" s="21">
        <v>433.60226988912683</v>
      </c>
      <c r="BZ399" s="21">
        <v>437.83438477529779</v>
      </c>
      <c r="CA399" s="21">
        <v>442.7697444761273</v>
      </c>
      <c r="CB399" s="21">
        <v>445.28492240059177</v>
      </c>
      <c r="CC399" s="21">
        <v>460.54294664286709</v>
      </c>
      <c r="CD399" s="197">
        <v>464.31411053187304</v>
      </c>
      <c r="CE399" s="197">
        <v>463.87543823088754</v>
      </c>
      <c r="CF399" s="197">
        <v>454.56281355188912</v>
      </c>
      <c r="CG399" s="197">
        <v>463.82494995211385</v>
      </c>
      <c r="CH399" s="200">
        <v>487.03583907424814</v>
      </c>
      <c r="CJ399" s="5"/>
      <c r="CK399" s="5"/>
      <c r="CL399" s="5"/>
      <c r="CM399" s="5"/>
      <c r="CN399" s="5"/>
      <c r="CO399" s="21"/>
      <c r="CP399" s="21"/>
      <c r="CQ399" s="21"/>
    </row>
    <row r="400" spans="1:95" x14ac:dyDescent="0.2">
      <c r="A400" s="8" t="str">
        <f t="shared" si="6"/>
        <v>EWGmL_gg_QU_9</v>
      </c>
      <c r="B400" s="7" t="s">
        <v>3812</v>
      </c>
      <c r="C400" s="7" t="s">
        <v>654</v>
      </c>
      <c r="D400" s="7">
        <v>9</v>
      </c>
      <c r="E400" s="7">
        <v>100</v>
      </c>
      <c r="F400" s="9">
        <v>98.626236051734239</v>
      </c>
      <c r="G400" s="9">
        <v>94.525232594353838</v>
      </c>
      <c r="H400" s="9">
        <v>90.228270458399209</v>
      </c>
      <c r="I400" s="9">
        <v>90.512377482175296</v>
      </c>
      <c r="J400" s="9">
        <v>92.147489268331256</v>
      </c>
      <c r="K400" s="9">
        <v>96.822065970088659</v>
      </c>
      <c r="L400" s="9">
        <v>100.37510896721119</v>
      </c>
      <c r="M400" s="9">
        <v>105.45190381960695</v>
      </c>
      <c r="N400" s="9">
        <v>112.42755949470596</v>
      </c>
      <c r="O400" s="9">
        <v>114.00594731611447</v>
      </c>
      <c r="P400" s="9">
        <v>119.45200473949605</v>
      </c>
      <c r="Q400" s="9">
        <v>120.02390758485841</v>
      </c>
      <c r="R400" s="9">
        <v>130.5333966689011</v>
      </c>
      <c r="S400" s="9">
        <v>135.58120313926608</v>
      </c>
      <c r="T400" s="9">
        <v>136.93370430075694</v>
      </c>
      <c r="U400" s="9">
        <v>131.40969492568811</v>
      </c>
      <c r="V400" s="9">
        <v>128.85005211270257</v>
      </c>
      <c r="W400" s="9">
        <v>128.06252860096853</v>
      </c>
      <c r="X400" s="9">
        <v>129.35165900178694</v>
      </c>
      <c r="Y400" s="9">
        <v>129.48793571737883</v>
      </c>
      <c r="Z400" s="9">
        <v>132.61861137644274</v>
      </c>
      <c r="AA400" s="9">
        <v>133.0297383215524</v>
      </c>
      <c r="AB400" s="9">
        <v>135.45087722049539</v>
      </c>
      <c r="AC400" s="9">
        <v>139.09293856246313</v>
      </c>
      <c r="AD400" s="9">
        <v>144.96971531890713</v>
      </c>
      <c r="AE400" s="9">
        <v>144.39005207831715</v>
      </c>
      <c r="AF400" s="9">
        <v>149.93741223898189</v>
      </c>
      <c r="AG400" s="9">
        <v>154.03904209599557</v>
      </c>
      <c r="AH400" s="9">
        <v>159.42990675368239</v>
      </c>
      <c r="AI400" s="9">
        <v>158.41587018238013</v>
      </c>
      <c r="AJ400" s="9">
        <v>160.42595173612256</v>
      </c>
      <c r="AK400" s="9">
        <v>168.96673644090748</v>
      </c>
      <c r="AL400" s="9">
        <v>176.81921237247082</v>
      </c>
      <c r="AM400" s="9">
        <v>182.20854583120104</v>
      </c>
      <c r="AN400" s="9">
        <v>184.37929888536357</v>
      </c>
      <c r="AO400" s="9">
        <v>184.10069025811677</v>
      </c>
      <c r="AP400" s="9">
        <v>186.17309857324176</v>
      </c>
      <c r="AQ400" s="9">
        <v>191.26872021397318</v>
      </c>
      <c r="AR400" s="9">
        <v>196.95583708801504</v>
      </c>
      <c r="AS400" s="9">
        <v>210.20123087586782</v>
      </c>
      <c r="AT400" s="9">
        <v>223.51211822321238</v>
      </c>
      <c r="AU400" s="9">
        <v>230.52135587743032</v>
      </c>
      <c r="AV400" s="9">
        <v>229.29719703634157</v>
      </c>
      <c r="AW400" s="9">
        <v>225.95664270718854</v>
      </c>
      <c r="AX400" s="9">
        <v>236.10316801611546</v>
      </c>
      <c r="AY400" s="9">
        <v>241.27715920815339</v>
      </c>
      <c r="AZ400" s="9">
        <v>249.05913038326469</v>
      </c>
      <c r="BA400" s="9">
        <v>254.67261050281562</v>
      </c>
      <c r="BB400" s="9">
        <v>270.78994210998445</v>
      </c>
      <c r="BC400" s="9">
        <v>289.18862110280094</v>
      </c>
      <c r="BD400" s="9">
        <v>304.28972374037471</v>
      </c>
      <c r="BE400" s="9">
        <v>312.85294294494167</v>
      </c>
      <c r="BF400" s="9">
        <v>316.24061882956357</v>
      </c>
      <c r="BG400" s="9">
        <v>325.00318924780532</v>
      </c>
      <c r="BH400" s="9">
        <v>330.88072882940975</v>
      </c>
      <c r="BI400" s="9">
        <v>330.26789089124776</v>
      </c>
      <c r="BJ400" s="9">
        <v>328.10579646114803</v>
      </c>
      <c r="BK400" s="9">
        <v>332.40579524778951</v>
      </c>
      <c r="BL400" s="9">
        <v>343.22643473500358</v>
      </c>
      <c r="BM400" s="9">
        <v>352.86517248413134</v>
      </c>
      <c r="BN400" s="9">
        <v>355.47387912966246</v>
      </c>
      <c r="BO400" s="9">
        <v>357.22904125318058</v>
      </c>
      <c r="BP400" s="9">
        <v>362.51087042373757</v>
      </c>
      <c r="BQ400" s="21">
        <v>364.02464359219925</v>
      </c>
      <c r="BR400" s="21">
        <v>368.76350967678081</v>
      </c>
      <c r="BS400" s="21">
        <v>364.85304272064678</v>
      </c>
      <c r="BT400" s="21">
        <v>359.2053600138459</v>
      </c>
      <c r="BU400" s="21">
        <v>351.01594543486931</v>
      </c>
      <c r="BV400" s="21">
        <v>351.70384425005051</v>
      </c>
      <c r="BW400" s="21">
        <v>365.71914288073708</v>
      </c>
      <c r="BX400" s="21">
        <v>387.25086709510168</v>
      </c>
      <c r="BY400" s="21">
        <v>403.61192047327069</v>
      </c>
      <c r="BZ400" s="21">
        <v>419.07681522257764</v>
      </c>
      <c r="CA400" s="21">
        <v>422.86814009651908</v>
      </c>
      <c r="CB400" s="21">
        <v>424.38331212633267</v>
      </c>
      <c r="CC400" s="21">
        <v>430.38971758532119</v>
      </c>
      <c r="CD400" s="197">
        <v>442.53907106176604</v>
      </c>
      <c r="CE400" s="197">
        <v>464.48973732234958</v>
      </c>
      <c r="CF400" s="197">
        <v>474.20411596371059</v>
      </c>
      <c r="CG400" s="197">
        <v>491.08302115217015</v>
      </c>
      <c r="CH400" s="200">
        <v>508.36984808611004</v>
      </c>
      <c r="CJ400" s="5"/>
      <c r="CK400" s="5"/>
      <c r="CL400" s="5"/>
      <c r="CM400" s="5"/>
      <c r="CN400" s="5"/>
      <c r="CO400" s="21"/>
      <c r="CP400" s="21"/>
      <c r="CQ400" s="21"/>
    </row>
    <row r="401" spans="1:95" x14ac:dyDescent="0.2">
      <c r="A401" s="8" t="str">
        <f t="shared" si="6"/>
        <v>EWGmL_gg_QU_10</v>
      </c>
      <c r="B401" s="7" t="s">
        <v>3812</v>
      </c>
      <c r="C401" s="7" t="s">
        <v>654</v>
      </c>
      <c r="D401" s="7">
        <v>10</v>
      </c>
      <c r="E401" s="7">
        <v>100</v>
      </c>
      <c r="F401" s="9">
        <v>104.93356135356596</v>
      </c>
      <c r="G401" s="9">
        <v>102.4955426773234</v>
      </c>
      <c r="H401" s="9">
        <v>99.502362771862977</v>
      </c>
      <c r="I401" s="9">
        <v>97.945061540658955</v>
      </c>
      <c r="J401" s="9">
        <v>99.770233492753292</v>
      </c>
      <c r="K401" s="9">
        <v>100.23983886835931</v>
      </c>
      <c r="L401" s="9">
        <v>100.84025198172831</v>
      </c>
      <c r="M401" s="9">
        <v>104.87264674402546</v>
      </c>
      <c r="N401" s="9">
        <v>108.39945557581088</v>
      </c>
      <c r="O401" s="9">
        <v>112.02451128733351</v>
      </c>
      <c r="P401" s="9">
        <v>116.51969911922085</v>
      </c>
      <c r="Q401" s="9">
        <v>120.61932127663594</v>
      </c>
      <c r="R401" s="9">
        <v>126.74277782141111</v>
      </c>
      <c r="S401" s="9">
        <v>128.28990890006332</v>
      </c>
      <c r="T401" s="9">
        <v>132.89695092000673</v>
      </c>
      <c r="U401" s="9">
        <v>132.96093243095814</v>
      </c>
      <c r="V401" s="9">
        <v>136.85052274837051</v>
      </c>
      <c r="W401" s="9">
        <v>137.18513331748255</v>
      </c>
      <c r="X401" s="9">
        <v>143.0455196460473</v>
      </c>
      <c r="Y401" s="9">
        <v>144.72722698168653</v>
      </c>
      <c r="Z401" s="9">
        <v>147.94197716406927</v>
      </c>
      <c r="AA401" s="9">
        <v>147.56230391018858</v>
      </c>
      <c r="AB401" s="9">
        <v>154.77640534359327</v>
      </c>
      <c r="AC401" s="9">
        <v>160.80516559950337</v>
      </c>
      <c r="AD401" s="9">
        <v>166.83506509101022</v>
      </c>
      <c r="AE401" s="9">
        <v>164.68412048340846</v>
      </c>
      <c r="AF401" s="9">
        <v>167.97219001098117</v>
      </c>
      <c r="AG401" s="9">
        <v>176.67428408215633</v>
      </c>
      <c r="AH401" s="9">
        <v>188.85104483736816</v>
      </c>
      <c r="AI401" s="9">
        <v>191.5135687476492</v>
      </c>
      <c r="AJ401" s="9">
        <v>190.10581694778276</v>
      </c>
      <c r="AK401" s="9">
        <v>188.37787326350812</v>
      </c>
      <c r="AL401" s="9">
        <v>190.83515764630633</v>
      </c>
      <c r="AM401" s="9">
        <v>186.75748622729296</v>
      </c>
      <c r="AN401" s="9">
        <v>188.64086622434687</v>
      </c>
      <c r="AO401" s="9">
        <v>196.38923185109192</v>
      </c>
      <c r="AP401" s="9">
        <v>211.86973893280356</v>
      </c>
      <c r="AQ401" s="9">
        <v>232.57927740729323</v>
      </c>
      <c r="AR401" s="9">
        <v>255.64783971138669</v>
      </c>
      <c r="AS401" s="9">
        <v>283.68942305941437</v>
      </c>
      <c r="AT401" s="9">
        <v>324.04694749144323</v>
      </c>
      <c r="AU401" s="9">
        <v>353.4024087693133</v>
      </c>
      <c r="AV401" s="9">
        <v>372.66351083272713</v>
      </c>
      <c r="AW401" s="9">
        <v>361.82102710632677</v>
      </c>
      <c r="AX401" s="9">
        <v>357.75650474855178</v>
      </c>
      <c r="AY401" s="9">
        <v>350.58064253860738</v>
      </c>
      <c r="AZ401" s="9">
        <v>360.9697546345169</v>
      </c>
      <c r="BA401" s="9">
        <v>375.02101149921697</v>
      </c>
      <c r="BB401" s="9">
        <v>404.48519369749664</v>
      </c>
      <c r="BC401" s="9">
        <v>451.7681695124104</v>
      </c>
      <c r="BD401" s="9">
        <v>509.96829504878025</v>
      </c>
      <c r="BE401" s="9">
        <v>566.82221872249829</v>
      </c>
      <c r="BF401" s="9">
        <v>580.19792470675145</v>
      </c>
      <c r="BG401" s="9">
        <v>588.01234052185862</v>
      </c>
      <c r="BH401" s="9">
        <v>606.00762646428677</v>
      </c>
      <c r="BI401" s="9">
        <v>644.1406466390207</v>
      </c>
      <c r="BJ401" s="9">
        <v>673.28312276459883</v>
      </c>
      <c r="BK401" s="9">
        <v>682.60345281391358</v>
      </c>
      <c r="BL401" s="9">
        <v>686.71075232337114</v>
      </c>
      <c r="BM401" s="9">
        <v>686.0470978086887</v>
      </c>
      <c r="BN401" s="9">
        <v>698.69186377339395</v>
      </c>
      <c r="BO401" s="9">
        <v>713.94690760412266</v>
      </c>
      <c r="BP401" s="9">
        <v>732.48108558771173</v>
      </c>
      <c r="BQ401" s="21">
        <v>721.05974179677617</v>
      </c>
      <c r="BR401" s="21">
        <v>699.19863420645379</v>
      </c>
      <c r="BS401" s="21">
        <v>672.49325831243402</v>
      </c>
      <c r="BT401" s="21">
        <v>637.07609865531731</v>
      </c>
      <c r="BU401" s="21">
        <v>618.84252300333264</v>
      </c>
      <c r="BV401" s="21">
        <v>612.20192254390679</v>
      </c>
      <c r="BW401" s="21">
        <v>650.40463313966211</v>
      </c>
      <c r="BX401" s="21">
        <v>691.8819564417521</v>
      </c>
      <c r="BY401" s="21">
        <v>723.59933474368211</v>
      </c>
      <c r="BZ401" s="21">
        <v>733.44363399931683</v>
      </c>
      <c r="CA401" s="21">
        <v>725.04086572889526</v>
      </c>
      <c r="CB401" s="21">
        <v>722.77129681425833</v>
      </c>
      <c r="CC401" s="21">
        <v>743.68523868778823</v>
      </c>
      <c r="CD401" s="197">
        <v>779.3436368630172</v>
      </c>
      <c r="CE401" s="197">
        <v>803.02353078496947</v>
      </c>
      <c r="CF401" s="197">
        <v>801.78146346869983</v>
      </c>
      <c r="CG401" s="197">
        <v>801.44720116140741</v>
      </c>
      <c r="CH401" s="200">
        <v>818.50078822883961</v>
      </c>
      <c r="CJ401" s="5"/>
      <c r="CK401" s="5"/>
      <c r="CL401" s="5"/>
      <c r="CM401" s="5"/>
      <c r="CN401" s="5"/>
      <c r="CO401" s="21"/>
      <c r="CP401" s="21"/>
      <c r="CQ401" s="21"/>
    </row>
    <row r="402" spans="1:95" x14ac:dyDescent="0.2">
      <c r="A402" s="8" t="str">
        <f t="shared" si="6"/>
        <v>EWGmL_gg_QU_11</v>
      </c>
      <c r="B402" s="7" t="s">
        <v>3812</v>
      </c>
      <c r="C402" s="7" t="s">
        <v>654</v>
      </c>
      <c r="D402" s="7">
        <v>11</v>
      </c>
      <c r="E402" s="7">
        <v>100</v>
      </c>
      <c r="F402" s="9">
        <v>99.554424086142831</v>
      </c>
      <c r="G402" s="9">
        <v>93.704013130969827</v>
      </c>
      <c r="H402" s="9">
        <v>87.785569023724534</v>
      </c>
      <c r="I402" s="9">
        <v>85.013905957113522</v>
      </c>
      <c r="J402" s="9">
        <v>86.154536785999781</v>
      </c>
      <c r="K402" s="9">
        <v>86.946231503601965</v>
      </c>
      <c r="L402" s="9">
        <v>85.842766970217056</v>
      </c>
      <c r="M402" s="9">
        <v>87.078312317252838</v>
      </c>
      <c r="N402" s="9">
        <v>87.686476460265567</v>
      </c>
      <c r="O402" s="9">
        <v>89.957173566313642</v>
      </c>
      <c r="P402" s="9">
        <v>92.575689992338468</v>
      </c>
      <c r="Q402" s="9">
        <v>94.660792389627616</v>
      </c>
      <c r="R402" s="9">
        <v>99.78977910832235</v>
      </c>
      <c r="S402" s="9">
        <v>101.81707000522483</v>
      </c>
      <c r="T402" s="9">
        <v>108.05976953313844</v>
      </c>
      <c r="U402" s="9">
        <v>108.12469020820338</v>
      </c>
      <c r="V402" s="9">
        <v>111.27676767110968</v>
      </c>
      <c r="W402" s="9">
        <v>109.82341057647652</v>
      </c>
      <c r="X402" s="9">
        <v>113.34523908962103</v>
      </c>
      <c r="Y402" s="9">
        <v>114.20893460615446</v>
      </c>
      <c r="Z402" s="9">
        <v>116.66693736012614</v>
      </c>
      <c r="AA402" s="9">
        <v>116.58017811676636</v>
      </c>
      <c r="AB402" s="9">
        <v>120.3489033337039</v>
      </c>
      <c r="AC402" s="9">
        <v>121.03583062788634</v>
      </c>
      <c r="AD402" s="9">
        <v>122.18888225230641</v>
      </c>
      <c r="AE402" s="9">
        <v>122.56638706662221</v>
      </c>
      <c r="AF402" s="9">
        <v>124.25716743128493</v>
      </c>
      <c r="AG402" s="9">
        <v>125.80823035663734</v>
      </c>
      <c r="AH402" s="9">
        <v>121.63103417989278</v>
      </c>
      <c r="AI402" s="9">
        <v>120.94413929499497</v>
      </c>
      <c r="AJ402" s="9">
        <v>120.7609320974118</v>
      </c>
      <c r="AK402" s="9">
        <v>124.7913997333096</v>
      </c>
      <c r="AL402" s="9">
        <v>127.12333403386766</v>
      </c>
      <c r="AM402" s="9">
        <v>126.62322251762659</v>
      </c>
      <c r="AN402" s="9">
        <v>126.98620350899132</v>
      </c>
      <c r="AO402" s="9">
        <v>131.31334800285765</v>
      </c>
      <c r="AP402" s="9">
        <v>137.38401019745413</v>
      </c>
      <c r="AQ402" s="9">
        <v>148.17292656691612</v>
      </c>
      <c r="AR402" s="9">
        <v>158.3113148462389</v>
      </c>
      <c r="AS402" s="9">
        <v>169.4746814899689</v>
      </c>
      <c r="AT402" s="9">
        <v>185.23414970103252</v>
      </c>
      <c r="AU402" s="9">
        <v>191.31630048368274</v>
      </c>
      <c r="AV402" s="9">
        <v>195.64531900778539</v>
      </c>
      <c r="AW402" s="9">
        <v>190.09983378278218</v>
      </c>
      <c r="AX402" s="9">
        <v>188.88357588634344</v>
      </c>
      <c r="AY402" s="9">
        <v>185.80738601287172</v>
      </c>
      <c r="AZ402" s="9">
        <v>186.601404406705</v>
      </c>
      <c r="BA402" s="9">
        <v>193.19514012845602</v>
      </c>
      <c r="BB402" s="9">
        <v>202.3052558027654</v>
      </c>
      <c r="BC402" s="9">
        <v>216.31141421279185</v>
      </c>
      <c r="BD402" s="9">
        <v>237.86048218765782</v>
      </c>
      <c r="BE402" s="9">
        <v>259.05369323704991</v>
      </c>
      <c r="BF402" s="9">
        <v>271.84714761184529</v>
      </c>
      <c r="BG402" s="9">
        <v>282.45362006732699</v>
      </c>
      <c r="BH402" s="9">
        <v>299.94908783211378</v>
      </c>
      <c r="BI402" s="9">
        <v>323.70959770919171</v>
      </c>
      <c r="BJ402" s="9">
        <v>332.85503094819302</v>
      </c>
      <c r="BK402" s="9">
        <v>332.46702879210886</v>
      </c>
      <c r="BL402" s="9">
        <v>326.55218274023747</v>
      </c>
      <c r="BM402" s="9">
        <v>323.07263582771924</v>
      </c>
      <c r="BN402" s="9">
        <v>329.22899365431084</v>
      </c>
      <c r="BO402" s="9">
        <v>331.56428598287289</v>
      </c>
      <c r="BP402" s="9">
        <v>339.83171456029191</v>
      </c>
      <c r="BQ402" s="21">
        <v>331.08994014695611</v>
      </c>
      <c r="BR402" s="21">
        <v>324.53740054948895</v>
      </c>
      <c r="BS402" s="21">
        <v>315.00281490155243</v>
      </c>
      <c r="BT402" s="21">
        <v>302.20653966502078</v>
      </c>
      <c r="BU402" s="21">
        <v>287.82722208671862</v>
      </c>
      <c r="BV402" s="21">
        <v>280.43034229804863</v>
      </c>
      <c r="BW402" s="21">
        <v>298.54917863477567</v>
      </c>
      <c r="BX402" s="21">
        <v>317.31593157170659</v>
      </c>
      <c r="BY402" s="21">
        <v>329.86075866539835</v>
      </c>
      <c r="BZ402" s="21">
        <v>333.1109918184128</v>
      </c>
      <c r="CA402" s="21">
        <v>334.33344983202369</v>
      </c>
      <c r="CB402" s="21">
        <v>325.32038059542805</v>
      </c>
      <c r="CC402" s="21">
        <v>324.7591094790418</v>
      </c>
      <c r="CD402" s="197">
        <v>326.19382438647114</v>
      </c>
      <c r="CE402" s="197">
        <v>337.12275172076653</v>
      </c>
      <c r="CF402" s="197">
        <v>339.65215115461211</v>
      </c>
      <c r="CG402" s="197">
        <v>350.28878283157951</v>
      </c>
      <c r="CH402" s="200">
        <v>368.36804515600818</v>
      </c>
      <c r="CJ402" s="5"/>
      <c r="CK402" s="5"/>
      <c r="CL402" s="5"/>
      <c r="CM402" s="5"/>
      <c r="CN402" s="5"/>
      <c r="CO402" s="21"/>
      <c r="CP402" s="21"/>
      <c r="CQ402" s="21"/>
    </row>
    <row r="403" spans="1:95" x14ac:dyDescent="0.2">
      <c r="A403" s="8" t="str">
        <f t="shared" si="6"/>
        <v>EWGmL_gg_QU_12</v>
      </c>
      <c r="B403" s="7" t="s">
        <v>3812</v>
      </c>
      <c r="C403" s="7" t="s">
        <v>654</v>
      </c>
      <c r="D403" s="7">
        <v>12</v>
      </c>
      <c r="E403" s="7">
        <v>100</v>
      </c>
      <c r="F403" s="9">
        <v>100.56677924262407</v>
      </c>
      <c r="G403" s="9">
        <v>98.561943901914162</v>
      </c>
      <c r="H403" s="9">
        <v>95.469891583511881</v>
      </c>
      <c r="I403" s="9">
        <v>93.034871419329534</v>
      </c>
      <c r="J403" s="9">
        <v>93.401364927025213</v>
      </c>
      <c r="K403" s="9">
        <v>95.20676224329145</v>
      </c>
      <c r="L403" s="9">
        <v>98.279938874440731</v>
      </c>
      <c r="M403" s="9">
        <v>101.88706009470758</v>
      </c>
      <c r="N403" s="9">
        <v>104.4520625360351</v>
      </c>
      <c r="O403" s="9">
        <v>104.8636542424865</v>
      </c>
      <c r="P403" s="9">
        <v>107.01022677930297</v>
      </c>
      <c r="Q403" s="9">
        <v>109.54527678284843</v>
      </c>
      <c r="R403" s="9">
        <v>114.88167091616788</v>
      </c>
      <c r="S403" s="9">
        <v>118.03532353119475</v>
      </c>
      <c r="T403" s="9">
        <v>122.13298656294774</v>
      </c>
      <c r="U403" s="9">
        <v>126.79533781808072</v>
      </c>
      <c r="V403" s="9">
        <v>130.32554343880489</v>
      </c>
      <c r="W403" s="9">
        <v>126.37832076447245</v>
      </c>
      <c r="X403" s="9">
        <v>123.22964138433933</v>
      </c>
      <c r="Y403" s="9">
        <v>123.66542109708854</v>
      </c>
      <c r="Z403" s="9">
        <v>127.0954838502068</v>
      </c>
      <c r="AA403" s="9">
        <v>128.04621943687542</v>
      </c>
      <c r="AB403" s="9">
        <v>127.23140010096438</v>
      </c>
      <c r="AC403" s="9">
        <v>133.97663257711002</v>
      </c>
      <c r="AD403" s="9">
        <v>135.91952853704746</v>
      </c>
      <c r="AE403" s="9">
        <v>136.29478172010377</v>
      </c>
      <c r="AF403" s="9">
        <v>135.70669668681873</v>
      </c>
      <c r="AG403" s="9">
        <v>140.46472620070418</v>
      </c>
      <c r="AH403" s="9">
        <v>145.61835394935656</v>
      </c>
      <c r="AI403" s="9">
        <v>148.38601571508605</v>
      </c>
      <c r="AJ403" s="9">
        <v>150.35880759874547</v>
      </c>
      <c r="AK403" s="9">
        <v>152.23942509365489</v>
      </c>
      <c r="AL403" s="9">
        <v>155.18787525285461</v>
      </c>
      <c r="AM403" s="9">
        <v>158.15791377280655</v>
      </c>
      <c r="AN403" s="9">
        <v>160.41231508564957</v>
      </c>
      <c r="AO403" s="9">
        <v>162.32231987798349</v>
      </c>
      <c r="AP403" s="9">
        <v>162.66660337052886</v>
      </c>
      <c r="AQ403" s="9">
        <v>164.30324978268536</v>
      </c>
      <c r="AR403" s="9">
        <v>170.74302390749293</v>
      </c>
      <c r="AS403" s="9">
        <v>178.81707085496626</v>
      </c>
      <c r="AT403" s="9">
        <v>191.56443278011474</v>
      </c>
      <c r="AU403" s="9">
        <v>200.85155345802946</v>
      </c>
      <c r="AV403" s="9">
        <v>210.22463198085788</v>
      </c>
      <c r="AW403" s="9">
        <v>219.35684769257978</v>
      </c>
      <c r="AX403" s="9">
        <v>223.41455530252074</v>
      </c>
      <c r="AY403" s="9">
        <v>225.81724943960796</v>
      </c>
      <c r="AZ403" s="9">
        <v>224.50685854339918</v>
      </c>
      <c r="BA403" s="9">
        <v>230.01618561944346</v>
      </c>
      <c r="BB403" s="9">
        <v>239.60548683469128</v>
      </c>
      <c r="BC403" s="9">
        <v>249.93201361771813</v>
      </c>
      <c r="BD403" s="9">
        <v>259.93618435342847</v>
      </c>
      <c r="BE403" s="9">
        <v>263.95580150460046</v>
      </c>
      <c r="BF403" s="9">
        <v>262.8166481297099</v>
      </c>
      <c r="BG403" s="9">
        <v>266.31085431040117</v>
      </c>
      <c r="BH403" s="9">
        <v>279.92056387295469</v>
      </c>
      <c r="BI403" s="9">
        <v>296.24153419619324</v>
      </c>
      <c r="BJ403" s="9">
        <v>300.09076153646771</v>
      </c>
      <c r="BK403" s="9">
        <v>292.82266122193982</v>
      </c>
      <c r="BL403" s="9">
        <v>290.16000253066647</v>
      </c>
      <c r="BM403" s="9">
        <v>294.22127052481511</v>
      </c>
      <c r="BN403" s="9">
        <v>306.79089581441025</v>
      </c>
      <c r="BO403" s="9">
        <v>310.37806758111759</v>
      </c>
      <c r="BP403" s="9">
        <v>314.56852665607568</v>
      </c>
      <c r="BQ403" s="21">
        <v>310.42022705032753</v>
      </c>
      <c r="BR403" s="21">
        <v>318.66811116481836</v>
      </c>
      <c r="BS403" s="21">
        <v>319.81625027069123</v>
      </c>
      <c r="BT403" s="21">
        <v>314.1835530593446</v>
      </c>
      <c r="BU403" s="21">
        <v>300.47358760069625</v>
      </c>
      <c r="BV403" s="21">
        <v>289.72439236056914</v>
      </c>
      <c r="BW403" s="21">
        <v>295.58122422911839</v>
      </c>
      <c r="BX403" s="21">
        <v>303.61311170739208</v>
      </c>
      <c r="BY403" s="21">
        <v>319.0334743919035</v>
      </c>
      <c r="BZ403" s="21">
        <v>327.87532099934856</v>
      </c>
      <c r="CA403" s="21">
        <v>336.67789035357305</v>
      </c>
      <c r="CB403" s="21">
        <v>340.2002970377734</v>
      </c>
      <c r="CC403" s="21">
        <v>351.75323486327875</v>
      </c>
      <c r="CD403" s="197">
        <v>357.56174723316764</v>
      </c>
      <c r="CE403" s="197">
        <v>359.41489890791649</v>
      </c>
      <c r="CF403" s="197">
        <v>360.98734537786481</v>
      </c>
      <c r="CG403" s="197">
        <v>368.89461941222424</v>
      </c>
      <c r="CH403" s="200">
        <v>381.4327663850064</v>
      </c>
      <c r="CJ403" s="5"/>
      <c r="CK403" s="5"/>
      <c r="CL403" s="5"/>
      <c r="CM403" s="5"/>
      <c r="CN403" s="5"/>
      <c r="CO403" s="21"/>
      <c r="CP403" s="21"/>
      <c r="CQ403" s="21"/>
    </row>
    <row r="404" spans="1:95" x14ac:dyDescent="0.2">
      <c r="A404" s="8" t="str">
        <f t="shared" si="6"/>
        <v>EWGmL_gg_QU_13</v>
      </c>
      <c r="B404" s="7" t="s">
        <v>3812</v>
      </c>
      <c r="C404" s="7" t="s">
        <v>654</v>
      </c>
      <c r="D404" s="7">
        <v>13</v>
      </c>
      <c r="E404" s="7">
        <v>100</v>
      </c>
      <c r="F404" s="9">
        <v>100.19204870991082</v>
      </c>
      <c r="G404" s="9">
        <v>97.835065210676547</v>
      </c>
      <c r="H404" s="9">
        <v>96.540467695792913</v>
      </c>
      <c r="I404" s="9">
        <v>94.688462335083713</v>
      </c>
      <c r="J404" s="9">
        <v>96.319215470640742</v>
      </c>
      <c r="K404" s="9">
        <v>98.832733113182613</v>
      </c>
      <c r="L404" s="9">
        <v>101.545329597123</v>
      </c>
      <c r="M404" s="9">
        <v>103.13421763347746</v>
      </c>
      <c r="N404" s="9">
        <v>101.90563352547287</v>
      </c>
      <c r="O404" s="9">
        <v>103.31664734848205</v>
      </c>
      <c r="P404" s="9">
        <v>102.34690206247346</v>
      </c>
      <c r="Q404" s="9">
        <v>107.87970595396838</v>
      </c>
      <c r="R404" s="9">
        <v>112.4410789107866</v>
      </c>
      <c r="S404" s="9">
        <v>117.25150612549457</v>
      </c>
      <c r="T404" s="9">
        <v>119.11111827890329</v>
      </c>
      <c r="U404" s="9">
        <v>116.55391870327867</v>
      </c>
      <c r="V404" s="9">
        <v>119.21664407808328</v>
      </c>
      <c r="W404" s="9">
        <v>120.48567659256901</v>
      </c>
      <c r="X404" s="9">
        <v>124.91023463869327</v>
      </c>
      <c r="Y404" s="9">
        <v>126.44477711275279</v>
      </c>
      <c r="Z404" s="9">
        <v>126.68471771051486</v>
      </c>
      <c r="AA404" s="9">
        <v>126.89370313745262</v>
      </c>
      <c r="AB404" s="9">
        <v>127.53115177051227</v>
      </c>
      <c r="AC404" s="9">
        <v>131.38481656588991</v>
      </c>
      <c r="AD404" s="9">
        <v>135.51734594879957</v>
      </c>
      <c r="AE404" s="9">
        <v>137.68408720335717</v>
      </c>
      <c r="AF404" s="9">
        <v>138.25294715310693</v>
      </c>
      <c r="AG404" s="9">
        <v>142.35882689577991</v>
      </c>
      <c r="AH404" s="9">
        <v>147.39228683832616</v>
      </c>
      <c r="AI404" s="9">
        <v>150.37510395882944</v>
      </c>
      <c r="AJ404" s="9">
        <v>150.58909842786653</v>
      </c>
      <c r="AK404" s="9">
        <v>151.52053068028599</v>
      </c>
      <c r="AL404" s="9">
        <v>150.68393330622087</v>
      </c>
      <c r="AM404" s="9">
        <v>150.74910939944888</v>
      </c>
      <c r="AN404" s="9">
        <v>149.83715436571185</v>
      </c>
      <c r="AO404" s="9">
        <v>152.27697642034119</v>
      </c>
      <c r="AP404" s="9">
        <v>155.91584885469891</v>
      </c>
      <c r="AQ404" s="9">
        <v>164.54758160615506</v>
      </c>
      <c r="AR404" s="9">
        <v>175.12135159386563</v>
      </c>
      <c r="AS404" s="9">
        <v>182.28431772693548</v>
      </c>
      <c r="AT404" s="9">
        <v>194.00894593557277</v>
      </c>
      <c r="AU404" s="9">
        <v>194.01848273758492</v>
      </c>
      <c r="AV404" s="9">
        <v>199.19353630960384</v>
      </c>
      <c r="AW404" s="9">
        <v>192.61552554952789</v>
      </c>
      <c r="AX404" s="9">
        <v>198.4991231814378</v>
      </c>
      <c r="AY404" s="9">
        <v>198.66850696737313</v>
      </c>
      <c r="AZ404" s="9">
        <v>204.77707924736407</v>
      </c>
      <c r="BA404" s="9">
        <v>208.37964294281392</v>
      </c>
      <c r="BB404" s="9">
        <v>213.73210230969627</v>
      </c>
      <c r="BC404" s="9">
        <v>219.38023127748662</v>
      </c>
      <c r="BD404" s="9">
        <v>230.69908667138853</v>
      </c>
      <c r="BE404" s="9">
        <v>242.91056698814603</v>
      </c>
      <c r="BF404" s="9">
        <v>250.03951063599439</v>
      </c>
      <c r="BG404" s="9">
        <v>255.2665157387365</v>
      </c>
      <c r="BH404" s="9">
        <v>259.06497223260982</v>
      </c>
      <c r="BI404" s="9">
        <v>264.06699733559202</v>
      </c>
      <c r="BJ404" s="9">
        <v>265.38459989898416</v>
      </c>
      <c r="BK404" s="9">
        <v>265.89635815508086</v>
      </c>
      <c r="BL404" s="9">
        <v>269.5997787934885</v>
      </c>
      <c r="BM404" s="9">
        <v>269.65708810442646</v>
      </c>
      <c r="BN404" s="9">
        <v>271.78595527897284</v>
      </c>
      <c r="BO404" s="9">
        <v>272.66866258319556</v>
      </c>
      <c r="BP404" s="9">
        <v>275.56386947010282</v>
      </c>
      <c r="BQ404" s="21">
        <v>275.71583775451455</v>
      </c>
      <c r="BR404" s="21">
        <v>272.52959185907099</v>
      </c>
      <c r="BS404" s="21">
        <v>269.02831618124532</v>
      </c>
      <c r="BT404" s="21">
        <v>265.64788988935294</v>
      </c>
      <c r="BU404" s="21">
        <v>266.32117247035018</v>
      </c>
      <c r="BV404" s="21">
        <v>270.9372736879655</v>
      </c>
      <c r="BW404" s="21">
        <v>284.15192728782159</v>
      </c>
      <c r="BX404" s="21">
        <v>293.45329559585508</v>
      </c>
      <c r="BY404" s="21">
        <v>301.10348204911958</v>
      </c>
      <c r="BZ404" s="21">
        <v>304.86563266660141</v>
      </c>
      <c r="CA404" s="21">
        <v>306.53503247574605</v>
      </c>
      <c r="CB404" s="21">
        <v>307.99998117540946</v>
      </c>
      <c r="CC404" s="21">
        <v>305.77481623671798</v>
      </c>
      <c r="CD404" s="197">
        <v>305.63058392721024</v>
      </c>
      <c r="CE404" s="197">
        <v>300.51365309141556</v>
      </c>
      <c r="CF404" s="197">
        <v>291.6614733981894</v>
      </c>
      <c r="CG404" s="197">
        <v>290.16475962529375</v>
      </c>
      <c r="CH404" s="200">
        <v>297.48022408202377</v>
      </c>
      <c r="CJ404" s="5"/>
      <c r="CK404" s="5"/>
      <c r="CL404" s="5"/>
      <c r="CM404" s="5"/>
      <c r="CN404" s="5"/>
      <c r="CO404" s="21"/>
      <c r="CP404" s="21"/>
      <c r="CQ404" s="21"/>
    </row>
    <row r="405" spans="1:95" x14ac:dyDescent="0.2">
      <c r="A405" s="8" t="str">
        <f t="shared" si="6"/>
        <v>EWGmL_gg_QU_14</v>
      </c>
      <c r="B405" s="7" t="s">
        <v>3812</v>
      </c>
      <c r="C405" s="7" t="s">
        <v>654</v>
      </c>
      <c r="D405" s="7">
        <v>14</v>
      </c>
      <c r="E405" s="7">
        <v>100</v>
      </c>
      <c r="F405" s="9">
        <v>98.688636401225821</v>
      </c>
      <c r="G405" s="9">
        <v>91.580772275946671</v>
      </c>
      <c r="H405" s="9">
        <v>84.502653825259912</v>
      </c>
      <c r="I405" s="9">
        <v>78.231574583281713</v>
      </c>
      <c r="J405" s="9">
        <v>77.231789413297534</v>
      </c>
      <c r="K405" s="9">
        <v>76.588351414269695</v>
      </c>
      <c r="L405" s="9">
        <v>74.967662847062044</v>
      </c>
      <c r="M405" s="9">
        <v>75.37118245148595</v>
      </c>
      <c r="N405" s="9">
        <v>75.991334695321441</v>
      </c>
      <c r="O405" s="9">
        <v>79.879154442493359</v>
      </c>
      <c r="P405" s="9">
        <v>86.944503285595133</v>
      </c>
      <c r="Q405" s="9">
        <v>95.05485673326541</v>
      </c>
      <c r="R405" s="9">
        <v>106.81446360959734</v>
      </c>
      <c r="S405" s="9">
        <v>114.21137156171477</v>
      </c>
      <c r="T405" s="9">
        <v>126.17108570253238</v>
      </c>
      <c r="U405" s="9">
        <v>130.27508739689904</v>
      </c>
      <c r="V405" s="9">
        <v>134.03085437690416</v>
      </c>
      <c r="W405" s="9">
        <v>128.46796255655525</v>
      </c>
      <c r="X405" s="9">
        <v>128.41102512908742</v>
      </c>
      <c r="Y405" s="9">
        <v>122.74041791160545</v>
      </c>
      <c r="Z405" s="9">
        <v>127.63328090270898</v>
      </c>
      <c r="AA405" s="9">
        <v>125.53771315846261</v>
      </c>
      <c r="AB405" s="9">
        <v>131.99267475214552</v>
      </c>
      <c r="AC405" s="9">
        <v>129.85534287908987</v>
      </c>
      <c r="AD405" s="9">
        <v>131.88916581426665</v>
      </c>
      <c r="AE405" s="9">
        <v>136.91753687807588</v>
      </c>
      <c r="AF405" s="9">
        <v>139.17219891171689</v>
      </c>
      <c r="AG405" s="9">
        <v>136.302041785125</v>
      </c>
      <c r="AH405" s="9">
        <v>124.66066645311712</v>
      </c>
      <c r="AI405" s="9">
        <v>118.92155404588777</v>
      </c>
      <c r="AJ405" s="9">
        <v>120.55516245189024</v>
      </c>
      <c r="AK405" s="9">
        <v>128.91339652027264</v>
      </c>
      <c r="AL405" s="9">
        <v>139.33429781409822</v>
      </c>
      <c r="AM405" s="9">
        <v>147.40814520658452</v>
      </c>
      <c r="AN405" s="9">
        <v>154.07613390288819</v>
      </c>
      <c r="AO405" s="9">
        <v>154.31259699178648</v>
      </c>
      <c r="AP405" s="9">
        <v>154.25896463943448</v>
      </c>
      <c r="AQ405" s="9">
        <v>162.25784692372608</v>
      </c>
      <c r="AR405" s="9">
        <v>175.25911036414459</v>
      </c>
      <c r="AS405" s="9">
        <v>203.98637107334494</v>
      </c>
      <c r="AT405" s="9">
        <v>228.10215085360724</v>
      </c>
      <c r="AU405" s="9">
        <v>242.11987506927994</v>
      </c>
      <c r="AV405" s="9">
        <v>237.03486703922292</v>
      </c>
      <c r="AW405" s="9">
        <v>231.72105768460858</v>
      </c>
      <c r="AX405" s="9">
        <v>235.32914790716063</v>
      </c>
      <c r="AY405" s="9">
        <v>243.03973751767717</v>
      </c>
      <c r="AZ405" s="9">
        <v>244.5741936754084</v>
      </c>
      <c r="BA405" s="9">
        <v>244.20928335588624</v>
      </c>
      <c r="BB405" s="9">
        <v>247.03542289354016</v>
      </c>
      <c r="BC405" s="9">
        <v>264.56148416113797</v>
      </c>
      <c r="BD405" s="9">
        <v>299.56237803460004</v>
      </c>
      <c r="BE405" s="9">
        <v>336.50291439853459</v>
      </c>
      <c r="BF405" s="9">
        <v>351.3501789047902</v>
      </c>
      <c r="BG405" s="9">
        <v>354.99692294343919</v>
      </c>
      <c r="BH405" s="9">
        <v>354.41422731894573</v>
      </c>
      <c r="BI405" s="9">
        <v>375.35752296476591</v>
      </c>
      <c r="BJ405" s="9">
        <v>388.49449706827369</v>
      </c>
      <c r="BK405" s="9">
        <v>394.22096269413845</v>
      </c>
      <c r="BL405" s="9">
        <v>397.27032813738833</v>
      </c>
      <c r="BM405" s="9">
        <v>393.44928470267286</v>
      </c>
      <c r="BN405" s="9">
        <v>404.33931848261636</v>
      </c>
      <c r="BO405" s="9">
        <v>401.42464046962891</v>
      </c>
      <c r="BP405" s="9">
        <v>409.66697132434115</v>
      </c>
      <c r="BQ405" s="21">
        <v>403.27111816248316</v>
      </c>
      <c r="BR405" s="21">
        <v>403.34656112262275</v>
      </c>
      <c r="BS405" s="21">
        <v>396.27037144760038</v>
      </c>
      <c r="BT405" s="21">
        <v>377.38368388678344</v>
      </c>
      <c r="BU405" s="21">
        <v>359.08734123686844</v>
      </c>
      <c r="BV405" s="21">
        <v>360.00975516070338</v>
      </c>
      <c r="BW405" s="21">
        <v>385.34869062072852</v>
      </c>
      <c r="BX405" s="21">
        <v>411.45690429415771</v>
      </c>
      <c r="BY405" s="21">
        <v>436.58555937685924</v>
      </c>
      <c r="BZ405" s="21">
        <v>454.35755095742979</v>
      </c>
      <c r="CA405" s="21">
        <v>455.84031259167585</v>
      </c>
      <c r="CB405" s="21">
        <v>441.52384855402846</v>
      </c>
      <c r="CC405" s="21">
        <v>443.08280307829273</v>
      </c>
      <c r="CD405" s="197">
        <v>466.63720506503319</v>
      </c>
      <c r="CE405" s="197">
        <v>485.26561672723773</v>
      </c>
      <c r="CF405" s="197">
        <v>487.76138383133866</v>
      </c>
      <c r="CG405" s="197">
        <v>491.5965259497213</v>
      </c>
      <c r="CH405" s="200">
        <v>514.773113193109</v>
      </c>
      <c r="CJ405" s="5"/>
      <c r="CK405" s="5"/>
      <c r="CL405" s="5"/>
      <c r="CM405" s="5"/>
      <c r="CN405" s="5"/>
      <c r="CO405" s="21"/>
      <c r="CP405" s="21"/>
      <c r="CQ405" s="21"/>
    </row>
    <row r="406" spans="1:95" x14ac:dyDescent="0.2">
      <c r="A406" s="8" t="str">
        <f t="shared" si="6"/>
        <v>EWGmL_gg_QU_15</v>
      </c>
      <c r="B406" s="7" t="s">
        <v>3812</v>
      </c>
      <c r="C406" s="7" t="s">
        <v>654</v>
      </c>
      <c r="D406" s="7">
        <v>15</v>
      </c>
      <c r="E406" s="7">
        <v>100</v>
      </c>
      <c r="F406" s="9">
        <v>102.81592201981937</v>
      </c>
      <c r="G406" s="9">
        <v>98.742132507621861</v>
      </c>
      <c r="H406" s="9">
        <v>92.311548818988072</v>
      </c>
      <c r="I406" s="9">
        <v>86.271642879398755</v>
      </c>
      <c r="J406" s="9">
        <v>85.239924564599349</v>
      </c>
      <c r="K406" s="9">
        <v>85.533902974107718</v>
      </c>
      <c r="L406" s="9">
        <v>87.1127563957333</v>
      </c>
      <c r="M406" s="9">
        <v>90.408915584511405</v>
      </c>
      <c r="N406" s="9">
        <v>90.867732996186191</v>
      </c>
      <c r="O406" s="9">
        <v>90.847089317278119</v>
      </c>
      <c r="P406" s="9">
        <v>95.940800756170958</v>
      </c>
      <c r="Q406" s="9">
        <v>102.83935957932123</v>
      </c>
      <c r="R406" s="9">
        <v>112.88507058351196</v>
      </c>
      <c r="S406" s="9">
        <v>115.83525412608041</v>
      </c>
      <c r="T406" s="9">
        <v>119.80225528332106</v>
      </c>
      <c r="U406" s="9">
        <v>118.30535571633663</v>
      </c>
      <c r="V406" s="9">
        <v>120.65035350521083</v>
      </c>
      <c r="W406" s="9">
        <v>119.97175075623561</v>
      </c>
      <c r="X406" s="9">
        <v>123.93719975670827</v>
      </c>
      <c r="Y406" s="9">
        <v>124.95448301793378</v>
      </c>
      <c r="Z406" s="9">
        <v>129.0965674090528</v>
      </c>
      <c r="AA406" s="9">
        <v>131.71598643669918</v>
      </c>
      <c r="AB406" s="9">
        <v>123.39177202048045</v>
      </c>
      <c r="AC406" s="9">
        <v>127.08326542680948</v>
      </c>
      <c r="AD406" s="9">
        <v>132.5494943847045</v>
      </c>
      <c r="AE406" s="9">
        <v>154.96744352157435</v>
      </c>
      <c r="AF406" s="9">
        <v>165.6529533658456</v>
      </c>
      <c r="AG406" s="9">
        <v>174.3998199502112</v>
      </c>
      <c r="AH406" s="9">
        <v>178.42068093016573</v>
      </c>
      <c r="AI406" s="9">
        <v>166.21188485974301</v>
      </c>
      <c r="AJ406" s="9">
        <v>168.62160756723185</v>
      </c>
      <c r="AK406" s="9">
        <v>166.13598441607346</v>
      </c>
      <c r="AL406" s="9">
        <v>182.73179514695232</v>
      </c>
      <c r="AM406" s="9">
        <v>181.28518544412586</v>
      </c>
      <c r="AN406" s="9">
        <v>184.36807835277946</v>
      </c>
      <c r="AO406" s="9">
        <v>188.34346115305343</v>
      </c>
      <c r="AP406" s="9">
        <v>188.63681869982915</v>
      </c>
      <c r="AQ406" s="9">
        <v>199.83826530950628</v>
      </c>
      <c r="AR406" s="9">
        <v>207.51103971206297</v>
      </c>
      <c r="AS406" s="9">
        <v>223.64166918999203</v>
      </c>
      <c r="AT406" s="9">
        <v>226.92044422874474</v>
      </c>
      <c r="AU406" s="9">
        <v>229.5681125021913</v>
      </c>
      <c r="AV406" s="9">
        <v>229.30145204406571</v>
      </c>
      <c r="AW406" s="9">
        <v>233.68365501988919</v>
      </c>
      <c r="AX406" s="9">
        <v>243.03306869248922</v>
      </c>
      <c r="AY406" s="9">
        <v>248.60080867494352</v>
      </c>
      <c r="AZ406" s="9">
        <v>264.09908966130706</v>
      </c>
      <c r="BA406" s="9">
        <v>258.33795099935736</v>
      </c>
      <c r="BB406" s="9">
        <v>263.85214158822401</v>
      </c>
      <c r="BC406" s="9">
        <v>276.95327233399013</v>
      </c>
      <c r="BD406" s="9">
        <v>300.53533871995359</v>
      </c>
      <c r="BE406" s="9">
        <v>327.75798254409852</v>
      </c>
      <c r="BF406" s="9">
        <v>328.99010055071454</v>
      </c>
      <c r="BG406" s="9">
        <v>351.56252011150565</v>
      </c>
      <c r="BH406" s="9">
        <v>383.1085390218368</v>
      </c>
      <c r="BI406" s="9">
        <v>410.54769351150907</v>
      </c>
      <c r="BJ406" s="9">
        <v>430.4248259247891</v>
      </c>
      <c r="BK406" s="9">
        <v>431.18405897543329</v>
      </c>
      <c r="BL406" s="9">
        <v>438.55219867313446</v>
      </c>
      <c r="BM406" s="9">
        <v>433.2436594790193</v>
      </c>
      <c r="BN406" s="9">
        <v>442.86848043162746</v>
      </c>
      <c r="BO406" s="9">
        <v>455.75655660727807</v>
      </c>
      <c r="BP406" s="9">
        <v>472.22239477427547</v>
      </c>
      <c r="BQ406" s="21">
        <v>459.65811588158317</v>
      </c>
      <c r="BR406" s="21">
        <v>448.35856541975585</v>
      </c>
      <c r="BS406" s="21">
        <v>435.76352121511405</v>
      </c>
      <c r="BT406" s="21">
        <v>432.33136138844219</v>
      </c>
      <c r="BU406" s="21">
        <v>428.64972839596959</v>
      </c>
      <c r="BV406" s="21">
        <v>427.04201243654899</v>
      </c>
      <c r="BW406" s="21">
        <v>444.20966522434452</v>
      </c>
      <c r="BX406" s="21">
        <v>459.34345680436763</v>
      </c>
      <c r="BY406" s="21">
        <v>476.55771447056333</v>
      </c>
      <c r="BZ406" s="21">
        <v>476.10019469584398</v>
      </c>
      <c r="CA406" s="21">
        <v>481.18819839175529</v>
      </c>
      <c r="CB406" s="21">
        <v>499.07853138314181</v>
      </c>
      <c r="CC406" s="21">
        <v>531.43648035699107</v>
      </c>
      <c r="CD406" s="197">
        <v>536.84493066166942</v>
      </c>
      <c r="CE406" s="197">
        <v>521.68829355225409</v>
      </c>
      <c r="CF406" s="197">
        <v>499.31170807342761</v>
      </c>
      <c r="CG406" s="197">
        <v>514.28862702853166</v>
      </c>
      <c r="CH406" s="200">
        <v>550.9719959766486</v>
      </c>
      <c r="CJ406" s="5"/>
      <c r="CK406" s="5"/>
      <c r="CL406" s="5"/>
      <c r="CM406" s="5"/>
      <c r="CN406" s="5"/>
      <c r="CO406" s="21"/>
      <c r="CP406" s="21"/>
      <c r="CQ406" s="21"/>
    </row>
    <row r="407" spans="1:95" x14ac:dyDescent="0.2">
      <c r="A407" s="8" t="str">
        <f t="shared" si="6"/>
        <v>EWGmL_gg_QU_16</v>
      </c>
      <c r="B407" s="7" t="s">
        <v>3812</v>
      </c>
      <c r="C407" s="7" t="s">
        <v>654</v>
      </c>
      <c r="D407" s="7">
        <v>16</v>
      </c>
      <c r="E407" s="7">
        <v>100</v>
      </c>
      <c r="F407" s="9">
        <v>104.52559041247373</v>
      </c>
      <c r="G407" s="9">
        <v>98.804162940015956</v>
      </c>
      <c r="H407" s="9">
        <v>92.93287269487513</v>
      </c>
      <c r="I407" s="9">
        <v>87.235534851500134</v>
      </c>
      <c r="J407" s="9">
        <v>88.156975453478765</v>
      </c>
      <c r="K407" s="9">
        <v>88.426452297257867</v>
      </c>
      <c r="L407" s="9">
        <v>97.777696008769965</v>
      </c>
      <c r="M407" s="9">
        <v>111.06207495041029</v>
      </c>
      <c r="N407" s="9">
        <v>120.68390208200604</v>
      </c>
      <c r="O407" s="9">
        <v>124.76567863136047</v>
      </c>
      <c r="P407" s="9">
        <v>140.56428308479306</v>
      </c>
      <c r="Q407" s="9">
        <v>158.58308033032202</v>
      </c>
      <c r="R407" s="9">
        <v>178.13624082420935</v>
      </c>
      <c r="S407" s="9">
        <v>181.26423034688446</v>
      </c>
      <c r="T407" s="9">
        <v>198.32225084319074</v>
      </c>
      <c r="U407" s="9">
        <v>208.90884968792025</v>
      </c>
      <c r="V407" s="9">
        <v>222.96195242460976</v>
      </c>
      <c r="W407" s="9">
        <v>220.43730534578995</v>
      </c>
      <c r="X407" s="9">
        <v>220.32816796065572</v>
      </c>
      <c r="Y407" s="9">
        <v>217.19189734130654</v>
      </c>
      <c r="Z407" s="9">
        <v>216.25784057643037</v>
      </c>
      <c r="AA407" s="9">
        <v>214.66778068550545</v>
      </c>
      <c r="AB407" s="9">
        <v>214.56625788793249</v>
      </c>
      <c r="AC407" s="9">
        <v>217.86939144171791</v>
      </c>
      <c r="AD407" s="9">
        <v>222.31623455791149</v>
      </c>
      <c r="AE407" s="9">
        <v>241.68635056575772</v>
      </c>
      <c r="AF407" s="9">
        <v>250.83386571695189</v>
      </c>
      <c r="AG407" s="9">
        <v>262.19381194119137</v>
      </c>
      <c r="AH407" s="9">
        <v>252.49604824823663</v>
      </c>
      <c r="AI407" s="9">
        <v>251.75706946273212</v>
      </c>
      <c r="AJ407" s="9">
        <v>254.84536406833749</v>
      </c>
      <c r="AK407" s="9">
        <v>259.56606272591131</v>
      </c>
      <c r="AL407" s="9">
        <v>268.06060883343622</v>
      </c>
      <c r="AM407" s="9">
        <v>264.11277076222035</v>
      </c>
      <c r="AN407" s="9">
        <v>266.44743952288178</v>
      </c>
      <c r="AO407" s="9">
        <v>269.85368482311543</v>
      </c>
      <c r="AP407" s="9">
        <v>277.32818784141841</v>
      </c>
      <c r="AQ407" s="9">
        <v>298.78381587843484</v>
      </c>
      <c r="AR407" s="9">
        <v>315.47019949733806</v>
      </c>
      <c r="AS407" s="9">
        <v>338.44319536960057</v>
      </c>
      <c r="AT407" s="9">
        <v>358.30937567777437</v>
      </c>
      <c r="AU407" s="9">
        <v>365.08019735235058</v>
      </c>
      <c r="AV407" s="9">
        <v>366.46755926379006</v>
      </c>
      <c r="AW407" s="9">
        <v>360.09789977356849</v>
      </c>
      <c r="AX407" s="9">
        <v>364.60433872840986</v>
      </c>
      <c r="AY407" s="9">
        <v>368.81878745724845</v>
      </c>
      <c r="AZ407" s="9">
        <v>374.28652739866874</v>
      </c>
      <c r="BA407" s="9">
        <v>382.4435780081385</v>
      </c>
      <c r="BB407" s="9">
        <v>392.98313244783907</v>
      </c>
      <c r="BC407" s="9">
        <v>410.71049474389019</v>
      </c>
      <c r="BD407" s="9">
        <v>444.53138627811904</v>
      </c>
      <c r="BE407" s="9">
        <v>481.69772152018794</v>
      </c>
      <c r="BF407" s="9">
        <v>508.73986817141366</v>
      </c>
      <c r="BG407" s="9">
        <v>532.08234279468843</v>
      </c>
      <c r="BH407" s="9">
        <v>569.75004371999648</v>
      </c>
      <c r="BI407" s="9">
        <v>602.09080939066109</v>
      </c>
      <c r="BJ407" s="9">
        <v>627.43644888027984</v>
      </c>
      <c r="BK407" s="9">
        <v>638.08979223836297</v>
      </c>
      <c r="BL407" s="9">
        <v>647.94318311233928</v>
      </c>
      <c r="BM407" s="9">
        <v>648.15538382554848</v>
      </c>
      <c r="BN407" s="9">
        <v>661.76967231907486</v>
      </c>
      <c r="BO407" s="9">
        <v>678.14319451301867</v>
      </c>
      <c r="BP407" s="9">
        <v>704.89539386709112</v>
      </c>
      <c r="BQ407" s="21">
        <v>701.48394430571523</v>
      </c>
      <c r="BR407" s="21">
        <v>695.15483858583582</v>
      </c>
      <c r="BS407" s="21">
        <v>668.71658800154512</v>
      </c>
      <c r="BT407" s="21">
        <v>636.88539843598744</v>
      </c>
      <c r="BU407" s="21">
        <v>616.57073067172837</v>
      </c>
      <c r="BV407" s="21">
        <v>607.92901876118106</v>
      </c>
      <c r="BW407" s="21">
        <v>637.09425918256318</v>
      </c>
      <c r="BX407" s="21">
        <v>660.26900288074989</v>
      </c>
      <c r="BY407" s="21">
        <v>679.21446514779007</v>
      </c>
      <c r="BZ407" s="21">
        <v>672.37946600430962</v>
      </c>
      <c r="CA407" s="21">
        <v>658.39401011772338</v>
      </c>
      <c r="CB407" s="21">
        <v>659.44690987011529</v>
      </c>
      <c r="CC407" s="21">
        <v>684.16276482462729</v>
      </c>
      <c r="CD407" s="197">
        <v>704.33726677466132</v>
      </c>
      <c r="CE407" s="197">
        <v>703.87482514861813</v>
      </c>
      <c r="CF407" s="197">
        <v>702.93033601456375</v>
      </c>
      <c r="CG407" s="197">
        <v>719.5108245865307</v>
      </c>
      <c r="CH407" s="200">
        <v>754.03478929562868</v>
      </c>
      <c r="CJ407" s="5"/>
      <c r="CK407" s="5"/>
      <c r="CL407" s="5"/>
      <c r="CM407" s="5"/>
      <c r="CN407" s="5"/>
      <c r="CO407" s="21"/>
      <c r="CP407" s="21"/>
      <c r="CQ407" s="21"/>
    </row>
    <row r="408" spans="1:95" x14ac:dyDescent="0.2">
      <c r="A408" s="8" t="str">
        <f t="shared" si="6"/>
        <v>EWGmL_gg_QU_17</v>
      </c>
      <c r="B408" s="7" t="s">
        <v>3812</v>
      </c>
      <c r="C408" s="7" t="s">
        <v>654</v>
      </c>
      <c r="D408" s="7">
        <v>17</v>
      </c>
      <c r="E408" s="7">
        <v>100</v>
      </c>
      <c r="F408" s="9">
        <v>102.50499795742225</v>
      </c>
      <c r="G408" s="9">
        <v>98.992797621132752</v>
      </c>
      <c r="H408" s="9">
        <v>95.996139629680954</v>
      </c>
      <c r="I408" s="9">
        <v>94.188217820958826</v>
      </c>
      <c r="J408" s="9">
        <v>96.569112701395952</v>
      </c>
      <c r="K408" s="9">
        <v>99.148531823759683</v>
      </c>
      <c r="L408" s="9">
        <v>102.49851284492496</v>
      </c>
      <c r="M408" s="9">
        <v>108.09820357455386</v>
      </c>
      <c r="N408" s="9">
        <v>110.35151496130588</v>
      </c>
      <c r="O408" s="9">
        <v>112.32934372944798</v>
      </c>
      <c r="P408" s="9">
        <v>116.70329133716514</v>
      </c>
      <c r="Q408" s="9">
        <v>123.72408908881614</v>
      </c>
      <c r="R408" s="9">
        <v>132.99865291644531</v>
      </c>
      <c r="S408" s="9">
        <v>135.87165076859958</v>
      </c>
      <c r="T408" s="9">
        <v>141.02091885410121</v>
      </c>
      <c r="U408" s="9">
        <v>140.48859443245874</v>
      </c>
      <c r="V408" s="9">
        <v>138.19823662832547</v>
      </c>
      <c r="W408" s="9">
        <v>136.73352161318863</v>
      </c>
      <c r="X408" s="9">
        <v>140.90193713244597</v>
      </c>
      <c r="Y408" s="9">
        <v>146.1540672053512</v>
      </c>
      <c r="Z408" s="9">
        <v>148.34544233107542</v>
      </c>
      <c r="AA408" s="9">
        <v>149.1953128611751</v>
      </c>
      <c r="AB408" s="9">
        <v>156.64940728200483</v>
      </c>
      <c r="AC408" s="9">
        <v>161.42855870537309</v>
      </c>
      <c r="AD408" s="9">
        <v>168.46821826107455</v>
      </c>
      <c r="AE408" s="9">
        <v>171.87730718338184</v>
      </c>
      <c r="AF408" s="9">
        <v>174.60826260190606</v>
      </c>
      <c r="AG408" s="9">
        <v>173.28203974763457</v>
      </c>
      <c r="AH408" s="9">
        <v>168.09005904892888</v>
      </c>
      <c r="AI408" s="9">
        <v>166.49170249643055</v>
      </c>
      <c r="AJ408" s="9">
        <v>168.23982724811245</v>
      </c>
      <c r="AK408" s="9">
        <v>175.32083497804214</v>
      </c>
      <c r="AL408" s="9">
        <v>179.96484473361795</v>
      </c>
      <c r="AM408" s="9">
        <v>184.60486109146629</v>
      </c>
      <c r="AN408" s="9">
        <v>191.73887341860936</v>
      </c>
      <c r="AO408" s="9">
        <v>199.11273497120786</v>
      </c>
      <c r="AP408" s="9">
        <v>205.45145676437301</v>
      </c>
      <c r="AQ408" s="9">
        <v>210.18525339419327</v>
      </c>
      <c r="AR408" s="9">
        <v>224.37933508374411</v>
      </c>
      <c r="AS408" s="9">
        <v>235.0470197154475</v>
      </c>
      <c r="AT408" s="9">
        <v>253.95676492860846</v>
      </c>
      <c r="AU408" s="9">
        <v>258.65313704973499</v>
      </c>
      <c r="AV408" s="9">
        <v>267.52086142197771</v>
      </c>
      <c r="AW408" s="9">
        <v>267.17552121352247</v>
      </c>
      <c r="AX408" s="9">
        <v>271.89589321621912</v>
      </c>
      <c r="AY408" s="9">
        <v>271.60206227235807</v>
      </c>
      <c r="AZ408" s="9">
        <v>277.69673114320329</v>
      </c>
      <c r="BA408" s="9">
        <v>285.65676783301063</v>
      </c>
      <c r="BB408" s="9">
        <v>298.89612510931721</v>
      </c>
      <c r="BC408" s="9">
        <v>309.95026577762928</v>
      </c>
      <c r="BD408" s="9">
        <v>336.49044350799983</v>
      </c>
      <c r="BE408" s="9">
        <v>360.56491846877503</v>
      </c>
      <c r="BF408" s="9">
        <v>377.42606332381064</v>
      </c>
      <c r="BG408" s="9">
        <v>383.73500205267197</v>
      </c>
      <c r="BH408" s="9">
        <v>395.88987062248884</v>
      </c>
      <c r="BI408" s="9">
        <v>415.61436579866671</v>
      </c>
      <c r="BJ408" s="9">
        <v>432.07597498045016</v>
      </c>
      <c r="BK408" s="9">
        <v>444.96924169610458</v>
      </c>
      <c r="BL408" s="9">
        <v>457.35044263892206</v>
      </c>
      <c r="BM408" s="9">
        <v>468.55870073191483</v>
      </c>
      <c r="BN408" s="9">
        <v>486.09653912962085</v>
      </c>
      <c r="BO408" s="9">
        <v>495.72333204891646</v>
      </c>
      <c r="BP408" s="9">
        <v>510.08846706058085</v>
      </c>
      <c r="BQ408" s="21">
        <v>505.98988017642347</v>
      </c>
      <c r="BR408" s="21">
        <v>498.71592549180474</v>
      </c>
      <c r="BS408" s="21">
        <v>480.17638355959997</v>
      </c>
      <c r="BT408" s="21">
        <v>466.451137155884</v>
      </c>
      <c r="BU408" s="21">
        <v>454.20517282313045</v>
      </c>
      <c r="BV408" s="21">
        <v>454.5827326265258</v>
      </c>
      <c r="BW408" s="21">
        <v>470.12764193230629</v>
      </c>
      <c r="BX408" s="21">
        <v>493.09479947478866</v>
      </c>
      <c r="BY408" s="21">
        <v>507.47517629821635</v>
      </c>
      <c r="BZ408" s="21">
        <v>511.53793211570974</v>
      </c>
      <c r="CA408" s="21">
        <v>501.66914706282932</v>
      </c>
      <c r="CB408" s="21">
        <v>497.27342013567386</v>
      </c>
      <c r="CC408" s="21">
        <v>501.55402408538549</v>
      </c>
      <c r="CD408" s="197">
        <v>520.59813426304254</v>
      </c>
      <c r="CE408" s="197">
        <v>525.38661042878755</v>
      </c>
      <c r="CF408" s="197">
        <v>525.94496314876335</v>
      </c>
      <c r="CG408" s="197">
        <v>531.25505174410966</v>
      </c>
      <c r="CH408" s="200">
        <v>554.60986904850017</v>
      </c>
      <c r="CJ408" s="5"/>
      <c r="CK408" s="5"/>
      <c r="CL408" s="5"/>
      <c r="CM408" s="5"/>
      <c r="CN408" s="5"/>
      <c r="CO408" s="21"/>
      <c r="CP408" s="21"/>
      <c r="CQ408" s="21"/>
    </row>
    <row r="409" spans="1:95" x14ac:dyDescent="0.2">
      <c r="A409" s="8" t="str">
        <f t="shared" si="6"/>
        <v>EWGmL_gg_QU_18</v>
      </c>
      <c r="B409" s="7" t="s">
        <v>3812</v>
      </c>
      <c r="C409" s="7" t="s">
        <v>654</v>
      </c>
      <c r="D409" s="7">
        <v>18</v>
      </c>
      <c r="E409" s="7">
        <v>100</v>
      </c>
      <c r="F409" s="9">
        <v>99.6068347785763</v>
      </c>
      <c r="G409" s="9">
        <v>96.158835433222251</v>
      </c>
      <c r="H409" s="9">
        <v>93.019462743463464</v>
      </c>
      <c r="I409" s="9">
        <v>91.294662685252433</v>
      </c>
      <c r="J409" s="9">
        <v>92.368392400817513</v>
      </c>
      <c r="K409" s="9">
        <v>93.185018818642263</v>
      </c>
      <c r="L409" s="9">
        <v>95.497116774271817</v>
      </c>
      <c r="M409" s="9">
        <v>99.553540816168493</v>
      </c>
      <c r="N409" s="9">
        <v>103.79350408183501</v>
      </c>
      <c r="O409" s="9">
        <v>105.64230099584431</v>
      </c>
      <c r="P409" s="9">
        <v>108.27063573685335</v>
      </c>
      <c r="Q409" s="9">
        <v>110.71992797269895</v>
      </c>
      <c r="R409" s="9">
        <v>115.38380171064348</v>
      </c>
      <c r="S409" s="9">
        <v>117.82252337198382</v>
      </c>
      <c r="T409" s="9">
        <v>123.59152462518159</v>
      </c>
      <c r="U409" s="9">
        <v>128.3361288485373</v>
      </c>
      <c r="V409" s="9">
        <v>130.87014746989348</v>
      </c>
      <c r="W409" s="9">
        <v>131.45102095310085</v>
      </c>
      <c r="X409" s="9">
        <v>131.37019117803854</v>
      </c>
      <c r="Y409" s="9">
        <v>131.8091378827144</v>
      </c>
      <c r="Z409" s="9">
        <v>133.09595458116232</v>
      </c>
      <c r="AA409" s="9">
        <v>134.31965106770471</v>
      </c>
      <c r="AB409" s="9">
        <v>137.37493240376185</v>
      </c>
      <c r="AC409" s="9">
        <v>138.31829251435607</v>
      </c>
      <c r="AD409" s="9">
        <v>140.14441395651602</v>
      </c>
      <c r="AE409" s="9">
        <v>145.86271505212088</v>
      </c>
      <c r="AF409" s="9">
        <v>153.98790523437916</v>
      </c>
      <c r="AG409" s="9">
        <v>161.72600961072288</v>
      </c>
      <c r="AH409" s="9">
        <v>162.49121350703504</v>
      </c>
      <c r="AI409" s="9">
        <v>159.95992744846467</v>
      </c>
      <c r="AJ409" s="9">
        <v>159.53574279059353</v>
      </c>
      <c r="AK409" s="9">
        <v>160.994726800222</v>
      </c>
      <c r="AL409" s="9">
        <v>163.60950550624327</v>
      </c>
      <c r="AM409" s="9">
        <v>160.56855613364664</v>
      </c>
      <c r="AN409" s="9">
        <v>160.49876046778448</v>
      </c>
      <c r="AO409" s="9">
        <v>161.77287707016112</v>
      </c>
      <c r="AP409" s="9">
        <v>169.44633014054139</v>
      </c>
      <c r="AQ409" s="9">
        <v>180.14942269829328</v>
      </c>
      <c r="AR409" s="9">
        <v>195.39551086123186</v>
      </c>
      <c r="AS409" s="9">
        <v>205.91349532038274</v>
      </c>
      <c r="AT409" s="9">
        <v>216.96589269463479</v>
      </c>
      <c r="AU409" s="9">
        <v>219.94282891235432</v>
      </c>
      <c r="AV409" s="9">
        <v>224.28148453803166</v>
      </c>
      <c r="AW409" s="9">
        <v>225.11430832835774</v>
      </c>
      <c r="AX409" s="9">
        <v>229.09221418966504</v>
      </c>
      <c r="AY409" s="9">
        <v>230.69304801375256</v>
      </c>
      <c r="AZ409" s="9">
        <v>232.29796270643291</v>
      </c>
      <c r="BA409" s="9">
        <v>236.19595586093865</v>
      </c>
      <c r="BB409" s="9">
        <v>245.35391965287764</v>
      </c>
      <c r="BC409" s="9">
        <v>255.51872260671902</v>
      </c>
      <c r="BD409" s="9">
        <v>269.93706602527806</v>
      </c>
      <c r="BE409" s="9">
        <v>285.05417944891707</v>
      </c>
      <c r="BF409" s="9">
        <v>296.93421885057342</v>
      </c>
      <c r="BG409" s="9">
        <v>304.55535056864977</v>
      </c>
      <c r="BH409" s="9">
        <v>311.52219118591051</v>
      </c>
      <c r="BI409" s="9">
        <v>319.52160529447093</v>
      </c>
      <c r="BJ409" s="9">
        <v>320.36068124655259</v>
      </c>
      <c r="BK409" s="9">
        <v>316.25203153395756</v>
      </c>
      <c r="BL409" s="9">
        <v>312.64271835651971</v>
      </c>
      <c r="BM409" s="9">
        <v>313.77250560666215</v>
      </c>
      <c r="BN409" s="9">
        <v>321.52290657759772</v>
      </c>
      <c r="BO409" s="9">
        <v>326.00273052413928</v>
      </c>
      <c r="BP409" s="9">
        <v>330.91707526790941</v>
      </c>
      <c r="BQ409" s="21">
        <v>326.1039186885078</v>
      </c>
      <c r="BR409" s="21">
        <v>324.34796342118875</v>
      </c>
      <c r="BS409" s="21">
        <v>317.69745537290351</v>
      </c>
      <c r="BT409" s="21">
        <v>307.07037880142644</v>
      </c>
      <c r="BU409" s="21">
        <v>293.66913808462999</v>
      </c>
      <c r="BV409" s="21">
        <v>285.46331820890231</v>
      </c>
      <c r="BW409" s="21">
        <v>293.99463663215641</v>
      </c>
      <c r="BX409" s="21">
        <v>304.62077926109765</v>
      </c>
      <c r="BY409" s="21">
        <v>314.1913216702888</v>
      </c>
      <c r="BZ409" s="21">
        <v>318.08806611404225</v>
      </c>
      <c r="CA409" s="21">
        <v>317.04297552102349</v>
      </c>
      <c r="CB409" s="21">
        <v>312.48278548938816</v>
      </c>
      <c r="CC409" s="21">
        <v>312.63666809786258</v>
      </c>
      <c r="CD409" s="197">
        <v>317.7891852695879</v>
      </c>
      <c r="CE409" s="197">
        <v>319.56163980640667</v>
      </c>
      <c r="CF409" s="197">
        <v>315.7798876013357</v>
      </c>
      <c r="CG409" s="197">
        <v>315.85664906087118</v>
      </c>
      <c r="CH409" s="200">
        <v>326.23384343040891</v>
      </c>
      <c r="CJ409" s="5"/>
      <c r="CK409" s="5"/>
      <c r="CL409" s="5"/>
      <c r="CM409" s="5"/>
      <c r="CN409" s="5"/>
      <c r="CO409" s="21"/>
      <c r="CP409" s="21"/>
      <c r="CQ409" s="21"/>
    </row>
    <row r="410" spans="1:95" x14ac:dyDescent="0.2">
      <c r="A410" s="8" t="str">
        <f t="shared" si="6"/>
        <v>EWGmL_gg_QU_19</v>
      </c>
      <c r="B410" s="7" t="s">
        <v>3812</v>
      </c>
      <c r="C410" s="7" t="s">
        <v>654</v>
      </c>
      <c r="D410" s="7">
        <v>19</v>
      </c>
      <c r="E410" s="7">
        <v>100</v>
      </c>
      <c r="F410" s="9">
        <v>100.18911639636519</v>
      </c>
      <c r="G410" s="9">
        <v>96.121194526332488</v>
      </c>
      <c r="H410" s="9">
        <v>92.705352543884501</v>
      </c>
      <c r="I410" s="9">
        <v>91.993112265809259</v>
      </c>
      <c r="J410" s="9">
        <v>95.101807080701008</v>
      </c>
      <c r="K410" s="9">
        <v>97.897767012278109</v>
      </c>
      <c r="L410" s="9">
        <v>97.973765368986562</v>
      </c>
      <c r="M410" s="9">
        <v>98.805206066162796</v>
      </c>
      <c r="N410" s="9">
        <v>98.618469097474815</v>
      </c>
      <c r="O410" s="9">
        <v>99.788301643148017</v>
      </c>
      <c r="P410" s="9">
        <v>102.6811727180189</v>
      </c>
      <c r="Q410" s="9">
        <v>107.72073443202528</v>
      </c>
      <c r="R410" s="9">
        <v>114.47405317889267</v>
      </c>
      <c r="S410" s="9">
        <v>119.31030999564727</v>
      </c>
      <c r="T410" s="9">
        <v>124.09412399297929</v>
      </c>
      <c r="U410" s="9">
        <v>126.67174475697335</v>
      </c>
      <c r="V410" s="9">
        <v>128.87703477936086</v>
      </c>
      <c r="W410" s="9">
        <v>128.23513849742983</v>
      </c>
      <c r="X410" s="9">
        <v>129.51896645567902</v>
      </c>
      <c r="Y410" s="9">
        <v>130.35012685320055</v>
      </c>
      <c r="Z410" s="9">
        <v>132.86815281707129</v>
      </c>
      <c r="AA410" s="9">
        <v>132.83095827175222</v>
      </c>
      <c r="AB410" s="9">
        <v>134.99660418583716</v>
      </c>
      <c r="AC410" s="9">
        <v>136.51626332737808</v>
      </c>
      <c r="AD410" s="9">
        <v>135.57683602867888</v>
      </c>
      <c r="AE410" s="9">
        <v>135.09813977430409</v>
      </c>
      <c r="AF410" s="9">
        <v>136.66533174297859</v>
      </c>
      <c r="AG410" s="9">
        <v>141.07376876104578</v>
      </c>
      <c r="AH410" s="9">
        <v>139.41226897846312</v>
      </c>
      <c r="AI410" s="9">
        <v>137.79809529332843</v>
      </c>
      <c r="AJ410" s="9">
        <v>138.50269185199997</v>
      </c>
      <c r="AK410" s="9">
        <v>142.99689032995113</v>
      </c>
      <c r="AL410" s="9">
        <v>146.38554203740509</v>
      </c>
      <c r="AM410" s="9">
        <v>146.8073612215077</v>
      </c>
      <c r="AN410" s="9">
        <v>151.50869481668559</v>
      </c>
      <c r="AO410" s="9">
        <v>151.85315767235343</v>
      </c>
      <c r="AP410" s="9">
        <v>156.80908236650515</v>
      </c>
      <c r="AQ410" s="9">
        <v>162.52669216325825</v>
      </c>
      <c r="AR410" s="9">
        <v>170.85916897340815</v>
      </c>
      <c r="AS410" s="9">
        <v>180.36408245430502</v>
      </c>
      <c r="AT410" s="9">
        <v>195.40128501560716</v>
      </c>
      <c r="AU410" s="9">
        <v>206.4044935181922</v>
      </c>
      <c r="AV410" s="9">
        <v>209.79876546448875</v>
      </c>
      <c r="AW410" s="9">
        <v>204.20825760958925</v>
      </c>
      <c r="AX410" s="9">
        <v>205.9701164456238</v>
      </c>
      <c r="AY410" s="9">
        <v>207.59250421045923</v>
      </c>
      <c r="AZ410" s="9">
        <v>210.50748145440798</v>
      </c>
      <c r="BA410" s="9">
        <v>214.18408278223251</v>
      </c>
      <c r="BB410" s="9">
        <v>224.92496167005547</v>
      </c>
      <c r="BC410" s="9">
        <v>237.08379802941946</v>
      </c>
      <c r="BD410" s="9">
        <v>254.41917597334827</v>
      </c>
      <c r="BE410" s="9">
        <v>275.3599305022729</v>
      </c>
      <c r="BF410" s="9">
        <v>286.19274544971023</v>
      </c>
      <c r="BG410" s="9">
        <v>292.61822521374125</v>
      </c>
      <c r="BH410" s="9">
        <v>298.47660148864003</v>
      </c>
      <c r="BI410" s="9">
        <v>305.8821893546625</v>
      </c>
      <c r="BJ410" s="9">
        <v>310.57031069762769</v>
      </c>
      <c r="BK410" s="9">
        <v>311.61738066518711</v>
      </c>
      <c r="BL410" s="9">
        <v>316.95041013205508</v>
      </c>
      <c r="BM410" s="9">
        <v>320.41706435221289</v>
      </c>
      <c r="BN410" s="9">
        <v>325.11869582323988</v>
      </c>
      <c r="BO410" s="9">
        <v>330.93537463481408</v>
      </c>
      <c r="BP410" s="9">
        <v>338.72954759254731</v>
      </c>
      <c r="BQ410" s="21">
        <v>335.8289481803576</v>
      </c>
      <c r="BR410" s="21">
        <v>332.01712679034603</v>
      </c>
      <c r="BS410" s="21">
        <v>327.60933289718048</v>
      </c>
      <c r="BT410" s="21">
        <v>316.34549628338567</v>
      </c>
      <c r="BU410" s="21">
        <v>307.32347111273452</v>
      </c>
      <c r="BV410" s="21">
        <v>304.58672210499043</v>
      </c>
      <c r="BW410" s="21">
        <v>323.20127518339382</v>
      </c>
      <c r="BX410" s="21">
        <v>344.96915572932033</v>
      </c>
      <c r="BY410" s="21">
        <v>359.24287723206936</v>
      </c>
      <c r="BZ410" s="21">
        <v>369.00667334676729</v>
      </c>
      <c r="CA410" s="21">
        <v>366.19665830485889</v>
      </c>
      <c r="CB410" s="21">
        <v>366.78327065630833</v>
      </c>
      <c r="CC410" s="21">
        <v>370.52397564354504</v>
      </c>
      <c r="CD410" s="197">
        <v>376.85582783730132</v>
      </c>
      <c r="CE410" s="197">
        <v>372.50355074141356</v>
      </c>
      <c r="CF410" s="197">
        <v>369.18741836061031</v>
      </c>
      <c r="CG410" s="197">
        <v>376.7799213522008</v>
      </c>
      <c r="CH410" s="200">
        <v>398.60013169269695</v>
      </c>
      <c r="CJ410" s="5"/>
      <c r="CK410" s="5"/>
      <c r="CL410" s="5"/>
      <c r="CM410" s="5"/>
      <c r="CN410" s="5"/>
      <c r="CO410" s="21"/>
      <c r="CP410" s="21"/>
      <c r="CQ410" s="21"/>
    </row>
    <row r="411" spans="1:95" x14ac:dyDescent="0.2">
      <c r="A411" s="8" t="str">
        <f t="shared" si="6"/>
        <v>EWGmL_gg_QU_20</v>
      </c>
      <c r="B411" s="7" t="s">
        <v>3812</v>
      </c>
      <c r="C411" s="7" t="s">
        <v>654</v>
      </c>
      <c r="D411" s="7">
        <v>20</v>
      </c>
      <c r="E411" s="7">
        <v>100</v>
      </c>
      <c r="F411" s="9">
        <v>102.97496586230538</v>
      </c>
      <c r="G411" s="9">
        <v>99.267855473546248</v>
      </c>
      <c r="H411" s="9">
        <v>95.729099451193932</v>
      </c>
      <c r="I411" s="9">
        <v>93.292950711860087</v>
      </c>
      <c r="J411" s="9">
        <v>95.550578948047118</v>
      </c>
      <c r="K411" s="9">
        <v>97.192421031532788</v>
      </c>
      <c r="L411" s="9">
        <v>96.476653176906765</v>
      </c>
      <c r="M411" s="9">
        <v>97.996610939829267</v>
      </c>
      <c r="N411" s="9">
        <v>97.429765725008863</v>
      </c>
      <c r="O411" s="9">
        <v>100.40771841353056</v>
      </c>
      <c r="P411" s="9">
        <v>109.08189507241484</v>
      </c>
      <c r="Q411" s="9">
        <v>119.21045546023792</v>
      </c>
      <c r="R411" s="9">
        <v>131.03076876257751</v>
      </c>
      <c r="S411" s="9">
        <v>133.82611574560491</v>
      </c>
      <c r="T411" s="9">
        <v>137.05566831156702</v>
      </c>
      <c r="U411" s="9">
        <v>134.5767403078755</v>
      </c>
      <c r="V411" s="9">
        <v>138.11576798190976</v>
      </c>
      <c r="W411" s="9">
        <v>136.79912726652799</v>
      </c>
      <c r="X411" s="9">
        <v>140.9139917607921</v>
      </c>
      <c r="Y411" s="9">
        <v>142.71642539161712</v>
      </c>
      <c r="Z411" s="9">
        <v>146.85086127562138</v>
      </c>
      <c r="AA411" s="9">
        <v>148.31512062896817</v>
      </c>
      <c r="AB411" s="9">
        <v>150.65086992677504</v>
      </c>
      <c r="AC411" s="9">
        <v>153.42458982228695</v>
      </c>
      <c r="AD411" s="9">
        <v>156.73595101512447</v>
      </c>
      <c r="AE411" s="9">
        <v>159.98978556865518</v>
      </c>
      <c r="AF411" s="9">
        <v>159.98703988328944</v>
      </c>
      <c r="AG411" s="9">
        <v>159.38164197140637</v>
      </c>
      <c r="AH411" s="9">
        <v>149.57664113638967</v>
      </c>
      <c r="AI411" s="9">
        <v>149.92185472839688</v>
      </c>
      <c r="AJ411" s="9">
        <v>153.50665493091694</v>
      </c>
      <c r="AK411" s="9">
        <v>165.28301779877796</v>
      </c>
      <c r="AL411" s="9">
        <v>171.42013651557036</v>
      </c>
      <c r="AM411" s="9">
        <v>171.30651141738011</v>
      </c>
      <c r="AN411" s="9">
        <v>170.87996078567269</v>
      </c>
      <c r="AO411" s="9">
        <v>170.37022687625605</v>
      </c>
      <c r="AP411" s="9">
        <v>170.31875988922593</v>
      </c>
      <c r="AQ411" s="9">
        <v>180.76608208433314</v>
      </c>
      <c r="AR411" s="9">
        <v>189.31256320261926</v>
      </c>
      <c r="AS411" s="9">
        <v>203.83891248768296</v>
      </c>
      <c r="AT411" s="9">
        <v>220.74778328311928</v>
      </c>
      <c r="AU411" s="9">
        <v>231.55344982690647</v>
      </c>
      <c r="AV411" s="9">
        <v>237.75040012147352</v>
      </c>
      <c r="AW411" s="9">
        <v>232.98977549395491</v>
      </c>
      <c r="AX411" s="9">
        <v>236.53715213434063</v>
      </c>
      <c r="AY411" s="9">
        <v>236.9647034818056</v>
      </c>
      <c r="AZ411" s="9">
        <v>242.24038305207421</v>
      </c>
      <c r="BA411" s="9">
        <v>252.31244193218129</v>
      </c>
      <c r="BB411" s="9">
        <v>270.28890197887353</v>
      </c>
      <c r="BC411" s="9">
        <v>287.8194581017695</v>
      </c>
      <c r="BD411" s="9">
        <v>316.62060934309761</v>
      </c>
      <c r="BE411" s="9">
        <v>344.55138856251932</v>
      </c>
      <c r="BF411" s="9">
        <v>357.07724368994849</v>
      </c>
      <c r="BG411" s="9">
        <v>367.64834324445218</v>
      </c>
      <c r="BH411" s="9">
        <v>386.0504865773699</v>
      </c>
      <c r="BI411" s="9">
        <v>416.63624310125124</v>
      </c>
      <c r="BJ411" s="9">
        <v>435.61548883605548</v>
      </c>
      <c r="BK411" s="9">
        <v>440.69804167244303</v>
      </c>
      <c r="BL411" s="9">
        <v>448.22838024282674</v>
      </c>
      <c r="BM411" s="9">
        <v>458.6846461401513</v>
      </c>
      <c r="BN411" s="9">
        <v>479.71339737900348</v>
      </c>
      <c r="BO411" s="9">
        <v>494.64583222621195</v>
      </c>
      <c r="BP411" s="9">
        <v>501.54548864642311</v>
      </c>
      <c r="BQ411" s="21">
        <v>491.33016408240593</v>
      </c>
      <c r="BR411" s="21">
        <v>482.90647153546729</v>
      </c>
      <c r="BS411" s="21">
        <v>473.42504362331601</v>
      </c>
      <c r="BT411" s="21">
        <v>457.96582682519983</v>
      </c>
      <c r="BU411" s="21">
        <v>442.55408434407246</v>
      </c>
      <c r="BV411" s="21">
        <v>438.47361597000832</v>
      </c>
      <c r="BW411" s="21">
        <v>459.5187371189449</v>
      </c>
      <c r="BX411" s="21">
        <v>474.94793559583769</v>
      </c>
      <c r="BY411" s="21">
        <v>485.80517074084128</v>
      </c>
      <c r="BZ411" s="21">
        <v>492.53148951985332</v>
      </c>
      <c r="CA411" s="21">
        <v>497.09337461487468</v>
      </c>
      <c r="CB411" s="21">
        <v>497.93993909763213</v>
      </c>
      <c r="CC411" s="21">
        <v>508.39975557202087</v>
      </c>
      <c r="CD411" s="197">
        <v>527.29273460707248</v>
      </c>
      <c r="CE411" s="197">
        <v>543.76533851731813</v>
      </c>
      <c r="CF411" s="197">
        <v>546.77046537938156</v>
      </c>
      <c r="CG411" s="197">
        <v>560.53601058037668</v>
      </c>
      <c r="CH411" s="200">
        <v>591.418653143749</v>
      </c>
      <c r="CJ411" s="5"/>
      <c r="CK411" s="5"/>
      <c r="CL411" s="5"/>
      <c r="CM411" s="5"/>
      <c r="CN411" s="5"/>
      <c r="CO411" s="21"/>
      <c r="CP411" s="21"/>
      <c r="CQ411" s="21"/>
    </row>
    <row r="412" spans="1:95" x14ac:dyDescent="0.2">
      <c r="A412" s="8" t="str">
        <f t="shared" si="6"/>
        <v>EWGmL_gg_QU_21</v>
      </c>
      <c r="B412" s="7" t="s">
        <v>3812</v>
      </c>
      <c r="C412" s="7" t="s">
        <v>654</v>
      </c>
      <c r="D412" s="7">
        <v>21</v>
      </c>
      <c r="E412" s="7">
        <v>100</v>
      </c>
      <c r="F412" s="9">
        <v>97.194160790849466</v>
      </c>
      <c r="G412" s="9">
        <v>91.603428259255779</v>
      </c>
      <c r="H412" s="9">
        <v>89.274541325252031</v>
      </c>
      <c r="I412" s="9">
        <v>89.950179178933467</v>
      </c>
      <c r="J412" s="9">
        <v>97.771899389383137</v>
      </c>
      <c r="K412" s="9">
        <v>102.5322993806239</v>
      </c>
      <c r="L412" s="9">
        <v>106.16718659866105</v>
      </c>
      <c r="M412" s="9">
        <v>110.85166050436096</v>
      </c>
      <c r="N412" s="9">
        <v>113.00313159762065</v>
      </c>
      <c r="O412" s="9">
        <v>113.62512686616634</v>
      </c>
      <c r="P412" s="9">
        <v>119.36630661715469</v>
      </c>
      <c r="Q412" s="9">
        <v>127.39084140864509</v>
      </c>
      <c r="R412" s="9">
        <v>134.32696446580766</v>
      </c>
      <c r="S412" s="9">
        <v>135.19992696456734</v>
      </c>
      <c r="T412" s="9">
        <v>144.7736057379463</v>
      </c>
      <c r="U412" s="9">
        <v>153.91328559139285</v>
      </c>
      <c r="V412" s="9">
        <v>160.16685650974242</v>
      </c>
      <c r="W412" s="9">
        <v>163.73887220622635</v>
      </c>
      <c r="X412" s="9">
        <v>166.56358529880995</v>
      </c>
      <c r="Y412" s="9">
        <v>171.14157075823456</v>
      </c>
      <c r="Z412" s="9">
        <v>170.07752466680412</v>
      </c>
      <c r="AA412" s="9">
        <v>177.12359281214989</v>
      </c>
      <c r="AB412" s="9">
        <v>180.25025545623029</v>
      </c>
      <c r="AC412" s="9">
        <v>188.11761726708235</v>
      </c>
      <c r="AD412" s="9">
        <v>186.67428811422533</v>
      </c>
      <c r="AE412" s="9">
        <v>198.47053558933385</v>
      </c>
      <c r="AF412" s="9">
        <v>207.01546505583224</v>
      </c>
      <c r="AG412" s="9">
        <v>224.10923178921448</v>
      </c>
      <c r="AH412" s="9">
        <v>219.21809608234003</v>
      </c>
      <c r="AI412" s="9">
        <v>221.78809551181197</v>
      </c>
      <c r="AJ412" s="9">
        <v>222.82906731976519</v>
      </c>
      <c r="AK412" s="9">
        <v>235.21268962729246</v>
      </c>
      <c r="AL412" s="9">
        <v>238.22521235493605</v>
      </c>
      <c r="AM412" s="9">
        <v>237.88558990572699</v>
      </c>
      <c r="AN412" s="9">
        <v>236.40458221861448</v>
      </c>
      <c r="AO412" s="9">
        <v>242.47435692367944</v>
      </c>
      <c r="AP412" s="9">
        <v>250.48276926565441</v>
      </c>
      <c r="AQ412" s="9">
        <v>266.03042906159521</v>
      </c>
      <c r="AR412" s="9">
        <v>282.38480691118758</v>
      </c>
      <c r="AS412" s="9">
        <v>302.56796127554867</v>
      </c>
      <c r="AT412" s="9">
        <v>332.72300306264225</v>
      </c>
      <c r="AU412" s="9">
        <v>342.19508642942054</v>
      </c>
      <c r="AV412" s="9">
        <v>351.80292898663566</v>
      </c>
      <c r="AW412" s="9">
        <v>342.81751351556312</v>
      </c>
      <c r="AX412" s="9">
        <v>355.91655478023671</v>
      </c>
      <c r="AY412" s="9">
        <v>360.31501003095673</v>
      </c>
      <c r="AZ412" s="9">
        <v>368.53874979248212</v>
      </c>
      <c r="BA412" s="9">
        <v>370.12572750038709</v>
      </c>
      <c r="BB412" s="9">
        <v>382.652631872418</v>
      </c>
      <c r="BC412" s="9">
        <v>395.53761307269571</v>
      </c>
      <c r="BD412" s="9">
        <v>423.53706884969978</v>
      </c>
      <c r="BE412" s="9">
        <v>448.17861038434029</v>
      </c>
      <c r="BF412" s="9">
        <v>463.42766234611963</v>
      </c>
      <c r="BG412" s="9">
        <v>470.85839377631919</v>
      </c>
      <c r="BH412" s="9">
        <v>482.06332163474036</v>
      </c>
      <c r="BI412" s="9">
        <v>497.24460084541312</v>
      </c>
      <c r="BJ412" s="9">
        <v>507.72496380714074</v>
      </c>
      <c r="BK412" s="9">
        <v>512.20053292486045</v>
      </c>
      <c r="BL412" s="9">
        <v>511.41010509374087</v>
      </c>
      <c r="BM412" s="9">
        <v>506.59874095411607</v>
      </c>
      <c r="BN412" s="9">
        <v>502.27979781311268</v>
      </c>
      <c r="BO412" s="9">
        <v>510.91172807499908</v>
      </c>
      <c r="BP412" s="9">
        <v>527.77614483616378</v>
      </c>
      <c r="BQ412" s="21">
        <v>528.61668056692156</v>
      </c>
      <c r="BR412" s="21">
        <v>524.00135460525371</v>
      </c>
      <c r="BS412" s="21">
        <v>507.97083021378052</v>
      </c>
      <c r="BT412" s="21">
        <v>487.49695159864086</v>
      </c>
      <c r="BU412" s="21">
        <v>459.2452367076105</v>
      </c>
      <c r="BV412" s="21">
        <v>442.38812231113315</v>
      </c>
      <c r="BW412" s="21">
        <v>454.02993525692483</v>
      </c>
      <c r="BX412" s="21">
        <v>475.96963921056471</v>
      </c>
      <c r="BY412" s="21">
        <v>480.05581012595576</v>
      </c>
      <c r="BZ412" s="21">
        <v>478.2171671195818</v>
      </c>
      <c r="CA412" s="21">
        <v>475.23839204798014</v>
      </c>
      <c r="CB412" s="21">
        <v>481.33193792019966</v>
      </c>
      <c r="CC412" s="21">
        <v>485.14917848923625</v>
      </c>
      <c r="CD412" s="197">
        <v>497.30488241418931</v>
      </c>
      <c r="CE412" s="197">
        <v>497.89493873543188</v>
      </c>
      <c r="CF412" s="197">
        <v>494.50295425028889</v>
      </c>
      <c r="CG412" s="197">
        <v>476.03717786522134</v>
      </c>
      <c r="CH412" s="200">
        <v>463.53161647304984</v>
      </c>
      <c r="CJ412" s="5"/>
      <c r="CK412" s="5"/>
      <c r="CL412" s="5"/>
      <c r="CM412" s="5"/>
      <c r="CN412" s="5"/>
      <c r="CO412" s="21"/>
      <c r="CP412" s="21"/>
      <c r="CQ412" s="21"/>
    </row>
    <row r="413" spans="1:95" x14ac:dyDescent="0.2">
      <c r="A413" s="8" t="str">
        <f t="shared" si="6"/>
        <v>EWGmL_gg_QU_22</v>
      </c>
      <c r="B413" s="7" t="s">
        <v>3812</v>
      </c>
      <c r="C413" s="7" t="s">
        <v>654</v>
      </c>
      <c r="D413" s="7">
        <v>22</v>
      </c>
      <c r="E413" s="7">
        <v>100</v>
      </c>
      <c r="F413" s="9">
        <v>108.08556298629475</v>
      </c>
      <c r="G413" s="9">
        <v>107.68904398576289</v>
      </c>
      <c r="H413" s="9">
        <v>105.07221342755247</v>
      </c>
      <c r="I413" s="9">
        <v>100.75393072983695</v>
      </c>
      <c r="J413" s="9">
        <v>104.87430177480275</v>
      </c>
      <c r="K413" s="9">
        <v>110.10881112170802</v>
      </c>
      <c r="L413" s="9">
        <v>114.73344892098781</v>
      </c>
      <c r="M413" s="9">
        <v>117.05649760188248</v>
      </c>
      <c r="N413" s="9">
        <v>118.22555097012541</v>
      </c>
      <c r="O413" s="9">
        <v>124.30857178219873</v>
      </c>
      <c r="P413" s="9">
        <v>130.66635058103915</v>
      </c>
      <c r="Q413" s="9">
        <v>135.72661254910165</v>
      </c>
      <c r="R413" s="9">
        <v>138.42352612338755</v>
      </c>
      <c r="S413" s="9">
        <v>142.79172986072064</v>
      </c>
      <c r="T413" s="9">
        <v>145.10534058494164</v>
      </c>
      <c r="U413" s="9">
        <v>146.8752375196924</v>
      </c>
      <c r="V413" s="9">
        <v>151.30010797159079</v>
      </c>
      <c r="W413" s="9">
        <v>160.21166006361079</v>
      </c>
      <c r="X413" s="9">
        <v>173.64614408804513</v>
      </c>
      <c r="Y413" s="9">
        <v>180.60626198005059</v>
      </c>
      <c r="Z413" s="9">
        <v>188.43179753149741</v>
      </c>
      <c r="AA413" s="9">
        <v>192.21253210667894</v>
      </c>
      <c r="AB413" s="9">
        <v>199.43914397885456</v>
      </c>
      <c r="AC413" s="9">
        <v>205.59589050114678</v>
      </c>
      <c r="AD413" s="9">
        <v>212.80645401294646</v>
      </c>
      <c r="AE413" s="9">
        <v>223.21509077139024</v>
      </c>
      <c r="AF413" s="9">
        <v>240.39259636935776</v>
      </c>
      <c r="AG413" s="9">
        <v>259.66614563018169</v>
      </c>
      <c r="AH413" s="9">
        <v>272.85492618308496</v>
      </c>
      <c r="AI413" s="9">
        <v>280.15080933229018</v>
      </c>
      <c r="AJ413" s="9">
        <v>285.59431474574654</v>
      </c>
      <c r="AK413" s="9">
        <v>294.20905221349864</v>
      </c>
      <c r="AL413" s="9">
        <v>301.52733239013281</v>
      </c>
      <c r="AM413" s="9">
        <v>311.29145870575462</v>
      </c>
      <c r="AN413" s="9">
        <v>317.65023996250949</v>
      </c>
      <c r="AO413" s="9">
        <v>326.55362420758166</v>
      </c>
      <c r="AP413" s="9">
        <v>332.70831612372928</v>
      </c>
      <c r="AQ413" s="9">
        <v>346.24197746646365</v>
      </c>
      <c r="AR413" s="9">
        <v>373.42819072664378</v>
      </c>
      <c r="AS413" s="9">
        <v>398.27393308811725</v>
      </c>
      <c r="AT413" s="9">
        <v>429.61908548940374</v>
      </c>
      <c r="AU413" s="9">
        <v>442.72572789144311</v>
      </c>
      <c r="AV413" s="9">
        <v>457.66838754295264</v>
      </c>
      <c r="AW413" s="9">
        <v>469.35323660345892</v>
      </c>
      <c r="AX413" s="9">
        <v>486.38769594194082</v>
      </c>
      <c r="AY413" s="9">
        <v>501.70561143963397</v>
      </c>
      <c r="AZ413" s="9">
        <v>506.9576690228451</v>
      </c>
      <c r="BA413" s="9">
        <v>518.32092061449214</v>
      </c>
      <c r="BB413" s="9">
        <v>539.94883694177543</v>
      </c>
      <c r="BC413" s="9">
        <v>563.23840345486326</v>
      </c>
      <c r="BD413" s="9">
        <v>598.6757454308156</v>
      </c>
      <c r="BE413" s="9">
        <v>623.25126799807242</v>
      </c>
      <c r="BF413" s="9">
        <v>637.18725797191587</v>
      </c>
      <c r="BG413" s="9">
        <v>630.2508601330718</v>
      </c>
      <c r="BH413" s="9">
        <v>631.95606847373563</v>
      </c>
      <c r="BI413" s="9">
        <v>642.10594539378747</v>
      </c>
      <c r="BJ413" s="9">
        <v>650.60759158894996</v>
      </c>
      <c r="BK413" s="9">
        <v>651.1047666372707</v>
      </c>
      <c r="BL413" s="9">
        <v>648.52821840991521</v>
      </c>
      <c r="BM413" s="9">
        <v>645.81347984143656</v>
      </c>
      <c r="BN413" s="9">
        <v>645.5937368749386</v>
      </c>
      <c r="BO413" s="9">
        <v>653.7807064208647</v>
      </c>
      <c r="BP413" s="9">
        <v>669.61459461111053</v>
      </c>
      <c r="BQ413" s="21">
        <v>667.58854165255036</v>
      </c>
      <c r="BR413" s="21">
        <v>656.64721923465959</v>
      </c>
      <c r="BS413" s="21">
        <v>631.29624699212161</v>
      </c>
      <c r="BT413" s="21">
        <v>604.30579059175034</v>
      </c>
      <c r="BU413" s="21">
        <v>588.49826147964575</v>
      </c>
      <c r="BV413" s="21">
        <v>592.01350302207914</v>
      </c>
      <c r="BW413" s="21">
        <v>620.32271482315866</v>
      </c>
      <c r="BX413" s="21">
        <v>645.99836129145706</v>
      </c>
      <c r="BY413" s="21">
        <v>667.94958890849796</v>
      </c>
      <c r="BZ413" s="21">
        <v>682.76719823166684</v>
      </c>
      <c r="CA413" s="21">
        <v>690.47386959553762</v>
      </c>
      <c r="CB413" s="21">
        <v>687.4948008843935</v>
      </c>
      <c r="CC413" s="21">
        <v>693.45079333197509</v>
      </c>
      <c r="CD413" s="197">
        <v>701.03402709422119</v>
      </c>
      <c r="CE413" s="197">
        <v>707.54578072677452</v>
      </c>
      <c r="CF413" s="197">
        <v>706.25527324238635</v>
      </c>
      <c r="CG413" s="197">
        <v>720.19550578213295</v>
      </c>
      <c r="CH413" s="200">
        <v>750.74178169268305</v>
      </c>
      <c r="CJ413" s="5"/>
      <c r="CK413" s="5"/>
      <c r="CL413" s="5"/>
      <c r="CM413" s="5"/>
      <c r="CN413" s="5"/>
      <c r="CO413" s="21"/>
      <c r="CP413" s="21"/>
      <c r="CQ413" s="21"/>
    </row>
    <row r="414" spans="1:95" x14ac:dyDescent="0.2">
      <c r="A414" s="8" t="str">
        <f t="shared" si="6"/>
        <v>EWGmL_gg_QU_23</v>
      </c>
      <c r="B414" s="7" t="s">
        <v>3812</v>
      </c>
      <c r="C414" s="7" t="s">
        <v>654</v>
      </c>
      <c r="D414" s="7">
        <v>23</v>
      </c>
      <c r="E414" s="7">
        <v>100</v>
      </c>
      <c r="F414" s="9">
        <v>99.393075750785854</v>
      </c>
      <c r="G414" s="9">
        <v>95.831737121334257</v>
      </c>
      <c r="H414" s="9">
        <v>93.812641719663205</v>
      </c>
      <c r="I414" s="9">
        <v>93.507758340859866</v>
      </c>
      <c r="J414" s="9">
        <v>96.601690832744282</v>
      </c>
      <c r="K414" s="9">
        <v>98.322301299627767</v>
      </c>
      <c r="L414" s="9">
        <v>101.43502288343279</v>
      </c>
      <c r="M414" s="9">
        <v>104.96338162541035</v>
      </c>
      <c r="N414" s="9">
        <v>107.46922399302998</v>
      </c>
      <c r="O414" s="9">
        <v>107.79505662879335</v>
      </c>
      <c r="P414" s="9">
        <v>108.50974150815962</v>
      </c>
      <c r="Q414" s="9">
        <v>110.56460556791787</v>
      </c>
      <c r="R414" s="9">
        <v>114.39471478103161</v>
      </c>
      <c r="S414" s="9">
        <v>122.9246995471924</v>
      </c>
      <c r="T414" s="9">
        <v>132.55624352403916</v>
      </c>
      <c r="U414" s="9">
        <v>140.77866102643623</v>
      </c>
      <c r="V414" s="9">
        <v>147.44602956211057</v>
      </c>
      <c r="W414" s="9">
        <v>147.32301772752024</v>
      </c>
      <c r="X414" s="9">
        <v>149.27362313671571</v>
      </c>
      <c r="Y414" s="9">
        <v>148.80851744662314</v>
      </c>
      <c r="Z414" s="9">
        <v>157.10100378722049</v>
      </c>
      <c r="AA414" s="9">
        <v>160.40199987899413</v>
      </c>
      <c r="AB414" s="9">
        <v>173.12717737209974</v>
      </c>
      <c r="AC414" s="9">
        <v>181.07393829586638</v>
      </c>
      <c r="AD414" s="9">
        <v>197.05205939141831</v>
      </c>
      <c r="AE414" s="9">
        <v>213.5929929185113</v>
      </c>
      <c r="AF414" s="9">
        <v>227.78694151385071</v>
      </c>
      <c r="AG414" s="9">
        <v>238.54630320659547</v>
      </c>
      <c r="AH414" s="9">
        <v>236.89301684504017</v>
      </c>
      <c r="AI414" s="9">
        <v>245.55182274291178</v>
      </c>
      <c r="AJ414" s="9">
        <v>249.81559014222287</v>
      </c>
      <c r="AK414" s="9">
        <v>264.16950083434511</v>
      </c>
      <c r="AL414" s="9">
        <v>265.38353169927808</v>
      </c>
      <c r="AM414" s="9">
        <v>265.49272410309146</v>
      </c>
      <c r="AN414" s="9">
        <v>255.79059267803942</v>
      </c>
      <c r="AO414" s="9">
        <v>255.5295713086181</v>
      </c>
      <c r="AP414" s="9">
        <v>265.34879118470661</v>
      </c>
      <c r="AQ414" s="9">
        <v>293.11877958465078</v>
      </c>
      <c r="AR414" s="9">
        <v>333.75466192024925</v>
      </c>
      <c r="AS414" s="9">
        <v>361.42910970437021</v>
      </c>
      <c r="AT414" s="9">
        <v>408.68956925864467</v>
      </c>
      <c r="AU414" s="9">
        <v>426.68260017445851</v>
      </c>
      <c r="AV414" s="9">
        <v>452.75339873913464</v>
      </c>
      <c r="AW414" s="9">
        <v>452.53038075775521</v>
      </c>
      <c r="AX414" s="9">
        <v>467.90656992418366</v>
      </c>
      <c r="AY414" s="9">
        <v>472.86728291630055</v>
      </c>
      <c r="AZ414" s="9">
        <v>479.59364123074403</v>
      </c>
      <c r="BA414" s="9">
        <v>484.11806489754736</v>
      </c>
      <c r="BB414" s="9">
        <v>509.7848263934481</v>
      </c>
      <c r="BC414" s="9">
        <v>537.17345135986022</v>
      </c>
      <c r="BD414" s="9">
        <v>586.42185356778134</v>
      </c>
      <c r="BE414" s="9">
        <v>632.01833665319566</v>
      </c>
      <c r="BF414" s="9">
        <v>658.55403828344561</v>
      </c>
      <c r="BG414" s="9">
        <v>671.20432932256938</v>
      </c>
      <c r="BH414" s="9">
        <v>675.62159088919509</v>
      </c>
      <c r="BI414" s="9">
        <v>679.33334889870093</v>
      </c>
      <c r="BJ414" s="9">
        <v>689.40814450883875</v>
      </c>
      <c r="BK414" s="9">
        <v>688.0986391391931</v>
      </c>
      <c r="BL414" s="9">
        <v>685.24481468404008</v>
      </c>
      <c r="BM414" s="9">
        <v>670.64414213044984</v>
      </c>
      <c r="BN414" s="9">
        <v>683.84710348043711</v>
      </c>
      <c r="BO414" s="9">
        <v>704.43507570309828</v>
      </c>
      <c r="BP414" s="9">
        <v>732.31146610424514</v>
      </c>
      <c r="BQ414" s="21">
        <v>722.74570385878258</v>
      </c>
      <c r="BR414" s="21">
        <v>714.92405999115306</v>
      </c>
      <c r="BS414" s="21">
        <v>684.42441975043369</v>
      </c>
      <c r="BT414" s="21">
        <v>645.86006658256235</v>
      </c>
      <c r="BU414" s="21">
        <v>611.90662682018979</v>
      </c>
      <c r="BV414" s="21">
        <v>589.13721272809255</v>
      </c>
      <c r="BW414" s="21">
        <v>612.12330686510916</v>
      </c>
      <c r="BX414" s="21">
        <v>627.34198911772773</v>
      </c>
      <c r="BY414" s="21">
        <v>638.93339617241281</v>
      </c>
      <c r="BZ414" s="21">
        <v>641.48004022436464</v>
      </c>
      <c r="CA414" s="21">
        <v>646.63648591399067</v>
      </c>
      <c r="CB414" s="21">
        <v>649.37911401913254</v>
      </c>
      <c r="CC414" s="21">
        <v>658.31361207949396</v>
      </c>
      <c r="CD414" s="197">
        <v>663.53319689803402</v>
      </c>
      <c r="CE414" s="197">
        <v>672.49722168782978</v>
      </c>
      <c r="CF414" s="197">
        <v>671.80427137137769</v>
      </c>
      <c r="CG414" s="197">
        <v>675.46062980690363</v>
      </c>
      <c r="CH414" s="200">
        <v>685.45749174549906</v>
      </c>
      <c r="CJ414" s="5"/>
      <c r="CK414" s="5"/>
      <c r="CL414" s="5"/>
      <c r="CM414" s="5"/>
      <c r="CN414" s="5"/>
      <c r="CO414" s="21"/>
      <c r="CP414" s="21"/>
      <c r="CQ414" s="21"/>
    </row>
    <row r="415" spans="1:95" x14ac:dyDescent="0.2">
      <c r="A415" s="8" t="str">
        <f t="shared" si="6"/>
        <v>EWGmL_gg_QU_24</v>
      </c>
      <c r="B415" s="7" t="s">
        <v>3812</v>
      </c>
      <c r="C415" s="7" t="s">
        <v>654</v>
      </c>
      <c r="D415" s="7">
        <v>24</v>
      </c>
      <c r="E415" s="7">
        <v>100</v>
      </c>
      <c r="F415" s="9">
        <v>102.75457578613668</v>
      </c>
      <c r="G415" s="9">
        <v>100.05311387160627</v>
      </c>
      <c r="H415" s="9">
        <v>97.233181654833857</v>
      </c>
      <c r="I415" s="9">
        <v>96.74046573982389</v>
      </c>
      <c r="J415" s="9">
        <v>100.52869020378743</v>
      </c>
      <c r="K415" s="9">
        <v>104.0769605104354</v>
      </c>
      <c r="L415" s="9">
        <v>113.11404090681026</v>
      </c>
      <c r="M415" s="9">
        <v>124.30901359600357</v>
      </c>
      <c r="N415" s="9">
        <v>134.88149924431033</v>
      </c>
      <c r="O415" s="9">
        <v>140.92875837369266</v>
      </c>
      <c r="P415" s="9">
        <v>145.52607770222252</v>
      </c>
      <c r="Q415" s="9">
        <v>155.64337002575758</v>
      </c>
      <c r="R415" s="9">
        <v>160.21439029043043</v>
      </c>
      <c r="S415" s="9">
        <v>150.18845848302868</v>
      </c>
      <c r="T415" s="9">
        <v>150.74837277453648</v>
      </c>
      <c r="U415" s="9">
        <v>159.46749792022717</v>
      </c>
      <c r="V415" s="9">
        <v>180.01197725741704</v>
      </c>
      <c r="W415" s="9">
        <v>183.21644811677197</v>
      </c>
      <c r="X415" s="9">
        <v>186.38364263730591</v>
      </c>
      <c r="Y415" s="9">
        <v>199.66439785883827</v>
      </c>
      <c r="Z415" s="9">
        <v>203.62643263487098</v>
      </c>
      <c r="AA415" s="9">
        <v>211.5051114827464</v>
      </c>
      <c r="AB415" s="9">
        <v>222.80887101300334</v>
      </c>
      <c r="AC415" s="9">
        <v>244.65887938908108</v>
      </c>
      <c r="AD415" s="9">
        <v>259.07857952626068</v>
      </c>
      <c r="AE415" s="9">
        <v>264.80280196980806</v>
      </c>
      <c r="AF415" s="9">
        <v>275.14895858016149</v>
      </c>
      <c r="AG415" s="9">
        <v>270.69245459534869</v>
      </c>
      <c r="AH415" s="9">
        <v>266.63844104008871</v>
      </c>
      <c r="AI415" s="9">
        <v>275.54820190662565</v>
      </c>
      <c r="AJ415" s="9">
        <v>300.21320574988823</v>
      </c>
      <c r="AK415" s="9">
        <v>331.38782507707703</v>
      </c>
      <c r="AL415" s="9">
        <v>350.4961477122265</v>
      </c>
      <c r="AM415" s="9">
        <v>359.08884254331423</v>
      </c>
      <c r="AN415" s="9">
        <v>358.6740367722312</v>
      </c>
      <c r="AO415" s="9">
        <v>346.95522937804793</v>
      </c>
      <c r="AP415" s="9">
        <v>347.76096195434866</v>
      </c>
      <c r="AQ415" s="9">
        <v>359.00859360705499</v>
      </c>
      <c r="AR415" s="9">
        <v>378.72524725594917</v>
      </c>
      <c r="AS415" s="9">
        <v>397.84754027357764</v>
      </c>
      <c r="AT415" s="9">
        <v>438.33073473198078</v>
      </c>
      <c r="AU415" s="9">
        <v>469.67905320081741</v>
      </c>
      <c r="AV415" s="9">
        <v>494.52127802836395</v>
      </c>
      <c r="AW415" s="9">
        <v>477.27831415760028</v>
      </c>
      <c r="AX415" s="9">
        <v>476.17939693895067</v>
      </c>
      <c r="AY415" s="9">
        <v>480.2911799740537</v>
      </c>
      <c r="AZ415" s="9">
        <v>506.28512977065628</v>
      </c>
      <c r="BA415" s="9">
        <v>524.14935332395123</v>
      </c>
      <c r="BB415" s="9">
        <v>540.50193221232405</v>
      </c>
      <c r="BC415" s="9">
        <v>557.07475707319725</v>
      </c>
      <c r="BD415" s="9">
        <v>600.52335729532876</v>
      </c>
      <c r="BE415" s="9">
        <v>652.01129611309818</v>
      </c>
      <c r="BF415" s="9">
        <v>684.22015120540061</v>
      </c>
      <c r="BG415" s="9">
        <v>689.24308856844766</v>
      </c>
      <c r="BH415" s="9">
        <v>699.13427945205547</v>
      </c>
      <c r="BI415" s="9">
        <v>720.67341378395724</v>
      </c>
      <c r="BJ415" s="9">
        <v>772.5367635554536</v>
      </c>
      <c r="BK415" s="9">
        <v>807.96456082185477</v>
      </c>
      <c r="BL415" s="9">
        <v>861.28595637371302</v>
      </c>
      <c r="BM415" s="9">
        <v>881.5153901358982</v>
      </c>
      <c r="BN415" s="9">
        <v>914.04870216195593</v>
      </c>
      <c r="BO415" s="9">
        <v>921.37523611415918</v>
      </c>
      <c r="BP415" s="9">
        <v>929.89848479568991</v>
      </c>
      <c r="BQ415" s="21">
        <v>897.82887456440164</v>
      </c>
      <c r="BR415" s="21">
        <v>855.3481192500775</v>
      </c>
      <c r="BS415" s="21">
        <v>822.30729367438346</v>
      </c>
      <c r="BT415" s="21">
        <v>792.13765239781242</v>
      </c>
      <c r="BU415" s="21">
        <v>771.91902874140635</v>
      </c>
      <c r="BV415" s="21">
        <v>767.44117907523923</v>
      </c>
      <c r="BW415" s="21">
        <v>820.69020459103956</v>
      </c>
      <c r="BX415" s="21">
        <v>897.5179770015742</v>
      </c>
      <c r="BY415" s="21">
        <v>959.06601738238669</v>
      </c>
      <c r="BZ415" s="21">
        <v>1017.2384367116564</v>
      </c>
      <c r="CA415" s="21">
        <v>1034.8891898608201</v>
      </c>
      <c r="CB415" s="21">
        <v>1032.4782597273509</v>
      </c>
      <c r="CC415" s="21">
        <v>1028.0935152150898</v>
      </c>
      <c r="CD415" s="197">
        <v>1044.8943034521487</v>
      </c>
      <c r="CE415" s="197">
        <v>1051.7645228941321</v>
      </c>
      <c r="CF415" s="197">
        <v>1053.7590985888892</v>
      </c>
      <c r="CG415" s="197">
        <v>1053.1347659671044</v>
      </c>
      <c r="CH415" s="200">
        <v>1071.4548919703693</v>
      </c>
      <c r="CJ415" s="5"/>
      <c r="CK415" s="5"/>
      <c r="CL415" s="5"/>
      <c r="CM415" s="5"/>
      <c r="CN415" s="5"/>
      <c r="CO415" s="21"/>
      <c r="CP415" s="21"/>
      <c r="CQ415" s="21"/>
    </row>
    <row r="416" spans="1:95" x14ac:dyDescent="0.2">
      <c r="A416" s="8" t="str">
        <f t="shared" si="6"/>
        <v>EWGmL_gg_QU_25</v>
      </c>
      <c r="B416" s="7" t="s">
        <v>3812</v>
      </c>
      <c r="C416" s="7" t="s">
        <v>654</v>
      </c>
      <c r="D416" s="7">
        <v>25</v>
      </c>
      <c r="E416" s="7">
        <v>100</v>
      </c>
      <c r="F416" s="9">
        <v>100.85108549630097</v>
      </c>
      <c r="G416" s="9">
        <v>100.24941152509875</v>
      </c>
      <c r="H416" s="9">
        <v>103.67419836218907</v>
      </c>
      <c r="I416" s="9">
        <v>105.0684824204119</v>
      </c>
      <c r="J416" s="9">
        <v>110.72414725031354</v>
      </c>
      <c r="K416" s="9">
        <v>110.36089863386893</v>
      </c>
      <c r="L416" s="9">
        <v>119.37130122512126</v>
      </c>
      <c r="M416" s="9">
        <v>122.5579368719995</v>
      </c>
      <c r="N416" s="9">
        <v>127.73250143973208</v>
      </c>
      <c r="O416" s="9">
        <v>129.43627825403308</v>
      </c>
      <c r="P416" s="9">
        <v>136.68243113615054</v>
      </c>
      <c r="Q416" s="9">
        <v>145.55412598309556</v>
      </c>
      <c r="R416" s="9">
        <v>152.65034995220097</v>
      </c>
      <c r="S416" s="9">
        <v>155.15729219355805</v>
      </c>
      <c r="T416" s="9">
        <v>159.79850854470871</v>
      </c>
      <c r="U416" s="9">
        <v>165.56139134710682</v>
      </c>
      <c r="V416" s="9">
        <v>175.18862529963516</v>
      </c>
      <c r="W416" s="9">
        <v>178.29904316578589</v>
      </c>
      <c r="X416" s="9">
        <v>189.46573137387153</v>
      </c>
      <c r="Y416" s="9">
        <v>194.76137881365753</v>
      </c>
      <c r="Z416" s="9">
        <v>202.29391628600604</v>
      </c>
      <c r="AA416" s="9">
        <v>200.8031262609189</v>
      </c>
      <c r="AB416" s="9">
        <v>206.32311874106065</v>
      </c>
      <c r="AC416" s="9">
        <v>217.9927033033232</v>
      </c>
      <c r="AD416" s="9">
        <v>224.03744697899575</v>
      </c>
      <c r="AE416" s="9">
        <v>238.8995029791765</v>
      </c>
      <c r="AF416" s="9">
        <v>242.55819145351529</v>
      </c>
      <c r="AG416" s="9">
        <v>261.72851038521156</v>
      </c>
      <c r="AH416" s="9">
        <v>258.24389689834601</v>
      </c>
      <c r="AI416" s="9">
        <v>269.15396696702078</v>
      </c>
      <c r="AJ416" s="9">
        <v>274.58219261240896</v>
      </c>
      <c r="AK416" s="9">
        <v>296.62236948786875</v>
      </c>
      <c r="AL416" s="9">
        <v>303.62676787273676</v>
      </c>
      <c r="AM416" s="9">
        <v>311.36187387671561</v>
      </c>
      <c r="AN416" s="9">
        <v>308.87958687336283</v>
      </c>
      <c r="AO416" s="9">
        <v>327.53796201670224</v>
      </c>
      <c r="AP416" s="9">
        <v>339.69951551189223</v>
      </c>
      <c r="AQ416" s="9">
        <v>362.7083357810352</v>
      </c>
      <c r="AR416" s="9">
        <v>374.14793534371046</v>
      </c>
      <c r="AS416" s="9">
        <v>402.91811092632207</v>
      </c>
      <c r="AT416" s="9">
        <v>426.43999122613349</v>
      </c>
      <c r="AU416" s="9">
        <v>451.52556977268296</v>
      </c>
      <c r="AV416" s="9">
        <v>463.04884831283579</v>
      </c>
      <c r="AW416" s="9">
        <v>470.0364639030613</v>
      </c>
      <c r="AX416" s="9">
        <v>484.29267471239268</v>
      </c>
      <c r="AY416" s="9">
        <v>490.47510780681517</v>
      </c>
      <c r="AZ416" s="9">
        <v>504.35445968220091</v>
      </c>
      <c r="BA416" s="9">
        <v>517.25365324731354</v>
      </c>
      <c r="BB416" s="9">
        <v>536.75806142440535</v>
      </c>
      <c r="BC416" s="9">
        <v>554.94677288973969</v>
      </c>
      <c r="BD416" s="9">
        <v>574.7279111430563</v>
      </c>
      <c r="BE416" s="9">
        <v>587.35851451733299</v>
      </c>
      <c r="BF416" s="9">
        <v>607.03167647145483</v>
      </c>
      <c r="BG416" s="9">
        <v>605.26521180302291</v>
      </c>
      <c r="BH416" s="9">
        <v>616.62948798492573</v>
      </c>
      <c r="BI416" s="9">
        <v>605.36925972310394</v>
      </c>
      <c r="BJ416" s="9">
        <v>601.1506423831413</v>
      </c>
      <c r="BK416" s="9">
        <v>599.88076098407691</v>
      </c>
      <c r="BL416" s="9">
        <v>599.92321843485718</v>
      </c>
      <c r="BM416" s="9">
        <v>595.56845782415678</v>
      </c>
      <c r="BN416" s="9">
        <v>581.83269627137895</v>
      </c>
      <c r="BO416" s="9">
        <v>567.39019668437243</v>
      </c>
      <c r="BP416" s="9">
        <v>555.51196801351409</v>
      </c>
      <c r="BQ416" s="21">
        <v>539.85603525642784</v>
      </c>
      <c r="BR416" s="21">
        <v>546.06772720295419</v>
      </c>
      <c r="BS416" s="21">
        <v>543.19614429019362</v>
      </c>
      <c r="BT416" s="21">
        <v>526.90577535551438</v>
      </c>
      <c r="BU416" s="21">
        <v>499.73603391291743</v>
      </c>
      <c r="BV416" s="21">
        <v>495.17868839094893</v>
      </c>
      <c r="BW416" s="21">
        <v>508.44982416462585</v>
      </c>
      <c r="BX416" s="21">
        <v>528.15128447126244</v>
      </c>
      <c r="BY416" s="21">
        <v>548.45677381431926</v>
      </c>
      <c r="BZ416" s="21">
        <v>564.93730866314479</v>
      </c>
      <c r="CA416" s="21">
        <v>576.171068934559</v>
      </c>
      <c r="CB416" s="21">
        <v>588.03324993079525</v>
      </c>
      <c r="CC416" s="21">
        <v>598.83420810629946</v>
      </c>
      <c r="CD416" s="197">
        <v>609.92429608889881</v>
      </c>
      <c r="CE416" s="197">
        <v>612.81541951969677</v>
      </c>
      <c r="CF416" s="197">
        <v>621.46005147338235</v>
      </c>
      <c r="CG416" s="197">
        <v>632.06661351403091</v>
      </c>
      <c r="CH416" s="200">
        <v>641.93506014439799</v>
      </c>
      <c r="CJ416" s="5"/>
      <c r="CK416" s="5"/>
      <c r="CL416" s="5"/>
      <c r="CM416" s="5"/>
      <c r="CN416" s="5"/>
      <c r="CO416" s="21"/>
      <c r="CP416" s="21"/>
      <c r="CQ416" s="21"/>
    </row>
    <row r="417" spans="1:95" x14ac:dyDescent="0.2">
      <c r="A417" s="8" t="str">
        <f t="shared" si="6"/>
        <v>EWGmL_gg_QU_26</v>
      </c>
      <c r="B417" s="7" t="s">
        <v>3812</v>
      </c>
      <c r="C417" s="7" t="s">
        <v>654</v>
      </c>
      <c r="D417" s="7">
        <v>26</v>
      </c>
      <c r="E417" s="7">
        <v>100</v>
      </c>
      <c r="F417" s="9">
        <v>100.69177575351955</v>
      </c>
      <c r="G417" s="9">
        <v>100.57439587647023</v>
      </c>
      <c r="H417" s="9">
        <v>100.52693357834937</v>
      </c>
      <c r="I417" s="9">
        <v>100.74510704543285</v>
      </c>
      <c r="J417" s="9">
        <v>101.37130317202842</v>
      </c>
      <c r="K417" s="9">
        <v>101.92783689335873</v>
      </c>
      <c r="L417" s="9">
        <v>101.02197045106027</v>
      </c>
      <c r="M417" s="9">
        <v>100.25364260380435</v>
      </c>
      <c r="N417" s="9">
        <v>99.184975375531863</v>
      </c>
      <c r="O417" s="9">
        <v>99.343183035885261</v>
      </c>
      <c r="P417" s="9">
        <v>99.207175482711349</v>
      </c>
      <c r="Q417" s="9">
        <v>99.034678098197887</v>
      </c>
      <c r="R417" s="9">
        <v>98.813442547349197</v>
      </c>
      <c r="S417" s="9">
        <v>98.813442547349197</v>
      </c>
      <c r="T417" s="9">
        <v>98.813442547349197</v>
      </c>
      <c r="U417" s="9">
        <v>98.813442547349197</v>
      </c>
      <c r="V417" s="9">
        <v>98.813442547349197</v>
      </c>
      <c r="W417" s="9">
        <v>98.813442547349197</v>
      </c>
      <c r="X417" s="9">
        <v>99.878026997129794</v>
      </c>
      <c r="Y417" s="9">
        <v>101.12557095086163</v>
      </c>
      <c r="Z417" s="9">
        <v>103.22233279740999</v>
      </c>
      <c r="AA417" s="9">
        <v>104.33335885070034</v>
      </c>
      <c r="AB417" s="9">
        <v>105.07795554871784</v>
      </c>
      <c r="AC417" s="9">
        <v>104.97384470118662</v>
      </c>
      <c r="AD417" s="9">
        <v>105.02054147823037</v>
      </c>
      <c r="AE417" s="9">
        <v>115.14506621741987</v>
      </c>
      <c r="AF417" s="9">
        <v>119.80326111906716</v>
      </c>
      <c r="AG417" s="9">
        <v>123.57345173385893</v>
      </c>
      <c r="AH417" s="9">
        <v>116.92796447964031</v>
      </c>
      <c r="AI417" s="9">
        <v>116.25787848630176</v>
      </c>
      <c r="AJ417" s="9">
        <v>119.1311337368882</v>
      </c>
      <c r="AK417" s="9">
        <v>125.27928755613648</v>
      </c>
      <c r="AL417" s="9">
        <v>128.36101967519991</v>
      </c>
      <c r="AM417" s="9">
        <v>127.05478578303398</v>
      </c>
      <c r="AN417" s="9">
        <v>123.46602363019188</v>
      </c>
      <c r="AO417" s="9">
        <v>122.93704866251012</v>
      </c>
      <c r="AP417" s="9">
        <v>122.14422414512336</v>
      </c>
      <c r="AQ417" s="9">
        <v>122.20316925701974</v>
      </c>
      <c r="AR417" s="9">
        <v>127.46178774673579</v>
      </c>
      <c r="AS417" s="9">
        <v>143.38564393118011</v>
      </c>
      <c r="AT417" s="9">
        <v>171.89287810406253</v>
      </c>
      <c r="AU417" s="9">
        <v>191.08499834190138</v>
      </c>
      <c r="AV417" s="9">
        <v>200.98420475156681</v>
      </c>
      <c r="AW417" s="9">
        <v>190.6917757536047</v>
      </c>
      <c r="AX417" s="9">
        <v>182.06920309256475</v>
      </c>
      <c r="AY417" s="9">
        <v>172.93602796646863</v>
      </c>
      <c r="AZ417" s="9">
        <v>174.6564086852828</v>
      </c>
      <c r="BA417" s="9">
        <v>178.33932991318883</v>
      </c>
      <c r="BB417" s="9">
        <v>187.30970425313089</v>
      </c>
      <c r="BC417" s="9">
        <v>197.98106611509789</v>
      </c>
      <c r="BD417" s="9">
        <v>230.5664854933427</v>
      </c>
      <c r="BE417" s="9">
        <v>260.86554900594007</v>
      </c>
      <c r="BF417" s="9">
        <v>277.57610553966151</v>
      </c>
      <c r="BG417" s="9">
        <v>268.32376432138841</v>
      </c>
      <c r="BH417" s="9">
        <v>265.18870091089337</v>
      </c>
      <c r="BI417" s="9">
        <v>307.21860726147492</v>
      </c>
      <c r="BJ417" s="9">
        <v>360.09645563653277</v>
      </c>
      <c r="BK417" s="9">
        <v>408.89509811207068</v>
      </c>
      <c r="BL417" s="9">
        <v>437.5697261963266</v>
      </c>
      <c r="BM417" s="9">
        <v>452.02709943890608</v>
      </c>
      <c r="BN417" s="9">
        <v>481.07453621997774</v>
      </c>
      <c r="BO417" s="9">
        <v>520.24343565571553</v>
      </c>
      <c r="BP417" s="9">
        <v>554.87126489287891</v>
      </c>
      <c r="BQ417" s="21">
        <v>540.05639337227115</v>
      </c>
      <c r="BR417" s="21">
        <v>479.82622674445037</v>
      </c>
      <c r="BS417" s="21">
        <v>433.78396998907289</v>
      </c>
      <c r="BT417" s="21">
        <v>384.15601316447055</v>
      </c>
      <c r="BU417" s="21">
        <v>358.05685268542828</v>
      </c>
      <c r="BV417" s="21">
        <v>354.38235218778436</v>
      </c>
      <c r="BW417" s="21">
        <v>395.41503993182533</v>
      </c>
      <c r="BX417" s="21">
        <v>434.41220750413999</v>
      </c>
      <c r="BY417" s="21">
        <v>448.9504707917867</v>
      </c>
      <c r="BZ417" s="21">
        <v>466.799612131885</v>
      </c>
      <c r="CA417" s="21">
        <v>466.01699456121997</v>
      </c>
      <c r="CB417" s="21">
        <v>440.15489040143228</v>
      </c>
      <c r="CC417" s="21">
        <v>422.12763785830157</v>
      </c>
      <c r="CD417" s="197">
        <v>412.98553165671211</v>
      </c>
      <c r="CE417" s="197">
        <v>430.66217561337845</v>
      </c>
      <c r="CF417" s="197">
        <v>432.72678558055219</v>
      </c>
      <c r="CG417" s="197">
        <v>458.05532164864485</v>
      </c>
      <c r="CH417" s="200">
        <v>498.8685600562805</v>
      </c>
      <c r="CJ417" s="5"/>
      <c r="CK417" s="5"/>
      <c r="CL417" s="5"/>
      <c r="CM417" s="5"/>
      <c r="CN417" s="5"/>
      <c r="CO417" s="21"/>
      <c r="CP417" s="21"/>
      <c r="CQ417" s="21"/>
    </row>
    <row r="418" spans="1:95" x14ac:dyDescent="0.2">
      <c r="A418" s="8" t="str">
        <f t="shared" si="6"/>
        <v>EWGuL_gg_QU_1</v>
      </c>
      <c r="B418" s="7" t="s">
        <v>3813</v>
      </c>
      <c r="C418" s="7" t="s">
        <v>654</v>
      </c>
      <c r="D418" s="7">
        <v>1</v>
      </c>
      <c r="E418" s="7">
        <v>100</v>
      </c>
      <c r="F418" s="9">
        <v>99.136207750706049</v>
      </c>
      <c r="G418" s="9">
        <v>95.288478071790223</v>
      </c>
      <c r="H418" s="9">
        <v>91.324560746381408</v>
      </c>
      <c r="I418" s="9">
        <v>89.23846828534171</v>
      </c>
      <c r="J418" s="9">
        <v>90.112389420801762</v>
      </c>
      <c r="K418" s="9">
        <v>89.811739518415649</v>
      </c>
      <c r="L418" s="9">
        <v>90.105210681557011</v>
      </c>
      <c r="M418" s="9">
        <v>89.857314026106678</v>
      </c>
      <c r="N418" s="9">
        <v>91.316279086182519</v>
      </c>
      <c r="O418" s="9">
        <v>92.915197766605729</v>
      </c>
      <c r="P418" s="9">
        <v>96.875055714514801</v>
      </c>
      <c r="Q418" s="9">
        <v>101.17956605350891</v>
      </c>
      <c r="R418" s="9">
        <v>105.5157265328553</v>
      </c>
      <c r="S418" s="9">
        <v>109.4450809263883</v>
      </c>
      <c r="T418" s="9">
        <v>114.44111908633026</v>
      </c>
      <c r="U418" s="9">
        <v>116.98456082475543</v>
      </c>
      <c r="V418" s="9">
        <v>117.97848313839067</v>
      </c>
      <c r="W418" s="9">
        <v>116.54677060186556</v>
      </c>
      <c r="X418" s="9">
        <v>117.68992938987731</v>
      </c>
      <c r="Y418" s="9">
        <v>119.41295024998402</v>
      </c>
      <c r="Z418" s="9">
        <v>122.83297213283247</v>
      </c>
      <c r="AA418" s="9">
        <v>124.31904640279993</v>
      </c>
      <c r="AB418" s="9">
        <v>124.38672872799803</v>
      </c>
      <c r="AC418" s="9">
        <v>125.79354161984743</v>
      </c>
      <c r="AD418" s="9">
        <v>127.34951298028055</v>
      </c>
      <c r="AE418" s="9">
        <v>131.5027355590847</v>
      </c>
      <c r="AF418" s="9">
        <v>134.41847062512804</v>
      </c>
      <c r="AG418" s="9">
        <v>139.09363231273775</v>
      </c>
      <c r="AH418" s="9">
        <v>142.06043749330451</v>
      </c>
      <c r="AI418" s="9">
        <v>144.6273533822193</v>
      </c>
      <c r="AJ418" s="9">
        <v>149.59960146926042</v>
      </c>
      <c r="AK418" s="9">
        <v>156.76857953880781</v>
      </c>
      <c r="AL418" s="9">
        <v>166.03477821472936</v>
      </c>
      <c r="AM418" s="9">
        <v>171.90245996996714</v>
      </c>
      <c r="AN418" s="9">
        <v>182.95633798750251</v>
      </c>
      <c r="AO418" s="9">
        <v>188.67758027360972</v>
      </c>
      <c r="AP418" s="9">
        <v>193.73951658549291</v>
      </c>
      <c r="AQ418" s="9">
        <v>191.97768991157281</v>
      </c>
      <c r="AR418" s="9">
        <v>196.84552537653937</v>
      </c>
      <c r="AS418" s="9">
        <v>203.8398634534361</v>
      </c>
      <c r="AT418" s="9">
        <v>220.2069272745679</v>
      </c>
      <c r="AU418" s="9">
        <v>226.20534786969404</v>
      </c>
      <c r="AV418" s="9">
        <v>232.15272406073223</v>
      </c>
      <c r="AW418" s="9">
        <v>228.08285905132982</v>
      </c>
      <c r="AX418" s="9">
        <v>232.7389871608826</v>
      </c>
      <c r="AY418" s="9">
        <v>236.5387050380908</v>
      </c>
      <c r="AZ418" s="9">
        <v>242.80209713732413</v>
      </c>
      <c r="BA418" s="9">
        <v>248.05206128508652</v>
      </c>
      <c r="BB418" s="9">
        <v>253.14970802713597</v>
      </c>
      <c r="BC418" s="9">
        <v>259.59711482223162</v>
      </c>
      <c r="BD418" s="9">
        <v>272.83770120465562</v>
      </c>
      <c r="BE418" s="9">
        <v>286.07276378546868</v>
      </c>
      <c r="BF418" s="9">
        <v>295.77576755286276</v>
      </c>
      <c r="BG418" s="9">
        <v>300.83331451052811</v>
      </c>
      <c r="BH418" s="9">
        <v>311.66554800225225</v>
      </c>
      <c r="BI418" s="9">
        <v>320.00909210254673</v>
      </c>
      <c r="BJ418" s="9">
        <v>324.5637415745669</v>
      </c>
      <c r="BK418" s="9">
        <v>319.18308860687529</v>
      </c>
      <c r="BL418" s="9">
        <v>317.69994550650182</v>
      </c>
      <c r="BM418" s="9">
        <v>312.92740353079461</v>
      </c>
      <c r="BN418" s="9">
        <v>313.46978914984919</v>
      </c>
      <c r="BO418" s="9">
        <v>312.35125287704687</v>
      </c>
      <c r="BP418" s="9">
        <v>324.86083300086756</v>
      </c>
      <c r="BQ418" s="21">
        <v>337.36704358634114</v>
      </c>
      <c r="BR418" s="21">
        <v>357.34808717687383</v>
      </c>
      <c r="BS418" s="21">
        <v>365.87606876124323</v>
      </c>
      <c r="BT418" s="21">
        <v>369.49551277068502</v>
      </c>
      <c r="BU418" s="21">
        <v>367.77186351025279</v>
      </c>
      <c r="BV418" s="21">
        <v>369.63152006504191</v>
      </c>
      <c r="BW418" s="21">
        <v>382.6341020035731</v>
      </c>
      <c r="BX418" s="21">
        <v>397.16240800660643</v>
      </c>
      <c r="BY418" s="21">
        <v>414.50934064412263</v>
      </c>
      <c r="BZ418" s="21">
        <v>423.85993934347044</v>
      </c>
      <c r="CA418" s="21">
        <v>427.41003923530025</v>
      </c>
      <c r="CB418" s="21">
        <v>430.89795411895778</v>
      </c>
      <c r="CC418" s="21">
        <v>437.63365715126378</v>
      </c>
      <c r="CD418" s="197">
        <v>444.09920874000017</v>
      </c>
      <c r="CE418" s="197">
        <v>451.93530178389005</v>
      </c>
      <c r="CF418" s="197">
        <v>453.70479963867621</v>
      </c>
      <c r="CG418" s="197">
        <v>462.81697598147736</v>
      </c>
      <c r="CH418" s="200">
        <v>470.19875251324555</v>
      </c>
      <c r="CJ418" s="5"/>
      <c r="CK418" s="5"/>
      <c r="CL418" s="5"/>
      <c r="CM418" s="5"/>
      <c r="CN418" s="5"/>
      <c r="CO418" s="21"/>
      <c r="CP418" s="21"/>
      <c r="CQ418" s="21"/>
    </row>
    <row r="419" spans="1:95" x14ac:dyDescent="0.2">
      <c r="A419" s="8" t="str">
        <f t="shared" si="6"/>
        <v>EWGuL_gg_QU_2</v>
      </c>
      <c r="B419" s="7" t="s">
        <v>3813</v>
      </c>
      <c r="C419" s="7" t="s">
        <v>654</v>
      </c>
      <c r="D419" s="7">
        <v>2</v>
      </c>
      <c r="E419" s="7">
        <v>100</v>
      </c>
      <c r="F419" s="9">
        <v>95.755665120087144</v>
      </c>
      <c r="G419" s="9">
        <v>87.807711676853657</v>
      </c>
      <c r="H419" s="9">
        <v>82.148320325237052</v>
      </c>
      <c r="I419" s="9">
        <v>79.296189171301279</v>
      </c>
      <c r="J419" s="9">
        <v>79.761530602113723</v>
      </c>
      <c r="K419" s="9">
        <v>80.417506444941651</v>
      </c>
      <c r="L419" s="9">
        <v>80.650030356402624</v>
      </c>
      <c r="M419" s="9">
        <v>81.750829256886206</v>
      </c>
      <c r="N419" s="9">
        <v>81.6401215189872</v>
      </c>
      <c r="O419" s="9">
        <v>82.794864363997178</v>
      </c>
      <c r="P419" s="9">
        <v>85.548534071287307</v>
      </c>
      <c r="Q419" s="9">
        <v>87.108268299653446</v>
      </c>
      <c r="R419" s="9">
        <v>90.493700268281074</v>
      </c>
      <c r="S419" s="9">
        <v>94.842360675247733</v>
      </c>
      <c r="T419" s="9">
        <v>100.92211636956436</v>
      </c>
      <c r="U419" s="9">
        <v>104.53504619140091</v>
      </c>
      <c r="V419" s="9">
        <v>105.46019914861934</v>
      </c>
      <c r="W419" s="9">
        <v>106.04383255119616</v>
      </c>
      <c r="X419" s="9">
        <v>107.27382179244618</v>
      </c>
      <c r="Y419" s="9">
        <v>108.42216076353067</v>
      </c>
      <c r="Z419" s="9">
        <v>109.57347714482329</v>
      </c>
      <c r="AA419" s="9">
        <v>108.88762964805296</v>
      </c>
      <c r="AB419" s="9">
        <v>109.28309793380051</v>
      </c>
      <c r="AC419" s="9">
        <v>109.29975434088077</v>
      </c>
      <c r="AD419" s="9">
        <v>110.9257264463739</v>
      </c>
      <c r="AE419" s="9">
        <v>115.55196878956053</v>
      </c>
      <c r="AF419" s="9">
        <v>120.52638108543157</v>
      </c>
      <c r="AG419" s="9">
        <v>125.54015125002275</v>
      </c>
      <c r="AH419" s="9">
        <v>126.34252620988745</v>
      </c>
      <c r="AI419" s="9">
        <v>125.07240033762908</v>
      </c>
      <c r="AJ419" s="9">
        <v>124.64030188379785</v>
      </c>
      <c r="AK419" s="9">
        <v>126.64933106711328</v>
      </c>
      <c r="AL419" s="9">
        <v>131.62656539167315</v>
      </c>
      <c r="AM419" s="9">
        <v>137.36131315545018</v>
      </c>
      <c r="AN419" s="9">
        <v>143.08079629735133</v>
      </c>
      <c r="AO419" s="9">
        <v>147.01154593344097</v>
      </c>
      <c r="AP419" s="9">
        <v>150.59672997787837</v>
      </c>
      <c r="AQ419" s="9">
        <v>153.64819147249906</v>
      </c>
      <c r="AR419" s="9">
        <v>158.24403959092515</v>
      </c>
      <c r="AS419" s="9">
        <v>160.56055531257792</v>
      </c>
      <c r="AT419" s="9">
        <v>172.68007691690966</v>
      </c>
      <c r="AU419" s="9">
        <v>177.77769819009086</v>
      </c>
      <c r="AV419" s="9">
        <v>184.04854587094334</v>
      </c>
      <c r="AW419" s="9">
        <v>180.10800850579935</v>
      </c>
      <c r="AX419" s="9">
        <v>181.22014507284425</v>
      </c>
      <c r="AY419" s="9">
        <v>179.57285633900452</v>
      </c>
      <c r="AZ419" s="9">
        <v>182.21271979830746</v>
      </c>
      <c r="BA419" s="9">
        <v>187.45560579392031</v>
      </c>
      <c r="BB419" s="9">
        <v>194.26377846418063</v>
      </c>
      <c r="BC419" s="9">
        <v>201.65651310514968</v>
      </c>
      <c r="BD419" s="9">
        <v>219.5241871906014</v>
      </c>
      <c r="BE419" s="9">
        <v>241.72793044665909</v>
      </c>
      <c r="BF419" s="9">
        <v>258.20279621099684</v>
      </c>
      <c r="BG419" s="9">
        <v>268.47248535004934</v>
      </c>
      <c r="BH419" s="9">
        <v>282.10187436471114</v>
      </c>
      <c r="BI419" s="9">
        <v>292.46793504325115</v>
      </c>
      <c r="BJ419" s="9">
        <v>296.6589745158978</v>
      </c>
      <c r="BK419" s="9">
        <v>291.31519472716269</v>
      </c>
      <c r="BL419" s="9">
        <v>291.64915797061514</v>
      </c>
      <c r="BM419" s="9">
        <v>285.10530704454885</v>
      </c>
      <c r="BN419" s="9">
        <v>289.56488450305466</v>
      </c>
      <c r="BO419" s="9">
        <v>293.09915799598025</v>
      </c>
      <c r="BP419" s="9">
        <v>309.25201178659381</v>
      </c>
      <c r="BQ419" s="21">
        <v>319.82586432791629</v>
      </c>
      <c r="BR419" s="21">
        <v>333.18905501113045</v>
      </c>
      <c r="BS419" s="21">
        <v>339.83614499772449</v>
      </c>
      <c r="BT419" s="21">
        <v>334.71397053124048</v>
      </c>
      <c r="BU419" s="21">
        <v>326.20070132361587</v>
      </c>
      <c r="BV419" s="21">
        <v>320.11703846765255</v>
      </c>
      <c r="BW419" s="21">
        <v>331.89990990228512</v>
      </c>
      <c r="BX419" s="21">
        <v>343.11783417726105</v>
      </c>
      <c r="BY419" s="21">
        <v>355.67354238666871</v>
      </c>
      <c r="BZ419" s="21">
        <v>363.14563153064205</v>
      </c>
      <c r="CA419" s="21">
        <v>359.89183282359392</v>
      </c>
      <c r="CB419" s="21">
        <v>356.23835817388527</v>
      </c>
      <c r="CC419" s="21">
        <v>355.06828749083178</v>
      </c>
      <c r="CD419" s="197">
        <v>366.93352356418239</v>
      </c>
      <c r="CE419" s="197">
        <v>372.12658238053228</v>
      </c>
      <c r="CF419" s="197">
        <v>373.33194712340446</v>
      </c>
      <c r="CG419" s="197">
        <v>378.15787975950587</v>
      </c>
      <c r="CH419" s="200">
        <v>393.47208883283014</v>
      </c>
      <c r="CJ419" s="5"/>
      <c r="CK419" s="5"/>
      <c r="CL419" s="5"/>
      <c r="CM419" s="5"/>
      <c r="CN419" s="5"/>
      <c r="CO419" s="21"/>
      <c r="CP419" s="21"/>
      <c r="CQ419" s="21"/>
    </row>
    <row r="420" spans="1:95" x14ac:dyDescent="0.2">
      <c r="A420" s="8" t="str">
        <f t="shared" si="6"/>
        <v>EWGuL_gg_QU_3</v>
      </c>
      <c r="B420" s="7" t="s">
        <v>3813</v>
      </c>
      <c r="C420" s="7" t="s">
        <v>654</v>
      </c>
      <c r="D420" s="7">
        <v>3</v>
      </c>
      <c r="E420" s="7">
        <v>100</v>
      </c>
      <c r="F420" s="9">
        <v>96.807553880453099</v>
      </c>
      <c r="G420" s="9">
        <v>89.578525087745064</v>
      </c>
      <c r="H420" s="9">
        <v>84.369718991032983</v>
      </c>
      <c r="I420" s="9">
        <v>82.474751078776265</v>
      </c>
      <c r="J420" s="9">
        <v>85.635477993697236</v>
      </c>
      <c r="K420" s="9">
        <v>86.248453647803203</v>
      </c>
      <c r="L420" s="9">
        <v>86.491650786201987</v>
      </c>
      <c r="M420" s="9">
        <v>87.219592751244065</v>
      </c>
      <c r="N420" s="9">
        <v>88.717723495808556</v>
      </c>
      <c r="O420" s="9">
        <v>89.809571322859028</v>
      </c>
      <c r="P420" s="9">
        <v>92.331769888758103</v>
      </c>
      <c r="Q420" s="9">
        <v>97.194098879385464</v>
      </c>
      <c r="R420" s="9">
        <v>103.42754165753514</v>
      </c>
      <c r="S420" s="9">
        <v>107.94696740647824</v>
      </c>
      <c r="T420" s="9">
        <v>109.79449235481691</v>
      </c>
      <c r="U420" s="9">
        <v>108.91558760722911</v>
      </c>
      <c r="V420" s="9">
        <v>106.86263977042647</v>
      </c>
      <c r="W420" s="9">
        <v>103.52074215634634</v>
      </c>
      <c r="X420" s="9">
        <v>105.95101729677624</v>
      </c>
      <c r="Y420" s="9">
        <v>110.73417220620517</v>
      </c>
      <c r="Z420" s="9">
        <v>117.51838356852687</v>
      </c>
      <c r="AA420" s="9">
        <v>120.56887675240438</v>
      </c>
      <c r="AB420" s="9">
        <v>123.10078116013688</v>
      </c>
      <c r="AC420" s="9">
        <v>125.44322320460925</v>
      </c>
      <c r="AD420" s="9">
        <v>125.67198179819921</v>
      </c>
      <c r="AE420" s="9">
        <v>126.3797974565036</v>
      </c>
      <c r="AF420" s="9">
        <v>125.47847743952059</v>
      </c>
      <c r="AG420" s="9">
        <v>128.02959619966236</v>
      </c>
      <c r="AH420" s="9">
        <v>129.31430303125015</v>
      </c>
      <c r="AI420" s="9">
        <v>131.46045567318194</v>
      </c>
      <c r="AJ420" s="9">
        <v>132.77634185610427</v>
      </c>
      <c r="AK420" s="9">
        <v>132.96177824678668</v>
      </c>
      <c r="AL420" s="9">
        <v>137.0932795765101</v>
      </c>
      <c r="AM420" s="9">
        <v>136.16088042355111</v>
      </c>
      <c r="AN420" s="9">
        <v>141.00901624949756</v>
      </c>
      <c r="AO420" s="9">
        <v>142.40323564641918</v>
      </c>
      <c r="AP420" s="9">
        <v>147.39632708928207</v>
      </c>
      <c r="AQ420" s="9">
        <v>150.52691195181174</v>
      </c>
      <c r="AR420" s="9">
        <v>152.5083822671279</v>
      </c>
      <c r="AS420" s="9">
        <v>155.49101957630648</v>
      </c>
      <c r="AT420" s="9">
        <v>168.32030461121622</v>
      </c>
      <c r="AU420" s="9">
        <v>183.82669395130566</v>
      </c>
      <c r="AV420" s="9">
        <v>192.8505067877098</v>
      </c>
      <c r="AW420" s="9">
        <v>190.42308502135799</v>
      </c>
      <c r="AX420" s="9">
        <v>187.39369070950261</v>
      </c>
      <c r="AY420" s="9">
        <v>192.68071192582943</v>
      </c>
      <c r="AZ420" s="9">
        <v>200.56953112548945</v>
      </c>
      <c r="BA420" s="9">
        <v>208.7058329669745</v>
      </c>
      <c r="BB420" s="9">
        <v>215.35714078064873</v>
      </c>
      <c r="BC420" s="9">
        <v>224.23799992686079</v>
      </c>
      <c r="BD420" s="9">
        <v>247.00370322477158</v>
      </c>
      <c r="BE420" s="9">
        <v>278.12488485674697</v>
      </c>
      <c r="BF420" s="9">
        <v>295.46756812007612</v>
      </c>
      <c r="BG420" s="9">
        <v>302.57626559914115</v>
      </c>
      <c r="BH420" s="9">
        <v>304.79108314129087</v>
      </c>
      <c r="BI420" s="9">
        <v>319.1493357107027</v>
      </c>
      <c r="BJ420" s="9">
        <v>329.48212867954766</v>
      </c>
      <c r="BK420" s="9">
        <v>330.10196863777651</v>
      </c>
      <c r="BL420" s="9">
        <v>326.53998205215356</v>
      </c>
      <c r="BM420" s="9">
        <v>318.15380064042716</v>
      </c>
      <c r="BN420" s="9">
        <v>323.43613522187655</v>
      </c>
      <c r="BO420" s="9">
        <v>330.69609044389534</v>
      </c>
      <c r="BP420" s="9">
        <v>349.63121718495319</v>
      </c>
      <c r="BQ420" s="21">
        <v>367.43499105156451</v>
      </c>
      <c r="BR420" s="21">
        <v>390.67055301936324</v>
      </c>
      <c r="BS420" s="21">
        <v>402.87112307166984</v>
      </c>
      <c r="BT420" s="21">
        <v>396.72537614367201</v>
      </c>
      <c r="BU420" s="21">
        <v>386.00192416105551</v>
      </c>
      <c r="BV420" s="21">
        <v>384.81781509786884</v>
      </c>
      <c r="BW420" s="21">
        <v>405.36249262924298</v>
      </c>
      <c r="BX420" s="21">
        <v>424.36840457235121</v>
      </c>
      <c r="BY420" s="21">
        <v>441.97490769294319</v>
      </c>
      <c r="BZ420" s="21">
        <v>450.41250117758022</v>
      </c>
      <c r="CA420" s="21">
        <v>453.96751454536678</v>
      </c>
      <c r="CB420" s="21">
        <v>453.50250390203087</v>
      </c>
      <c r="CC420" s="21">
        <v>457.68927776905088</v>
      </c>
      <c r="CD420" s="197">
        <v>469.01977031319228</v>
      </c>
      <c r="CE420" s="197">
        <v>472.35246597264967</v>
      </c>
      <c r="CF420" s="197">
        <v>477.20562786487091</v>
      </c>
      <c r="CG420" s="197">
        <v>480.07935655943857</v>
      </c>
      <c r="CH420" s="200">
        <v>492.90327420957902</v>
      </c>
      <c r="CJ420" s="5"/>
      <c r="CK420" s="5"/>
      <c r="CL420" s="5"/>
      <c r="CM420" s="5"/>
      <c r="CN420" s="5"/>
      <c r="CO420" s="21"/>
      <c r="CP420" s="21"/>
      <c r="CQ420" s="21"/>
    </row>
    <row r="421" spans="1:95" x14ac:dyDescent="0.2">
      <c r="A421" s="8" t="str">
        <f t="shared" si="6"/>
        <v>EWGuL_gg_QU_4</v>
      </c>
      <c r="B421" s="7" t="s">
        <v>3813</v>
      </c>
      <c r="C421" s="7" t="s">
        <v>654</v>
      </c>
      <c r="D421" s="7">
        <v>4</v>
      </c>
      <c r="E421" s="7">
        <v>100</v>
      </c>
      <c r="F421" s="9">
        <v>95.602673600230844</v>
      </c>
      <c r="G421" s="9">
        <v>86.802385954767246</v>
      </c>
      <c r="H421" s="9">
        <v>82.658627619813501</v>
      </c>
      <c r="I421" s="9">
        <v>81.101800198949533</v>
      </c>
      <c r="J421" s="9">
        <v>84.879561877077222</v>
      </c>
      <c r="K421" s="9">
        <v>86.797556086560689</v>
      </c>
      <c r="L421" s="9">
        <v>89.499598852413939</v>
      </c>
      <c r="M421" s="9">
        <v>93.974739790676423</v>
      </c>
      <c r="N421" s="9">
        <v>96.613457621787646</v>
      </c>
      <c r="O421" s="9">
        <v>98.492007910092028</v>
      </c>
      <c r="P421" s="9">
        <v>101.47874455621248</v>
      </c>
      <c r="Q421" s="9">
        <v>104.59427767974655</v>
      </c>
      <c r="R421" s="9">
        <v>111.39258507937116</v>
      </c>
      <c r="S421" s="9">
        <v>115.3310740283578</v>
      </c>
      <c r="T421" s="9">
        <v>122.86432632733818</v>
      </c>
      <c r="U421" s="9">
        <v>125.6970438526148</v>
      </c>
      <c r="V421" s="9">
        <v>131.10461762222153</v>
      </c>
      <c r="W421" s="9">
        <v>131.89913089228793</v>
      </c>
      <c r="X421" s="9">
        <v>134.64142255738156</v>
      </c>
      <c r="Y421" s="9">
        <v>135.3326303196055</v>
      </c>
      <c r="Z421" s="9">
        <v>137.34158704139051</v>
      </c>
      <c r="AA421" s="9">
        <v>139.69426936217147</v>
      </c>
      <c r="AB421" s="9">
        <v>141.41719057350778</v>
      </c>
      <c r="AC421" s="9">
        <v>142.77250517217124</v>
      </c>
      <c r="AD421" s="9">
        <v>143.71996425904882</v>
      </c>
      <c r="AE421" s="9">
        <v>139.96205870425223</v>
      </c>
      <c r="AF421" s="9">
        <v>138.79484062753872</v>
      </c>
      <c r="AG421" s="9">
        <v>139.62691953705044</v>
      </c>
      <c r="AH421" s="9">
        <v>147.30748280738294</v>
      </c>
      <c r="AI421" s="9">
        <v>155.02266013116278</v>
      </c>
      <c r="AJ421" s="9">
        <v>158.16100096424455</v>
      </c>
      <c r="AK421" s="9">
        <v>157.27015866216632</v>
      </c>
      <c r="AL421" s="9">
        <v>159.718633363045</v>
      </c>
      <c r="AM421" s="9">
        <v>140.92025083348443</v>
      </c>
      <c r="AN421" s="9">
        <v>125.07801578651872</v>
      </c>
      <c r="AO421" s="9">
        <v>105.56991100107318</v>
      </c>
      <c r="AP421" s="9">
        <v>111.65876447109116</v>
      </c>
      <c r="AQ421" s="9">
        <v>117.32017463160018</v>
      </c>
      <c r="AR421" s="9">
        <v>123.29123298960549</v>
      </c>
      <c r="AS421" s="9">
        <v>126.97105567962812</v>
      </c>
      <c r="AT421" s="9">
        <v>145.47857283255354</v>
      </c>
      <c r="AU421" s="9">
        <v>157.6825757199596</v>
      </c>
      <c r="AV421" s="9">
        <v>169.30940939269985</v>
      </c>
      <c r="AW421" s="9">
        <v>161.66936334752984</v>
      </c>
      <c r="AX421" s="9">
        <v>154.98777775518855</v>
      </c>
      <c r="AY421" s="9">
        <v>144.58290066137238</v>
      </c>
      <c r="AZ421" s="9">
        <v>143.2541503360026</v>
      </c>
      <c r="BA421" s="9">
        <v>146.22505574841787</v>
      </c>
      <c r="BB421" s="9">
        <v>152.35415811775263</v>
      </c>
      <c r="BC421" s="9">
        <v>155.53140621990767</v>
      </c>
      <c r="BD421" s="9">
        <v>175.57106480212065</v>
      </c>
      <c r="BE421" s="9">
        <v>203.76816257291159</v>
      </c>
      <c r="BF421" s="9">
        <v>226.39178364269392</v>
      </c>
      <c r="BG421" s="9">
        <v>235.91554440925924</v>
      </c>
      <c r="BH421" s="9">
        <v>243.48192654864889</v>
      </c>
      <c r="BI421" s="9">
        <v>260.59186495287742</v>
      </c>
      <c r="BJ421" s="9">
        <v>274.88368658346241</v>
      </c>
      <c r="BK421" s="9">
        <v>284.80292169529258</v>
      </c>
      <c r="BL421" s="9">
        <v>294.20934204576616</v>
      </c>
      <c r="BM421" s="9">
        <v>294.24139296933771</v>
      </c>
      <c r="BN421" s="9">
        <v>296.25639769164724</v>
      </c>
      <c r="BO421" s="9">
        <v>291.84913312524992</v>
      </c>
      <c r="BP421" s="9">
        <v>303.98434800449854</v>
      </c>
      <c r="BQ421" s="21">
        <v>315.11836562276733</v>
      </c>
      <c r="BR421" s="21">
        <v>336.03369429992205</v>
      </c>
      <c r="BS421" s="21">
        <v>349.58939556009074</v>
      </c>
      <c r="BT421" s="21">
        <v>349.59990405944063</v>
      </c>
      <c r="BU421" s="21">
        <v>337.5290537369433</v>
      </c>
      <c r="BV421" s="21">
        <v>328.86978768091825</v>
      </c>
      <c r="BW421" s="21">
        <v>341.68411432236348</v>
      </c>
      <c r="BX421" s="21">
        <v>354.86439944827475</v>
      </c>
      <c r="BY421" s="21">
        <v>371.79201539020681</v>
      </c>
      <c r="BZ421" s="21">
        <v>378.54477697827406</v>
      </c>
      <c r="CA421" s="21">
        <v>377.62475787321051</v>
      </c>
      <c r="CB421" s="21">
        <v>369.8395362386234</v>
      </c>
      <c r="CC421" s="21">
        <v>366.02521374053458</v>
      </c>
      <c r="CD421" s="197">
        <v>373.22590010773001</v>
      </c>
      <c r="CE421" s="197">
        <v>377.75716496359559</v>
      </c>
      <c r="CF421" s="197">
        <v>376.94433254880136</v>
      </c>
      <c r="CG421" s="197">
        <v>385.44781010261363</v>
      </c>
      <c r="CH421" s="200">
        <v>403.92437882602667</v>
      </c>
      <c r="CJ421" s="5"/>
      <c r="CK421" s="5"/>
      <c r="CL421" s="5"/>
      <c r="CM421" s="5"/>
      <c r="CN421" s="5"/>
      <c r="CO421" s="21"/>
      <c r="CP421" s="21"/>
      <c r="CQ421" s="21"/>
    </row>
    <row r="422" spans="1:95" x14ac:dyDescent="0.2">
      <c r="A422" s="8" t="str">
        <f t="shared" si="6"/>
        <v>EWGuL_gg_QU_5</v>
      </c>
      <c r="B422" s="7" t="s">
        <v>3813</v>
      </c>
      <c r="C422" s="7" t="s">
        <v>654</v>
      </c>
      <c r="D422" s="7">
        <v>5</v>
      </c>
      <c r="E422" s="7">
        <v>100</v>
      </c>
      <c r="F422" s="9">
        <v>97.00561246072067</v>
      </c>
      <c r="G422" s="9">
        <v>89.983638310803826</v>
      </c>
      <c r="H422" s="9">
        <v>83.144977383683241</v>
      </c>
      <c r="I422" s="9">
        <v>79.282734948405889</v>
      </c>
      <c r="J422" s="9">
        <v>80.402222889109325</v>
      </c>
      <c r="K422" s="9">
        <v>83.116404161187248</v>
      </c>
      <c r="L422" s="9">
        <v>85.866607330837269</v>
      </c>
      <c r="M422" s="9">
        <v>88.675647136366379</v>
      </c>
      <c r="N422" s="9">
        <v>89.185186265886387</v>
      </c>
      <c r="O422" s="9">
        <v>89.152162212475446</v>
      </c>
      <c r="P422" s="9">
        <v>90.450553226645027</v>
      </c>
      <c r="Q422" s="9">
        <v>93.059492812973346</v>
      </c>
      <c r="R422" s="9">
        <v>98.05769107167454</v>
      </c>
      <c r="S422" s="9">
        <v>100.22581284536352</v>
      </c>
      <c r="T422" s="9">
        <v>106.09783876460335</v>
      </c>
      <c r="U422" s="9">
        <v>108.1059153720804</v>
      </c>
      <c r="V422" s="9">
        <v>112.69026216427723</v>
      </c>
      <c r="W422" s="9">
        <v>112.97054997189805</v>
      </c>
      <c r="X422" s="9">
        <v>116.55892042072344</v>
      </c>
      <c r="Y422" s="9">
        <v>118.83954103653014</v>
      </c>
      <c r="Z422" s="9">
        <v>122.01741890219283</v>
      </c>
      <c r="AA422" s="9">
        <v>123.51931393327588</v>
      </c>
      <c r="AB422" s="9">
        <v>122.68873144435895</v>
      </c>
      <c r="AC422" s="9">
        <v>124.28225619610747</v>
      </c>
      <c r="AD422" s="9">
        <v>125.26171514902008</v>
      </c>
      <c r="AE422" s="9">
        <v>132.83303154989525</v>
      </c>
      <c r="AF422" s="9">
        <v>137.42008255806203</v>
      </c>
      <c r="AG422" s="9">
        <v>142.92947892226178</v>
      </c>
      <c r="AH422" s="9">
        <v>143.9052073590093</v>
      </c>
      <c r="AI422" s="9">
        <v>146.59265861287577</v>
      </c>
      <c r="AJ422" s="9">
        <v>150.80017889825606</v>
      </c>
      <c r="AK422" s="9">
        <v>155.38667375946406</v>
      </c>
      <c r="AL422" s="9">
        <v>161.19481839965908</v>
      </c>
      <c r="AM422" s="9">
        <v>164.93729935949386</v>
      </c>
      <c r="AN422" s="9">
        <v>174.7732340568036</v>
      </c>
      <c r="AO422" s="9">
        <v>181.37716016343396</v>
      </c>
      <c r="AP422" s="9">
        <v>189.61357256521455</v>
      </c>
      <c r="AQ422" s="9">
        <v>193.5132855908524</v>
      </c>
      <c r="AR422" s="9">
        <v>200.16639512757794</v>
      </c>
      <c r="AS422" s="9">
        <v>209.24361150511686</v>
      </c>
      <c r="AT422" s="9">
        <v>228.6879499744002</v>
      </c>
      <c r="AU422" s="9">
        <v>245.48922252451459</v>
      </c>
      <c r="AV422" s="9">
        <v>255.25420561808892</v>
      </c>
      <c r="AW422" s="9">
        <v>252.65606820219818</v>
      </c>
      <c r="AX422" s="9">
        <v>250.74343552660821</v>
      </c>
      <c r="AY422" s="9">
        <v>246.68841028095076</v>
      </c>
      <c r="AZ422" s="9">
        <v>250.79259855990503</v>
      </c>
      <c r="BA422" s="9">
        <v>256.04140914082478</v>
      </c>
      <c r="BB422" s="9">
        <v>276.94786308445896</v>
      </c>
      <c r="BC422" s="9">
        <v>287.68263460000526</v>
      </c>
      <c r="BD422" s="9">
        <v>309.21357443674964</v>
      </c>
      <c r="BE422" s="9">
        <v>322.08487039825167</v>
      </c>
      <c r="BF422" s="9">
        <v>336.09697397586092</v>
      </c>
      <c r="BG422" s="9">
        <v>344.95673560029178</v>
      </c>
      <c r="BH422" s="9">
        <v>354.41207929839589</v>
      </c>
      <c r="BI422" s="9">
        <v>357.41171660492574</v>
      </c>
      <c r="BJ422" s="9">
        <v>352.89518053462911</v>
      </c>
      <c r="BK422" s="9">
        <v>340.2192819498091</v>
      </c>
      <c r="BL422" s="9">
        <v>341.49299046117363</v>
      </c>
      <c r="BM422" s="9">
        <v>332.92969928896082</v>
      </c>
      <c r="BN422" s="9">
        <v>337.03028462900539</v>
      </c>
      <c r="BO422" s="9">
        <v>337.99246459789288</v>
      </c>
      <c r="BP422" s="9">
        <v>355.28562818365134</v>
      </c>
      <c r="BQ422" s="21">
        <v>367.89707723558837</v>
      </c>
      <c r="BR422" s="21">
        <v>384.0659469684561</v>
      </c>
      <c r="BS422" s="21">
        <v>393.74056377272331</v>
      </c>
      <c r="BT422" s="21">
        <v>393.94084423083103</v>
      </c>
      <c r="BU422" s="21">
        <v>382.61233304302431</v>
      </c>
      <c r="BV422" s="21">
        <v>372.38689418024109</v>
      </c>
      <c r="BW422" s="21">
        <v>377.31599159653183</v>
      </c>
      <c r="BX422" s="21">
        <v>389.34762028190818</v>
      </c>
      <c r="BY422" s="21">
        <v>401.15372817502754</v>
      </c>
      <c r="BZ422" s="21">
        <v>413.97743674821373</v>
      </c>
      <c r="CA422" s="21">
        <v>419.00828437655736</v>
      </c>
      <c r="CB422" s="21">
        <v>427.33242420870874</v>
      </c>
      <c r="CC422" s="21">
        <v>433.50059621136523</v>
      </c>
      <c r="CD422" s="197">
        <v>442.5632382523188</v>
      </c>
      <c r="CE422" s="197">
        <v>441.77590239131649</v>
      </c>
      <c r="CF422" s="197">
        <v>436.65443125216484</v>
      </c>
      <c r="CG422" s="197">
        <v>439.0110268067919</v>
      </c>
      <c r="CH422" s="200">
        <v>452.59450417505496</v>
      </c>
      <c r="CJ422" s="5"/>
      <c r="CK422" s="5"/>
      <c r="CL422" s="5"/>
      <c r="CM422" s="5"/>
      <c r="CN422" s="5"/>
      <c r="CO422" s="21"/>
      <c r="CP422" s="21"/>
      <c r="CQ422" s="21"/>
    </row>
    <row r="423" spans="1:95" x14ac:dyDescent="0.2">
      <c r="A423" s="8" t="str">
        <f t="shared" si="6"/>
        <v>EWGuL_gg_QU_6</v>
      </c>
      <c r="B423" s="7" t="s">
        <v>3813</v>
      </c>
      <c r="C423" s="7" t="s">
        <v>654</v>
      </c>
      <c r="D423" s="7">
        <v>6</v>
      </c>
      <c r="E423" s="7">
        <v>100</v>
      </c>
      <c r="F423" s="9">
        <v>95.451096038523062</v>
      </c>
      <c r="G423" s="9">
        <v>86.570550757446298</v>
      </c>
      <c r="H423" s="9">
        <v>80.566531142190826</v>
      </c>
      <c r="I423" s="9">
        <v>78.158705195521421</v>
      </c>
      <c r="J423" s="9">
        <v>81.18045206451356</v>
      </c>
      <c r="K423" s="9">
        <v>83.569420609513585</v>
      </c>
      <c r="L423" s="9">
        <v>85.971507998169329</v>
      </c>
      <c r="M423" s="9">
        <v>89.194159698403851</v>
      </c>
      <c r="N423" s="9">
        <v>90.901870112825577</v>
      </c>
      <c r="O423" s="9">
        <v>92.707427704743793</v>
      </c>
      <c r="P423" s="9">
        <v>99.46634703929216</v>
      </c>
      <c r="Q423" s="9">
        <v>106.4676384129214</v>
      </c>
      <c r="R423" s="9">
        <v>116.24323067415158</v>
      </c>
      <c r="S423" s="9">
        <v>119.21678720350501</v>
      </c>
      <c r="T423" s="9">
        <v>123.8856538560954</v>
      </c>
      <c r="U423" s="9">
        <v>122.5125004986579</v>
      </c>
      <c r="V423" s="9">
        <v>123.05510498417185</v>
      </c>
      <c r="W423" s="9">
        <v>121.34275590197133</v>
      </c>
      <c r="X423" s="9">
        <v>126.44745800084512</v>
      </c>
      <c r="Y423" s="9">
        <v>130.62066873263498</v>
      </c>
      <c r="Z423" s="9">
        <v>135.78822493617488</v>
      </c>
      <c r="AA423" s="9">
        <v>137.83551291458397</v>
      </c>
      <c r="AB423" s="9">
        <v>144.3748702817179</v>
      </c>
      <c r="AC423" s="9">
        <v>148.37583627211515</v>
      </c>
      <c r="AD423" s="9">
        <v>151.61947725916608</v>
      </c>
      <c r="AE423" s="9">
        <v>144.45039121082064</v>
      </c>
      <c r="AF423" s="9">
        <v>145.73557594744719</v>
      </c>
      <c r="AG423" s="9">
        <v>149.39515393229382</v>
      </c>
      <c r="AH423" s="9">
        <v>156.67828223141782</v>
      </c>
      <c r="AI423" s="9">
        <v>158.33599494914168</v>
      </c>
      <c r="AJ423" s="9">
        <v>160.40303355234093</v>
      </c>
      <c r="AK423" s="9">
        <v>163.40413660142056</v>
      </c>
      <c r="AL423" s="9">
        <v>168.46944634582601</v>
      </c>
      <c r="AM423" s="9">
        <v>171.03796275807258</v>
      </c>
      <c r="AN423" s="9">
        <v>174.92619331449828</v>
      </c>
      <c r="AO423" s="9">
        <v>178.13449883721668</v>
      </c>
      <c r="AP423" s="9">
        <v>179.74038073465348</v>
      </c>
      <c r="AQ423" s="9">
        <v>186.68094862505959</v>
      </c>
      <c r="AR423" s="9">
        <v>194.10300637579738</v>
      </c>
      <c r="AS423" s="9">
        <v>201.39353814573533</v>
      </c>
      <c r="AT423" s="9">
        <v>215.34166907051531</v>
      </c>
      <c r="AU423" s="9">
        <v>226.27235924524112</v>
      </c>
      <c r="AV423" s="9">
        <v>242.38906955956335</v>
      </c>
      <c r="AW423" s="9">
        <v>248.48907282147184</v>
      </c>
      <c r="AX423" s="9">
        <v>255.28410890043756</v>
      </c>
      <c r="AY423" s="9">
        <v>257.86941015548757</v>
      </c>
      <c r="AZ423" s="9">
        <v>264.47643162041123</v>
      </c>
      <c r="BA423" s="9">
        <v>273.12297173752</v>
      </c>
      <c r="BB423" s="9">
        <v>285.31617509739641</v>
      </c>
      <c r="BC423" s="9">
        <v>296.54309910400963</v>
      </c>
      <c r="BD423" s="9">
        <v>321.25796665337043</v>
      </c>
      <c r="BE423" s="9">
        <v>348.87049907026181</v>
      </c>
      <c r="BF423" s="9">
        <v>368.5462808546161</v>
      </c>
      <c r="BG423" s="9">
        <v>379.25597059925462</v>
      </c>
      <c r="BH423" s="9">
        <v>391.54925957542508</v>
      </c>
      <c r="BI423" s="9">
        <v>407.58647822638005</v>
      </c>
      <c r="BJ423" s="9">
        <v>413.68163274142199</v>
      </c>
      <c r="BK423" s="9">
        <v>407.24467017675175</v>
      </c>
      <c r="BL423" s="9">
        <v>403.1856487094513</v>
      </c>
      <c r="BM423" s="9">
        <v>393.34405360977524</v>
      </c>
      <c r="BN423" s="9">
        <v>401.78160042999554</v>
      </c>
      <c r="BO423" s="9">
        <v>412.40378649047216</v>
      </c>
      <c r="BP423" s="9">
        <v>436.91934041083522</v>
      </c>
      <c r="BQ423" s="21">
        <v>446.93044175693649</v>
      </c>
      <c r="BR423" s="21">
        <v>463.56007554909712</v>
      </c>
      <c r="BS423" s="21">
        <v>475.74641929081662</v>
      </c>
      <c r="BT423" s="21">
        <v>477.82684351113988</v>
      </c>
      <c r="BU423" s="21">
        <v>467.44637958478091</v>
      </c>
      <c r="BV423" s="21">
        <v>457.52241071430825</v>
      </c>
      <c r="BW423" s="21">
        <v>468.32328572729739</v>
      </c>
      <c r="BX423" s="21">
        <v>476.70723726803357</v>
      </c>
      <c r="BY423" s="21">
        <v>486.29161957885827</v>
      </c>
      <c r="BZ423" s="21">
        <v>494.95303658607719</v>
      </c>
      <c r="CA423" s="21">
        <v>494.40030381406558</v>
      </c>
      <c r="CB423" s="21">
        <v>502.42925388621325</v>
      </c>
      <c r="CC423" s="21">
        <v>506.0804755621329</v>
      </c>
      <c r="CD423" s="197">
        <v>520.00407656308425</v>
      </c>
      <c r="CE423" s="197">
        <v>511.91976977127092</v>
      </c>
      <c r="CF423" s="197">
        <v>509.83743710619098</v>
      </c>
      <c r="CG423" s="197">
        <v>512.54943756487057</v>
      </c>
      <c r="CH423" s="200">
        <v>529.50904079214251</v>
      </c>
      <c r="CJ423" s="5"/>
      <c r="CK423" s="5"/>
      <c r="CL423" s="5"/>
      <c r="CM423" s="5"/>
      <c r="CN423" s="5"/>
      <c r="CO423" s="21"/>
      <c r="CP423" s="21"/>
      <c r="CQ423" s="21"/>
    </row>
    <row r="424" spans="1:95" x14ac:dyDescent="0.2">
      <c r="A424" s="8" t="str">
        <f t="shared" si="6"/>
        <v>EWGuL_gg_QU_7</v>
      </c>
      <c r="B424" s="7" t="s">
        <v>3813</v>
      </c>
      <c r="C424" s="7" t="s">
        <v>654</v>
      </c>
      <c r="D424" s="7">
        <v>7</v>
      </c>
      <c r="E424" s="7">
        <v>100</v>
      </c>
      <c r="F424" s="9">
        <v>96.753265763796051</v>
      </c>
      <c r="G424" s="9">
        <v>89.351355782383507</v>
      </c>
      <c r="H424" s="9">
        <v>85.643813639425275</v>
      </c>
      <c r="I424" s="9">
        <v>85.144946629817071</v>
      </c>
      <c r="J424" s="9">
        <v>90.034370298034901</v>
      </c>
      <c r="K424" s="9">
        <v>93.233384274497396</v>
      </c>
      <c r="L424" s="9">
        <v>97.82419036632524</v>
      </c>
      <c r="M424" s="9">
        <v>102.14477682789941</v>
      </c>
      <c r="N424" s="9">
        <v>103.52105253985458</v>
      </c>
      <c r="O424" s="9">
        <v>102.60324263636103</v>
      </c>
      <c r="P424" s="9">
        <v>103.16124763655925</v>
      </c>
      <c r="Q424" s="9">
        <v>105.62454987830485</v>
      </c>
      <c r="R424" s="9">
        <v>110.919156610429</v>
      </c>
      <c r="S424" s="9">
        <v>113.96154274048592</v>
      </c>
      <c r="T424" s="9">
        <v>118.26544174928922</v>
      </c>
      <c r="U424" s="9">
        <v>118.49526017817209</v>
      </c>
      <c r="V424" s="9">
        <v>117.99288002051627</v>
      </c>
      <c r="W424" s="9">
        <v>116.86603781353894</v>
      </c>
      <c r="X424" s="9">
        <v>119.63615497713782</v>
      </c>
      <c r="Y424" s="9">
        <v>123.97050126825734</v>
      </c>
      <c r="Z424" s="9">
        <v>126.6688916610816</v>
      </c>
      <c r="AA424" s="9">
        <v>130.48036443127637</v>
      </c>
      <c r="AB424" s="9">
        <v>131.8733275961205</v>
      </c>
      <c r="AC424" s="9">
        <v>133.20451790939265</v>
      </c>
      <c r="AD424" s="9">
        <v>132.44070099140137</v>
      </c>
      <c r="AE424" s="9">
        <v>130.351549006429</v>
      </c>
      <c r="AF424" s="9">
        <v>138.8319954103417</v>
      </c>
      <c r="AG424" s="9">
        <v>136.501021741215</v>
      </c>
      <c r="AH424" s="9">
        <v>140.42842839416429</v>
      </c>
      <c r="AI424" s="9">
        <v>134.8764835739434</v>
      </c>
      <c r="AJ424" s="9">
        <v>139.83060771692215</v>
      </c>
      <c r="AK424" s="9">
        <v>142.51318894381649</v>
      </c>
      <c r="AL424" s="9">
        <v>147.40905338323847</v>
      </c>
      <c r="AM424" s="9">
        <v>153.14309637237372</v>
      </c>
      <c r="AN424" s="9">
        <v>158.32411132070172</v>
      </c>
      <c r="AO424" s="9">
        <v>163.45857705844412</v>
      </c>
      <c r="AP424" s="9">
        <v>162.43449442920698</v>
      </c>
      <c r="AQ424" s="9">
        <v>166.92312646814369</v>
      </c>
      <c r="AR424" s="9">
        <v>169.15543923237038</v>
      </c>
      <c r="AS424" s="9">
        <v>175.20068857846977</v>
      </c>
      <c r="AT424" s="9">
        <v>185.84435583662912</v>
      </c>
      <c r="AU424" s="9">
        <v>191.8995591014972</v>
      </c>
      <c r="AV424" s="9">
        <v>200.23772301314742</v>
      </c>
      <c r="AW424" s="9">
        <v>196.12294846948203</v>
      </c>
      <c r="AX424" s="9">
        <v>195.85858408596047</v>
      </c>
      <c r="AY424" s="9">
        <v>193.44885735040273</v>
      </c>
      <c r="AZ424" s="9">
        <v>197.57241476421291</v>
      </c>
      <c r="BA424" s="9">
        <v>200.63763635611704</v>
      </c>
      <c r="BB424" s="9">
        <v>207.00463150225588</v>
      </c>
      <c r="BC424" s="9">
        <v>213.8236516850809</v>
      </c>
      <c r="BD424" s="9">
        <v>237.65596913270369</v>
      </c>
      <c r="BE424" s="9">
        <v>262.25649493365268</v>
      </c>
      <c r="BF424" s="9">
        <v>283.1418667708196</v>
      </c>
      <c r="BG424" s="9">
        <v>294.63952174414891</v>
      </c>
      <c r="BH424" s="9">
        <v>310.98912680677671</v>
      </c>
      <c r="BI424" s="9">
        <v>326.62878322116541</v>
      </c>
      <c r="BJ424" s="9">
        <v>329.71274160347429</v>
      </c>
      <c r="BK424" s="9">
        <v>316.15638192881471</v>
      </c>
      <c r="BL424" s="9">
        <v>308.54748898019938</v>
      </c>
      <c r="BM424" s="9">
        <v>301.348756054528</v>
      </c>
      <c r="BN424" s="9">
        <v>304.42071117930078</v>
      </c>
      <c r="BO424" s="9">
        <v>304.51146750072979</v>
      </c>
      <c r="BP424" s="9">
        <v>322.15947349570359</v>
      </c>
      <c r="BQ424" s="21">
        <v>340.23257039326433</v>
      </c>
      <c r="BR424" s="21">
        <v>359.32448019964323</v>
      </c>
      <c r="BS424" s="21">
        <v>371.06805553061264</v>
      </c>
      <c r="BT424" s="21">
        <v>367.77360103463769</v>
      </c>
      <c r="BU424" s="21">
        <v>364.67617558546573</v>
      </c>
      <c r="BV424" s="21">
        <v>362.09371907470313</v>
      </c>
      <c r="BW424" s="21">
        <v>380.25523019707867</v>
      </c>
      <c r="BX424" s="21">
        <v>387.85270541567115</v>
      </c>
      <c r="BY424" s="21">
        <v>389.31593154059289</v>
      </c>
      <c r="BZ424" s="21">
        <v>392.78165200005259</v>
      </c>
      <c r="CA424" s="21">
        <v>397.25388934850844</v>
      </c>
      <c r="CB424" s="21">
        <v>414.68261635879867</v>
      </c>
      <c r="CC424" s="21">
        <v>429.11345711299901</v>
      </c>
      <c r="CD424" s="197">
        <v>446.60015106443007</v>
      </c>
      <c r="CE424" s="197">
        <v>446.19204037684494</v>
      </c>
      <c r="CF424" s="197">
        <v>437.67470591911871</v>
      </c>
      <c r="CG424" s="197">
        <v>439.10514266189875</v>
      </c>
      <c r="CH424" s="200">
        <v>454.85077903912952</v>
      </c>
      <c r="CJ424" s="5"/>
      <c r="CK424" s="5"/>
      <c r="CL424" s="5"/>
      <c r="CM424" s="5"/>
      <c r="CN424" s="5"/>
      <c r="CO424" s="21"/>
      <c r="CP424" s="21"/>
      <c r="CQ424" s="21"/>
    </row>
    <row r="425" spans="1:95" x14ac:dyDescent="0.2">
      <c r="A425" s="8" t="str">
        <f t="shared" si="6"/>
        <v>EWGuL_gg_QU_8</v>
      </c>
      <c r="B425" s="7" t="s">
        <v>3813</v>
      </c>
      <c r="C425" s="7" t="s">
        <v>654</v>
      </c>
      <c r="D425" s="7">
        <v>8</v>
      </c>
      <c r="E425" s="7">
        <v>100</v>
      </c>
      <c r="F425" s="9">
        <v>101.48063012592191</v>
      </c>
      <c r="G425" s="9">
        <v>91.21900207807289</v>
      </c>
      <c r="H425" s="9">
        <v>79.942472701098765</v>
      </c>
      <c r="I425" s="9">
        <v>69.711828960829052</v>
      </c>
      <c r="J425" s="9">
        <v>67.860670038089694</v>
      </c>
      <c r="K425" s="9">
        <v>66.034372036900933</v>
      </c>
      <c r="L425" s="9">
        <v>69.176062598709805</v>
      </c>
      <c r="M425" s="9">
        <v>76.070556694400338</v>
      </c>
      <c r="N425" s="9">
        <v>80.109151784046375</v>
      </c>
      <c r="O425" s="9">
        <v>83.44271588099312</v>
      </c>
      <c r="P425" s="9">
        <v>90.090512844241289</v>
      </c>
      <c r="Q425" s="9">
        <v>98.680945373400959</v>
      </c>
      <c r="R425" s="9">
        <v>108.4645760807969</v>
      </c>
      <c r="S425" s="9">
        <v>110.45944036596565</v>
      </c>
      <c r="T425" s="9">
        <v>119.0452546966139</v>
      </c>
      <c r="U425" s="9">
        <v>121.86840258068973</v>
      </c>
      <c r="V425" s="9">
        <v>128.53340938967696</v>
      </c>
      <c r="W425" s="9">
        <v>126.38235604089122</v>
      </c>
      <c r="X425" s="9">
        <v>131.72994275973278</v>
      </c>
      <c r="Y425" s="9">
        <v>134.56953700891691</v>
      </c>
      <c r="Z425" s="9">
        <v>139.82967030783186</v>
      </c>
      <c r="AA425" s="9">
        <v>138.53482106777963</v>
      </c>
      <c r="AB425" s="9">
        <v>144.49057533479507</v>
      </c>
      <c r="AC425" s="9">
        <v>147.79910396940477</v>
      </c>
      <c r="AD425" s="9">
        <v>151.15989864645749</v>
      </c>
      <c r="AE425" s="9">
        <v>156.49741230400727</v>
      </c>
      <c r="AF425" s="9">
        <v>161.12104570765288</v>
      </c>
      <c r="AG425" s="9">
        <v>165.73227865527247</v>
      </c>
      <c r="AH425" s="9">
        <v>160.69376494613485</v>
      </c>
      <c r="AI425" s="9">
        <v>160.48859885588564</v>
      </c>
      <c r="AJ425" s="9">
        <v>161.61496523892285</v>
      </c>
      <c r="AK425" s="9">
        <v>166.63810708689007</v>
      </c>
      <c r="AL425" s="9">
        <v>173.97829509636708</v>
      </c>
      <c r="AM425" s="9">
        <v>169.77064650932093</v>
      </c>
      <c r="AN425" s="9">
        <v>165.57450115790394</v>
      </c>
      <c r="AO425" s="9">
        <v>156.19342476405811</v>
      </c>
      <c r="AP425" s="9">
        <v>157.00910885024044</v>
      </c>
      <c r="AQ425" s="9">
        <v>161.46984800180326</v>
      </c>
      <c r="AR425" s="9">
        <v>159.63410978817063</v>
      </c>
      <c r="AS425" s="9">
        <v>159.22465744895183</v>
      </c>
      <c r="AT425" s="9">
        <v>167.61415897806751</v>
      </c>
      <c r="AU425" s="9">
        <v>170.76927638665947</v>
      </c>
      <c r="AV425" s="9">
        <v>166.90216172186612</v>
      </c>
      <c r="AW425" s="9">
        <v>147.30379652905998</v>
      </c>
      <c r="AX425" s="9">
        <v>140.08575478413479</v>
      </c>
      <c r="AY425" s="9">
        <v>139.63896971548502</v>
      </c>
      <c r="AZ425" s="9">
        <v>147.34255705611633</v>
      </c>
      <c r="BA425" s="9">
        <v>161.96579141382031</v>
      </c>
      <c r="BB425" s="9">
        <v>171.37682115446773</v>
      </c>
      <c r="BC425" s="9">
        <v>173.66858961758695</v>
      </c>
      <c r="BD425" s="9">
        <v>190.80905101375299</v>
      </c>
      <c r="BE425" s="9">
        <v>218.80140018051372</v>
      </c>
      <c r="BF425" s="9">
        <v>245.90511172926108</v>
      </c>
      <c r="BG425" s="9">
        <v>255.13068661266274</v>
      </c>
      <c r="BH425" s="9">
        <v>275.12309916931957</v>
      </c>
      <c r="BI425" s="9">
        <v>303.05472053280118</v>
      </c>
      <c r="BJ425" s="9">
        <v>330.71976319863842</v>
      </c>
      <c r="BK425" s="9">
        <v>342.05416569882453</v>
      </c>
      <c r="BL425" s="9">
        <v>350.43285410519502</v>
      </c>
      <c r="BM425" s="9">
        <v>347.16774938748296</v>
      </c>
      <c r="BN425" s="9">
        <v>364.6609826934868</v>
      </c>
      <c r="BO425" s="9">
        <v>379.44818269912054</v>
      </c>
      <c r="BP425" s="9">
        <v>421.06820673562339</v>
      </c>
      <c r="BQ425" s="21">
        <v>442.14470524254654</v>
      </c>
      <c r="BR425" s="21">
        <v>474.3974672329702</v>
      </c>
      <c r="BS425" s="21">
        <v>485.83745455487764</v>
      </c>
      <c r="BT425" s="21">
        <v>477.49313131934053</v>
      </c>
      <c r="BU425" s="21">
        <v>466.01193935065112</v>
      </c>
      <c r="BV425" s="21">
        <v>463.09153923897588</v>
      </c>
      <c r="BW425" s="21">
        <v>494.86868159430605</v>
      </c>
      <c r="BX425" s="21">
        <v>511.33820803470417</v>
      </c>
      <c r="BY425" s="21">
        <v>522.61535489033884</v>
      </c>
      <c r="BZ425" s="21">
        <v>524.94045005737496</v>
      </c>
      <c r="CA425" s="21">
        <v>529.5892938302386</v>
      </c>
      <c r="CB425" s="21">
        <v>535.39469755432208</v>
      </c>
      <c r="CC425" s="21">
        <v>547.14900033141964</v>
      </c>
      <c r="CD425" s="197">
        <v>550.68519619605593</v>
      </c>
      <c r="CE425" s="197">
        <v>546.65670325615622</v>
      </c>
      <c r="CF425" s="197">
        <v>539.07507080724429</v>
      </c>
      <c r="CG425" s="197">
        <v>548.80021603384364</v>
      </c>
      <c r="CH425" s="200">
        <v>569.83136225726844</v>
      </c>
      <c r="CJ425" s="5"/>
      <c r="CK425" s="5"/>
      <c r="CL425" s="5"/>
      <c r="CM425" s="5"/>
      <c r="CN425" s="5"/>
      <c r="CO425" s="21"/>
      <c r="CP425" s="21"/>
      <c r="CQ425" s="21"/>
    </row>
    <row r="426" spans="1:95" x14ac:dyDescent="0.2">
      <c r="A426" s="8" t="str">
        <f t="shared" si="6"/>
        <v>EWGuL_gg_QU_9</v>
      </c>
      <c r="B426" s="7" t="s">
        <v>3813</v>
      </c>
      <c r="C426" s="7" t="s">
        <v>654</v>
      </c>
      <c r="D426" s="7">
        <v>9</v>
      </c>
      <c r="E426" s="7">
        <v>100</v>
      </c>
      <c r="F426" s="9">
        <v>97.205005632037384</v>
      </c>
      <c r="G426" s="9">
        <v>91.255528998070375</v>
      </c>
      <c r="H426" s="9">
        <v>84.870463474342046</v>
      </c>
      <c r="I426" s="9">
        <v>83.768647490386613</v>
      </c>
      <c r="J426" s="9">
        <v>84.365092447684461</v>
      </c>
      <c r="K426" s="9">
        <v>88.638698865411911</v>
      </c>
      <c r="L426" s="9">
        <v>91.663919338570892</v>
      </c>
      <c r="M426" s="9">
        <v>96.325860600778128</v>
      </c>
      <c r="N426" s="9">
        <v>103.2808593645376</v>
      </c>
      <c r="O426" s="9">
        <v>104.30863485295781</v>
      </c>
      <c r="P426" s="9">
        <v>109.93420148924776</v>
      </c>
      <c r="Q426" s="9">
        <v>110.042583587555</v>
      </c>
      <c r="R426" s="9">
        <v>121.09824445713194</v>
      </c>
      <c r="S426" s="9">
        <v>125.94741613768726</v>
      </c>
      <c r="T426" s="9">
        <v>126.20676392221031</v>
      </c>
      <c r="U426" s="9">
        <v>119.18514244937604</v>
      </c>
      <c r="V426" s="9">
        <v>115.84178136824657</v>
      </c>
      <c r="W426" s="9">
        <v>115.19904393037767</v>
      </c>
      <c r="X426" s="9">
        <v>117.94994368040507</v>
      </c>
      <c r="Y426" s="9">
        <v>119.47058985206165</v>
      </c>
      <c r="Z426" s="9">
        <v>124.30547542590199</v>
      </c>
      <c r="AA426" s="9">
        <v>124.69971702596933</v>
      </c>
      <c r="AB426" s="9">
        <v>126.23409983864373</v>
      </c>
      <c r="AC426" s="9">
        <v>128.64941344611654</v>
      </c>
      <c r="AD426" s="9">
        <v>133.55586692006682</v>
      </c>
      <c r="AE426" s="9">
        <v>131.79537899471686</v>
      </c>
      <c r="AF426" s="9">
        <v>137.08755735141031</v>
      </c>
      <c r="AG426" s="9">
        <v>141.84799033040164</v>
      </c>
      <c r="AH426" s="9">
        <v>148.59171955371869</v>
      </c>
      <c r="AI426" s="9">
        <v>148.13305310685067</v>
      </c>
      <c r="AJ426" s="9">
        <v>150.48146927223627</v>
      </c>
      <c r="AK426" s="9">
        <v>161.24522651848028</v>
      </c>
      <c r="AL426" s="9">
        <v>172.5598230735757</v>
      </c>
      <c r="AM426" s="9">
        <v>181.83233056032063</v>
      </c>
      <c r="AN426" s="9">
        <v>186.70664029412811</v>
      </c>
      <c r="AO426" s="9">
        <v>187.19484051910217</v>
      </c>
      <c r="AP426" s="9">
        <v>188.06615566453453</v>
      </c>
      <c r="AQ426" s="9">
        <v>189.69957965920852</v>
      </c>
      <c r="AR426" s="9">
        <v>191.01912140470759</v>
      </c>
      <c r="AS426" s="9">
        <v>200.82296216924885</v>
      </c>
      <c r="AT426" s="9">
        <v>213.64130882721531</v>
      </c>
      <c r="AU426" s="9">
        <v>222.53028929337179</v>
      </c>
      <c r="AV426" s="9">
        <v>224.0711283276363</v>
      </c>
      <c r="AW426" s="9">
        <v>221.98178521360373</v>
      </c>
      <c r="AX426" s="9">
        <v>232.07340861008595</v>
      </c>
      <c r="AY426" s="9">
        <v>236.04494629010003</v>
      </c>
      <c r="AZ426" s="9">
        <v>243.29335970843374</v>
      </c>
      <c r="BA426" s="9">
        <v>248.10516772519168</v>
      </c>
      <c r="BB426" s="9">
        <v>261.51418995094451</v>
      </c>
      <c r="BC426" s="9">
        <v>274.74353691086048</v>
      </c>
      <c r="BD426" s="9">
        <v>287.98909310777276</v>
      </c>
      <c r="BE426" s="9">
        <v>298.52234002060112</v>
      </c>
      <c r="BF426" s="9">
        <v>307.40849276445556</v>
      </c>
      <c r="BG426" s="9">
        <v>319.31114226420692</v>
      </c>
      <c r="BH426" s="9">
        <v>326.10388091091016</v>
      </c>
      <c r="BI426" s="9">
        <v>324.51322344766419</v>
      </c>
      <c r="BJ426" s="9">
        <v>320.3378492068594</v>
      </c>
      <c r="BK426" s="9">
        <v>321.34179763624019</v>
      </c>
      <c r="BL426" s="9">
        <v>329.73427005797902</v>
      </c>
      <c r="BM426" s="9">
        <v>333.12704949675822</v>
      </c>
      <c r="BN426" s="9">
        <v>332.04168519815624</v>
      </c>
      <c r="BO426" s="9">
        <v>329.91471255022037</v>
      </c>
      <c r="BP426" s="9">
        <v>339.48846014562088</v>
      </c>
      <c r="BQ426" s="21">
        <v>351.62904283018702</v>
      </c>
      <c r="BR426" s="21">
        <v>371.32612900404115</v>
      </c>
      <c r="BS426" s="21">
        <v>379.76195097396084</v>
      </c>
      <c r="BT426" s="21">
        <v>382.33122447497158</v>
      </c>
      <c r="BU426" s="21">
        <v>377.07495635639498</v>
      </c>
      <c r="BV426" s="21">
        <v>377.59691200251467</v>
      </c>
      <c r="BW426" s="21">
        <v>387.77741779690297</v>
      </c>
      <c r="BX426" s="21">
        <v>404.63998542472859</v>
      </c>
      <c r="BY426" s="21">
        <v>417.92472523204691</v>
      </c>
      <c r="BZ426" s="21">
        <v>434.04777666977861</v>
      </c>
      <c r="CA426" s="21">
        <v>437.19332821958483</v>
      </c>
      <c r="CB426" s="21">
        <v>440.28035788115625</v>
      </c>
      <c r="CC426" s="21">
        <v>443.41683312089549</v>
      </c>
      <c r="CD426" s="197">
        <v>453.93248510576467</v>
      </c>
      <c r="CE426" s="197">
        <v>473.68294540918481</v>
      </c>
      <c r="CF426" s="197">
        <v>482.88199035171482</v>
      </c>
      <c r="CG426" s="197">
        <v>498.21513175206672</v>
      </c>
      <c r="CH426" s="200">
        <v>510.4466130190084</v>
      </c>
      <c r="CJ426" s="5"/>
      <c r="CK426" s="5"/>
      <c r="CL426" s="5"/>
      <c r="CM426" s="5"/>
      <c r="CN426" s="5"/>
      <c r="CO426" s="21"/>
      <c r="CP426" s="21"/>
      <c r="CQ426" s="21"/>
    </row>
    <row r="427" spans="1:95" x14ac:dyDescent="0.2">
      <c r="A427" s="8" t="str">
        <f t="shared" si="6"/>
        <v>EWGuL_gg_QU_10</v>
      </c>
      <c r="B427" s="7" t="s">
        <v>3813</v>
      </c>
      <c r="C427" s="7" t="s">
        <v>654</v>
      </c>
      <c r="D427" s="7">
        <v>10</v>
      </c>
      <c r="E427" s="7">
        <v>100</v>
      </c>
      <c r="F427" s="9">
        <v>101.2196796789849</v>
      </c>
      <c r="G427" s="9">
        <v>97.737408471690003</v>
      </c>
      <c r="H427" s="9">
        <v>93.667949831585034</v>
      </c>
      <c r="I427" s="9">
        <v>91.157808120544033</v>
      </c>
      <c r="J427" s="9">
        <v>91.294858597777491</v>
      </c>
      <c r="K427" s="9">
        <v>90.860181744216092</v>
      </c>
      <c r="L427" s="9">
        <v>90.810806528306898</v>
      </c>
      <c r="M427" s="9">
        <v>92.500645707627783</v>
      </c>
      <c r="N427" s="9">
        <v>94.120198057220236</v>
      </c>
      <c r="O427" s="9">
        <v>95.761142397582319</v>
      </c>
      <c r="P427" s="9">
        <v>97.669427351120078</v>
      </c>
      <c r="Q427" s="9">
        <v>99.420805552773899</v>
      </c>
      <c r="R427" s="9">
        <v>102.23101838086711</v>
      </c>
      <c r="S427" s="9">
        <v>102.782414193796</v>
      </c>
      <c r="T427" s="9">
        <v>105.12038353080679</v>
      </c>
      <c r="U427" s="9">
        <v>104.89062104261659</v>
      </c>
      <c r="V427" s="9">
        <v>107.15008665344362</v>
      </c>
      <c r="W427" s="9">
        <v>107.03973131478556</v>
      </c>
      <c r="X427" s="9">
        <v>110.7833495254165</v>
      </c>
      <c r="Y427" s="9">
        <v>111.94638226022956</v>
      </c>
      <c r="Z427" s="9">
        <v>114.25285573883082</v>
      </c>
      <c r="AA427" s="9">
        <v>113.39453138878503</v>
      </c>
      <c r="AB427" s="9">
        <v>116.85812194646856</v>
      </c>
      <c r="AC427" s="9">
        <v>119.23051106408407</v>
      </c>
      <c r="AD427" s="9">
        <v>122.00623351203653</v>
      </c>
      <c r="AE427" s="9">
        <v>120.05753219791258</v>
      </c>
      <c r="AF427" s="9">
        <v>123.35421816978608</v>
      </c>
      <c r="AG427" s="9">
        <v>131.28372310709662</v>
      </c>
      <c r="AH427" s="9">
        <v>141.39219122452715</v>
      </c>
      <c r="AI427" s="9">
        <v>143.71731211931893</v>
      </c>
      <c r="AJ427" s="9">
        <v>142.94926878468769</v>
      </c>
      <c r="AK427" s="9">
        <v>144.45338443896071</v>
      </c>
      <c r="AL427" s="9">
        <v>152.50591385192592</v>
      </c>
      <c r="AM427" s="9">
        <v>157.71472149353306</v>
      </c>
      <c r="AN427" s="9">
        <v>166.77636849424343</v>
      </c>
      <c r="AO427" s="9">
        <v>174.91023235233919</v>
      </c>
      <c r="AP427" s="9">
        <v>184.29095049168873</v>
      </c>
      <c r="AQ427" s="9">
        <v>193.48850283707236</v>
      </c>
      <c r="AR427" s="9">
        <v>200.12752670638042</v>
      </c>
      <c r="AS427" s="9">
        <v>211.01020871137291</v>
      </c>
      <c r="AT427" s="9">
        <v>241.88916691186878</v>
      </c>
      <c r="AU427" s="9">
        <v>271.58024511514128</v>
      </c>
      <c r="AV427" s="9">
        <v>295.25102457032739</v>
      </c>
      <c r="AW427" s="9">
        <v>282.27430174297132</v>
      </c>
      <c r="AX427" s="9">
        <v>271.57721026829836</v>
      </c>
      <c r="AY427" s="9">
        <v>260.71197008113347</v>
      </c>
      <c r="AZ427" s="9">
        <v>273.40375595694536</v>
      </c>
      <c r="BA427" s="9">
        <v>291.07364981703307</v>
      </c>
      <c r="BB427" s="9">
        <v>313.11024884069906</v>
      </c>
      <c r="BC427" s="9">
        <v>346.01032734662073</v>
      </c>
      <c r="BD427" s="9">
        <v>401.53479347537842</v>
      </c>
      <c r="BE427" s="9">
        <v>466.20806725592212</v>
      </c>
      <c r="BF427" s="9">
        <v>495.34491587889869</v>
      </c>
      <c r="BG427" s="9">
        <v>511.10449450822421</v>
      </c>
      <c r="BH427" s="9">
        <v>536.41139453592166</v>
      </c>
      <c r="BI427" s="9">
        <v>579.25592855847424</v>
      </c>
      <c r="BJ427" s="9">
        <v>604.50538440246362</v>
      </c>
      <c r="BK427" s="9">
        <v>603.40810871245321</v>
      </c>
      <c r="BL427" s="9">
        <v>600.69078715205262</v>
      </c>
      <c r="BM427" s="9">
        <v>585.01591302684119</v>
      </c>
      <c r="BN427" s="9">
        <v>594.52736782407112</v>
      </c>
      <c r="BO427" s="9">
        <v>606.57363227675432</v>
      </c>
      <c r="BP427" s="9">
        <v>652.30114347803203</v>
      </c>
      <c r="BQ427" s="21">
        <v>684.30386896626487</v>
      </c>
      <c r="BR427" s="21">
        <v>716.62991373302827</v>
      </c>
      <c r="BS427" s="21">
        <v>733.19558628858306</v>
      </c>
      <c r="BT427" s="21">
        <v>720.11349119383465</v>
      </c>
      <c r="BU427" s="21">
        <v>709.23460734174421</v>
      </c>
      <c r="BV427" s="21">
        <v>698.43147830569694</v>
      </c>
      <c r="BW427" s="21">
        <v>730.92408462254934</v>
      </c>
      <c r="BX427" s="21">
        <v>760.34236521443017</v>
      </c>
      <c r="BY427" s="21">
        <v>786.71680237220164</v>
      </c>
      <c r="BZ427" s="21">
        <v>797.3158774945199</v>
      </c>
      <c r="CA427" s="21">
        <v>791.67449746808245</v>
      </c>
      <c r="CB427" s="21">
        <v>795.96434548926482</v>
      </c>
      <c r="CC427" s="21">
        <v>810.58909132939164</v>
      </c>
      <c r="CD427" s="197">
        <v>844.38870726600419</v>
      </c>
      <c r="CE427" s="197">
        <v>864.36947960348527</v>
      </c>
      <c r="CF427" s="197">
        <v>867.80855391479702</v>
      </c>
      <c r="CG427" s="197">
        <v>867.60256260854965</v>
      </c>
      <c r="CH427" s="200">
        <v>877.70674397767129</v>
      </c>
      <c r="CJ427" s="5"/>
      <c r="CK427" s="5"/>
      <c r="CL427" s="5"/>
      <c r="CM427" s="5"/>
      <c r="CN427" s="5"/>
      <c r="CO427" s="21"/>
      <c r="CP427" s="21"/>
      <c r="CQ427" s="21"/>
    </row>
    <row r="428" spans="1:95" x14ac:dyDescent="0.2">
      <c r="A428" s="8" t="str">
        <f t="shared" si="6"/>
        <v>EWGuL_gg_QU_11</v>
      </c>
      <c r="B428" s="7" t="s">
        <v>3813</v>
      </c>
      <c r="C428" s="7" t="s">
        <v>654</v>
      </c>
      <c r="D428" s="7">
        <v>11</v>
      </c>
      <c r="E428" s="7">
        <v>100</v>
      </c>
      <c r="F428" s="9">
        <v>96.246975535744767</v>
      </c>
      <c r="G428" s="9">
        <v>87.176586644763276</v>
      </c>
      <c r="H428" s="9">
        <v>78.525023822772695</v>
      </c>
      <c r="I428" s="9">
        <v>73.713807596503941</v>
      </c>
      <c r="J428" s="9">
        <v>73.405480520949951</v>
      </c>
      <c r="K428" s="9">
        <v>72.863801476440088</v>
      </c>
      <c r="L428" s="9">
        <v>70.991356480923812</v>
      </c>
      <c r="M428" s="9">
        <v>71.242297674517985</v>
      </c>
      <c r="N428" s="9">
        <v>71.209160233192392</v>
      </c>
      <c r="O428" s="9">
        <v>72.775016805241918</v>
      </c>
      <c r="P428" s="9">
        <v>74.267479611403033</v>
      </c>
      <c r="Q428" s="9">
        <v>75.081370741846328</v>
      </c>
      <c r="R428" s="9">
        <v>78.434416619592753</v>
      </c>
      <c r="S428" s="9">
        <v>79.456356218753641</v>
      </c>
      <c r="T428" s="9">
        <v>84.720716045958383</v>
      </c>
      <c r="U428" s="9">
        <v>84.650575031057642</v>
      </c>
      <c r="V428" s="9">
        <v>87.892920674766685</v>
      </c>
      <c r="W428" s="9">
        <v>86.449396286561196</v>
      </c>
      <c r="X428" s="9">
        <v>90.602351111704934</v>
      </c>
      <c r="Y428" s="9">
        <v>92.286743381119194</v>
      </c>
      <c r="Z428" s="9">
        <v>95.826889551070124</v>
      </c>
      <c r="AA428" s="9">
        <v>95.618032169161538</v>
      </c>
      <c r="AB428" s="9">
        <v>98.188362997844777</v>
      </c>
      <c r="AC428" s="9">
        <v>97.105586785285325</v>
      </c>
      <c r="AD428" s="9">
        <v>96.698397044475996</v>
      </c>
      <c r="AE428" s="9">
        <v>96.273859890665449</v>
      </c>
      <c r="AF428" s="9">
        <v>97.625109753635513</v>
      </c>
      <c r="AG428" s="9">
        <v>100.29369368232567</v>
      </c>
      <c r="AH428" s="9">
        <v>97.740395313961542</v>
      </c>
      <c r="AI428" s="9">
        <v>98.936743614837653</v>
      </c>
      <c r="AJ428" s="9">
        <v>100.08321128424684</v>
      </c>
      <c r="AK428" s="9">
        <v>106.80799062511186</v>
      </c>
      <c r="AL428" s="9">
        <v>114.29456100888927</v>
      </c>
      <c r="AM428" s="9">
        <v>120.11754380464026</v>
      </c>
      <c r="AN428" s="9">
        <v>125.93103634812819</v>
      </c>
      <c r="AO428" s="9">
        <v>132.06672234688244</v>
      </c>
      <c r="AP428" s="9">
        <v>136.3714221055273</v>
      </c>
      <c r="AQ428" s="9">
        <v>141.9226087581535</v>
      </c>
      <c r="AR428" s="9">
        <v>144.54814847439823</v>
      </c>
      <c r="AS428" s="9">
        <v>148.23339078360672</v>
      </c>
      <c r="AT428" s="9">
        <v>161.39242302575869</v>
      </c>
      <c r="AU428" s="9">
        <v>167.61630838362396</v>
      </c>
      <c r="AV428" s="9">
        <v>174.14923828074737</v>
      </c>
      <c r="AW428" s="9">
        <v>167.50995921876617</v>
      </c>
      <c r="AX428" s="9">
        <v>163.72574378528847</v>
      </c>
      <c r="AY428" s="9">
        <v>158.66987081932925</v>
      </c>
      <c r="AZ428" s="9">
        <v>160.20748044533264</v>
      </c>
      <c r="BA428" s="9">
        <v>169.0404041136517</v>
      </c>
      <c r="BB428" s="9">
        <v>176.114582142861</v>
      </c>
      <c r="BC428" s="9">
        <v>184.1147976790638</v>
      </c>
      <c r="BD428" s="9">
        <v>206.18555821957557</v>
      </c>
      <c r="BE428" s="9">
        <v>233.30641153558281</v>
      </c>
      <c r="BF428" s="9">
        <v>255.75861631256942</v>
      </c>
      <c r="BG428" s="9">
        <v>271.80074649989712</v>
      </c>
      <c r="BH428" s="9">
        <v>293.12363617425348</v>
      </c>
      <c r="BI428" s="9">
        <v>319.72490876986927</v>
      </c>
      <c r="BJ428" s="9">
        <v>326.40167137193731</v>
      </c>
      <c r="BK428" s="9">
        <v>319.55501227767724</v>
      </c>
      <c r="BL428" s="9">
        <v>308.40358207385981</v>
      </c>
      <c r="BM428" s="9">
        <v>295.97932714160663</v>
      </c>
      <c r="BN428" s="9">
        <v>300.12689181444284</v>
      </c>
      <c r="BO428" s="9">
        <v>300.83329283390475</v>
      </c>
      <c r="BP428" s="9">
        <v>323.29752389077447</v>
      </c>
      <c r="BQ428" s="21">
        <v>336.7776899782873</v>
      </c>
      <c r="BR428" s="21">
        <v>357.91157911137105</v>
      </c>
      <c r="BS428" s="21">
        <v>369.23169352335373</v>
      </c>
      <c r="BT428" s="21">
        <v>367.36233599275192</v>
      </c>
      <c r="BU428" s="21">
        <v>355.37194504953254</v>
      </c>
      <c r="BV428" s="21">
        <v>346.12810263754113</v>
      </c>
      <c r="BW428" s="21">
        <v>362.65539979519639</v>
      </c>
      <c r="BX428" s="21">
        <v>375.7822434499887</v>
      </c>
      <c r="BY428" s="21">
        <v>385.36941278875747</v>
      </c>
      <c r="BZ428" s="21">
        <v>388.86550373879624</v>
      </c>
      <c r="CA428" s="21">
        <v>392.76930575645503</v>
      </c>
      <c r="CB428" s="21">
        <v>387.37114673625382</v>
      </c>
      <c r="CC428" s="21">
        <v>383.96979554025847</v>
      </c>
      <c r="CD428" s="197">
        <v>384.68649229382282</v>
      </c>
      <c r="CE428" s="197">
        <v>394.0902772643355</v>
      </c>
      <c r="CF428" s="197">
        <v>397.81573335200932</v>
      </c>
      <c r="CG428" s="197">
        <v>408.51672776372203</v>
      </c>
      <c r="CH428" s="200">
        <v>424.75954284162452</v>
      </c>
      <c r="CJ428" s="5"/>
      <c r="CK428" s="5"/>
      <c r="CL428" s="5"/>
      <c r="CM428" s="5"/>
      <c r="CN428" s="5"/>
      <c r="CO428" s="21"/>
      <c r="CP428" s="21"/>
      <c r="CQ428" s="21"/>
    </row>
    <row r="429" spans="1:95" x14ac:dyDescent="0.2">
      <c r="A429" s="8" t="str">
        <f t="shared" si="6"/>
        <v>EWGuL_gg_QU_12</v>
      </c>
      <c r="B429" s="7" t="s">
        <v>3813</v>
      </c>
      <c r="C429" s="7" t="s">
        <v>654</v>
      </c>
      <c r="D429" s="7">
        <v>12</v>
      </c>
      <c r="E429" s="7">
        <v>100</v>
      </c>
      <c r="F429" s="9">
        <v>99.331238031326919</v>
      </c>
      <c r="G429" s="9">
        <v>95.604887212029382</v>
      </c>
      <c r="H429" s="9">
        <v>91.157620120395734</v>
      </c>
      <c r="I429" s="9">
        <v>87.607817895940457</v>
      </c>
      <c r="J429" s="9">
        <v>87.402053761248041</v>
      </c>
      <c r="K429" s="9">
        <v>88.339689995816414</v>
      </c>
      <c r="L429" s="9">
        <v>90.372110115223435</v>
      </c>
      <c r="M429" s="9">
        <v>93.027642922159941</v>
      </c>
      <c r="N429" s="9">
        <v>94.815497017872872</v>
      </c>
      <c r="O429" s="9">
        <v>95.011788926766783</v>
      </c>
      <c r="P429" s="9">
        <v>96.569342399084903</v>
      </c>
      <c r="Q429" s="9">
        <v>98.368152322206086</v>
      </c>
      <c r="R429" s="9">
        <v>102.8574167523924</v>
      </c>
      <c r="S429" s="9">
        <v>105.48772833154419</v>
      </c>
      <c r="T429" s="9">
        <v>109.64352476314708</v>
      </c>
      <c r="U429" s="9">
        <v>114.54602931096224</v>
      </c>
      <c r="V429" s="9">
        <v>118.61292376755375</v>
      </c>
      <c r="W429" s="9">
        <v>114.52115045275447</v>
      </c>
      <c r="X429" s="9">
        <v>110.55776574106899</v>
      </c>
      <c r="Y429" s="9">
        <v>110.37688046447465</v>
      </c>
      <c r="Z429" s="9">
        <v>113.50819290405343</v>
      </c>
      <c r="AA429" s="9">
        <v>114.50106476880781</v>
      </c>
      <c r="AB429" s="9">
        <v>112.75749047573792</v>
      </c>
      <c r="AC429" s="9">
        <v>118.2793416453582</v>
      </c>
      <c r="AD429" s="9">
        <v>119.05777601193721</v>
      </c>
      <c r="AE429" s="9">
        <v>119.85766554080094</v>
      </c>
      <c r="AF429" s="9">
        <v>119.70051789063128</v>
      </c>
      <c r="AG429" s="9">
        <v>125.69289902579077</v>
      </c>
      <c r="AH429" s="9">
        <v>131.3309276159512</v>
      </c>
      <c r="AI429" s="9">
        <v>134.77014445688363</v>
      </c>
      <c r="AJ429" s="9">
        <v>137.28553397081066</v>
      </c>
      <c r="AK429" s="9">
        <v>140.90677732036275</v>
      </c>
      <c r="AL429" s="9">
        <v>147.51918981650536</v>
      </c>
      <c r="AM429" s="9">
        <v>155.86376428551117</v>
      </c>
      <c r="AN429" s="9">
        <v>162.64496499870833</v>
      </c>
      <c r="AO429" s="9">
        <v>166.58860639638598</v>
      </c>
      <c r="AP429" s="9">
        <v>166.37565249998994</v>
      </c>
      <c r="AQ429" s="9">
        <v>165.71750398929373</v>
      </c>
      <c r="AR429" s="9">
        <v>168.21280781946021</v>
      </c>
      <c r="AS429" s="9">
        <v>172.31747705609794</v>
      </c>
      <c r="AT429" s="9">
        <v>183.72272170207873</v>
      </c>
      <c r="AU429" s="9">
        <v>193.66171143801066</v>
      </c>
      <c r="AV429" s="9">
        <v>203.56098629921235</v>
      </c>
      <c r="AW429" s="9">
        <v>211.45671421116683</v>
      </c>
      <c r="AX429" s="9">
        <v>214.75841259284826</v>
      </c>
      <c r="AY429" s="9">
        <v>217.34581384797124</v>
      </c>
      <c r="AZ429" s="9">
        <v>218.19546109349429</v>
      </c>
      <c r="BA429" s="9">
        <v>224.49312179611596</v>
      </c>
      <c r="BB429" s="9">
        <v>233.42874033273691</v>
      </c>
      <c r="BC429" s="9">
        <v>238.94465709579359</v>
      </c>
      <c r="BD429" s="9">
        <v>247.88369932819737</v>
      </c>
      <c r="BE429" s="9">
        <v>251.64462947754794</v>
      </c>
      <c r="BF429" s="9">
        <v>251.9729619316694</v>
      </c>
      <c r="BG429" s="9">
        <v>254.65885151004909</v>
      </c>
      <c r="BH429" s="9">
        <v>267.35939450783491</v>
      </c>
      <c r="BI429" s="9">
        <v>283.90155276005112</v>
      </c>
      <c r="BJ429" s="9">
        <v>286.6037619571394</v>
      </c>
      <c r="BK429" s="9">
        <v>276.7965845207595</v>
      </c>
      <c r="BL429" s="9">
        <v>272.06971558217219</v>
      </c>
      <c r="BM429" s="9">
        <v>270.7133613161763</v>
      </c>
      <c r="BN429" s="9">
        <v>281.29554942312717</v>
      </c>
      <c r="BO429" s="9">
        <v>283.54822732406751</v>
      </c>
      <c r="BP429" s="9">
        <v>293.32961291649366</v>
      </c>
      <c r="BQ429" s="21">
        <v>299.78510600823415</v>
      </c>
      <c r="BR429" s="21">
        <v>321.54121102842731</v>
      </c>
      <c r="BS429" s="21">
        <v>334.8639537285303</v>
      </c>
      <c r="BT429" s="21">
        <v>336.75817064950837</v>
      </c>
      <c r="BU429" s="21">
        <v>326.01872076925105</v>
      </c>
      <c r="BV429" s="21">
        <v>315.80446586822057</v>
      </c>
      <c r="BW429" s="21">
        <v>320.62856777566464</v>
      </c>
      <c r="BX429" s="21">
        <v>324.65266603103873</v>
      </c>
      <c r="BY429" s="21">
        <v>337.57380918014644</v>
      </c>
      <c r="BZ429" s="21">
        <v>346.05110893372904</v>
      </c>
      <c r="CA429" s="21">
        <v>356.30519283245411</v>
      </c>
      <c r="CB429" s="21">
        <v>362.5476179049258</v>
      </c>
      <c r="CC429" s="21">
        <v>372.49014545987961</v>
      </c>
      <c r="CD429" s="197">
        <v>379.16270088407759</v>
      </c>
      <c r="CE429" s="197">
        <v>381.95483916534323</v>
      </c>
      <c r="CF429" s="197">
        <v>385.24204390033918</v>
      </c>
      <c r="CG429" s="197">
        <v>393.34787262901301</v>
      </c>
      <c r="CH429" s="200">
        <v>404.11596743360076</v>
      </c>
      <c r="CJ429" s="5"/>
      <c r="CK429" s="5"/>
      <c r="CL429" s="5"/>
      <c r="CM429" s="5"/>
      <c r="CN429" s="5"/>
      <c r="CO429" s="21"/>
      <c r="CP429" s="21"/>
      <c r="CQ429" s="21"/>
    </row>
    <row r="430" spans="1:95" x14ac:dyDescent="0.2">
      <c r="A430" s="8" t="str">
        <f t="shared" si="6"/>
        <v>EWGuL_gg_QU_13</v>
      </c>
      <c r="B430" s="7" t="s">
        <v>3813</v>
      </c>
      <c r="C430" s="7" t="s">
        <v>654</v>
      </c>
      <c r="D430" s="7">
        <v>13</v>
      </c>
      <c r="E430" s="7">
        <v>100</v>
      </c>
      <c r="F430" s="9">
        <v>98.133877738175713</v>
      </c>
      <c r="G430" s="9">
        <v>92.755156053818851</v>
      </c>
      <c r="H430" s="9">
        <v>88.37151396841692</v>
      </c>
      <c r="I430" s="9">
        <v>84.67867353743334</v>
      </c>
      <c r="J430" s="9">
        <v>85.275201743157183</v>
      </c>
      <c r="K430" s="9">
        <v>86.733254325226639</v>
      </c>
      <c r="L430" s="9">
        <v>88.115952170851983</v>
      </c>
      <c r="M430" s="9">
        <v>89.031393453921893</v>
      </c>
      <c r="N430" s="9">
        <v>87.702100736941802</v>
      </c>
      <c r="O430" s="9">
        <v>88.865047475224586</v>
      </c>
      <c r="P430" s="9">
        <v>87.453151114752643</v>
      </c>
      <c r="Q430" s="9">
        <v>94.301707322447768</v>
      </c>
      <c r="R430" s="9">
        <v>98.047758503404509</v>
      </c>
      <c r="S430" s="9">
        <v>103.35962733054036</v>
      </c>
      <c r="T430" s="9">
        <v>104.85319284249702</v>
      </c>
      <c r="U430" s="9">
        <v>102.30564059596077</v>
      </c>
      <c r="V430" s="9">
        <v>104.88348161931953</v>
      </c>
      <c r="W430" s="9">
        <v>104.35757903017968</v>
      </c>
      <c r="X430" s="9">
        <v>109.60919267601589</v>
      </c>
      <c r="Y430" s="9">
        <v>111.01173906056766</v>
      </c>
      <c r="Z430" s="9">
        <v>112.18866972310076</v>
      </c>
      <c r="AA430" s="9">
        <v>112.55503364396459</v>
      </c>
      <c r="AB430" s="9">
        <v>113.47937933861583</v>
      </c>
      <c r="AC430" s="9">
        <v>116.01786332279482</v>
      </c>
      <c r="AD430" s="9">
        <v>118.61485276733551</v>
      </c>
      <c r="AE430" s="9">
        <v>122.02140849852522</v>
      </c>
      <c r="AF430" s="9">
        <v>123.27647476393508</v>
      </c>
      <c r="AG430" s="9">
        <v>129.05217882817325</v>
      </c>
      <c r="AH430" s="9">
        <v>131.75441941002302</v>
      </c>
      <c r="AI430" s="9">
        <v>135.64318871582626</v>
      </c>
      <c r="AJ430" s="9">
        <v>136.794058625958</v>
      </c>
      <c r="AK430" s="9">
        <v>141.1702394853788</v>
      </c>
      <c r="AL430" s="9">
        <v>144.92677615368225</v>
      </c>
      <c r="AM430" s="9">
        <v>149.14818869152816</v>
      </c>
      <c r="AN430" s="9">
        <v>151.61306455703973</v>
      </c>
      <c r="AO430" s="9">
        <v>154.20416280189758</v>
      </c>
      <c r="AP430" s="9">
        <v>155.28984956645283</v>
      </c>
      <c r="AQ430" s="9">
        <v>159.10574142428069</v>
      </c>
      <c r="AR430" s="9">
        <v>164.40233926625993</v>
      </c>
      <c r="AS430" s="9">
        <v>167.61452669187892</v>
      </c>
      <c r="AT430" s="9">
        <v>178.58484188790794</v>
      </c>
      <c r="AU430" s="9">
        <v>179.09583248183696</v>
      </c>
      <c r="AV430" s="9">
        <v>185.540237181007</v>
      </c>
      <c r="AW430" s="9">
        <v>179.25343000516091</v>
      </c>
      <c r="AX430" s="9">
        <v>182.67896795050763</v>
      </c>
      <c r="AY430" s="9">
        <v>180.90650165775378</v>
      </c>
      <c r="AZ430" s="9">
        <v>185.55277460968182</v>
      </c>
      <c r="BA430" s="9">
        <v>190.32327956878478</v>
      </c>
      <c r="BB430" s="9">
        <v>195.49112556560181</v>
      </c>
      <c r="BC430" s="9">
        <v>197.81262401363293</v>
      </c>
      <c r="BD430" s="9">
        <v>209.8231913788396</v>
      </c>
      <c r="BE430" s="9">
        <v>224.63534330431943</v>
      </c>
      <c r="BF430" s="9">
        <v>237.1629296347447</v>
      </c>
      <c r="BG430" s="9">
        <v>244.90480297237022</v>
      </c>
      <c r="BH430" s="9">
        <v>250.91352951763756</v>
      </c>
      <c r="BI430" s="9">
        <v>256.14492731048938</v>
      </c>
      <c r="BJ430" s="9">
        <v>256.31641369963694</v>
      </c>
      <c r="BK430" s="9">
        <v>252.49209988911124</v>
      </c>
      <c r="BL430" s="9">
        <v>254.55666448250312</v>
      </c>
      <c r="BM430" s="9">
        <v>248.67351794182164</v>
      </c>
      <c r="BN430" s="9">
        <v>250.9523368168376</v>
      </c>
      <c r="BO430" s="9">
        <v>251.45834880971225</v>
      </c>
      <c r="BP430" s="9">
        <v>263.49684774767996</v>
      </c>
      <c r="BQ430" s="21">
        <v>276.19205168150756</v>
      </c>
      <c r="BR430" s="21">
        <v>289.6353201487031</v>
      </c>
      <c r="BS430" s="21">
        <v>299.24268136460336</v>
      </c>
      <c r="BT430" s="21">
        <v>304.17943366789456</v>
      </c>
      <c r="BU430" s="21">
        <v>306.17803784739351</v>
      </c>
      <c r="BV430" s="21">
        <v>309.08251852197344</v>
      </c>
      <c r="BW430" s="21">
        <v>319.23158731680996</v>
      </c>
      <c r="BX430" s="21">
        <v>325.18763053707954</v>
      </c>
      <c r="BY430" s="21">
        <v>331.47954177626343</v>
      </c>
      <c r="BZ430" s="21">
        <v>333.66942262551441</v>
      </c>
      <c r="CA430" s="21">
        <v>335.65450927922149</v>
      </c>
      <c r="CB430" s="21">
        <v>337.90148974132586</v>
      </c>
      <c r="CC430" s="21">
        <v>335.95004117426191</v>
      </c>
      <c r="CD430" s="197">
        <v>334.44580697361283</v>
      </c>
      <c r="CE430" s="197">
        <v>326.83094724863815</v>
      </c>
      <c r="CF430" s="197">
        <v>318.1116120600463</v>
      </c>
      <c r="CG430" s="197">
        <v>316.50211350367977</v>
      </c>
      <c r="CH430" s="200">
        <v>321.86142448841065</v>
      </c>
      <c r="CJ430" s="5"/>
      <c r="CK430" s="5"/>
      <c r="CL430" s="5"/>
      <c r="CM430" s="5"/>
      <c r="CN430" s="5"/>
      <c r="CO430" s="21"/>
      <c r="CP430" s="21"/>
      <c r="CQ430" s="21"/>
    </row>
    <row r="431" spans="1:95" x14ac:dyDescent="0.2">
      <c r="A431" s="8" t="str">
        <f t="shared" si="6"/>
        <v>EWGuL_gg_QU_14</v>
      </c>
      <c r="B431" s="7" t="s">
        <v>3813</v>
      </c>
      <c r="C431" s="7" t="s">
        <v>654</v>
      </c>
      <c r="D431" s="7">
        <v>14</v>
      </c>
      <c r="E431" s="7">
        <v>100</v>
      </c>
      <c r="F431" s="9">
        <v>96.998089174081358</v>
      </c>
      <c r="G431" s="9">
        <v>89.024337003819014</v>
      </c>
      <c r="H431" s="9">
        <v>81.634243074505804</v>
      </c>
      <c r="I431" s="9">
        <v>75.415831310032516</v>
      </c>
      <c r="J431" s="9">
        <v>74.052059091256368</v>
      </c>
      <c r="K431" s="9">
        <v>72.754107939882672</v>
      </c>
      <c r="L431" s="9">
        <v>70.669326375220308</v>
      </c>
      <c r="M431" s="9">
        <v>70.16760864693164</v>
      </c>
      <c r="N431" s="9">
        <v>69.900630337753441</v>
      </c>
      <c r="O431" s="9">
        <v>72.322576962273686</v>
      </c>
      <c r="P431" s="9">
        <v>75.556876454862433</v>
      </c>
      <c r="Q431" s="9">
        <v>79.510170362737327</v>
      </c>
      <c r="R431" s="9">
        <v>86.000261941366219</v>
      </c>
      <c r="S431" s="9">
        <v>91.051357224118078</v>
      </c>
      <c r="T431" s="9">
        <v>100.16556013433221</v>
      </c>
      <c r="U431" s="9">
        <v>103.21179943415707</v>
      </c>
      <c r="V431" s="9">
        <v>106.19053855766606</v>
      </c>
      <c r="W431" s="9">
        <v>100.96515177490888</v>
      </c>
      <c r="X431" s="9">
        <v>102.92803003613851</v>
      </c>
      <c r="Y431" s="9">
        <v>99.627573654325644</v>
      </c>
      <c r="Z431" s="9">
        <v>106.93874946708486</v>
      </c>
      <c r="AA431" s="9">
        <v>104.83314695244</v>
      </c>
      <c r="AB431" s="9">
        <v>110.51323641535168</v>
      </c>
      <c r="AC431" s="9">
        <v>107.16408587651843</v>
      </c>
      <c r="AD431" s="9">
        <v>108.42845485061252</v>
      </c>
      <c r="AE431" s="9">
        <v>110.83528949535496</v>
      </c>
      <c r="AF431" s="9">
        <v>112.90059339721726</v>
      </c>
      <c r="AG431" s="9">
        <v>111.56771678132647</v>
      </c>
      <c r="AH431" s="9">
        <v>104.18299600011812</v>
      </c>
      <c r="AI431" s="9">
        <v>100.48593410470038</v>
      </c>
      <c r="AJ431" s="9">
        <v>102.7819475645086</v>
      </c>
      <c r="AK431" s="9">
        <v>113.03760868016248</v>
      </c>
      <c r="AL431" s="9">
        <v>128.42630559105734</v>
      </c>
      <c r="AM431" s="9">
        <v>142.16678924164043</v>
      </c>
      <c r="AN431" s="9">
        <v>153.67875960877601</v>
      </c>
      <c r="AO431" s="9">
        <v>153.34797516263961</v>
      </c>
      <c r="AP431" s="9">
        <v>150.09621293780978</v>
      </c>
      <c r="AQ431" s="9">
        <v>152.45703999959855</v>
      </c>
      <c r="AR431" s="9">
        <v>158.40041373226191</v>
      </c>
      <c r="AS431" s="9">
        <v>182.58159629492812</v>
      </c>
      <c r="AT431" s="9">
        <v>206.22109833835489</v>
      </c>
      <c r="AU431" s="9">
        <v>221.2763242289503</v>
      </c>
      <c r="AV431" s="9">
        <v>214.62033669480832</v>
      </c>
      <c r="AW431" s="9">
        <v>205.02825940209581</v>
      </c>
      <c r="AX431" s="9">
        <v>204.23269762262024</v>
      </c>
      <c r="AY431" s="9">
        <v>212.44353996441887</v>
      </c>
      <c r="AZ431" s="9">
        <v>216.92138748129847</v>
      </c>
      <c r="BA431" s="9">
        <v>222.5171856792953</v>
      </c>
      <c r="BB431" s="9">
        <v>222.38688683152785</v>
      </c>
      <c r="BC431" s="9">
        <v>232.11396447679212</v>
      </c>
      <c r="BD431" s="9">
        <v>270.34861658210019</v>
      </c>
      <c r="BE431" s="9">
        <v>319.5945839136208</v>
      </c>
      <c r="BF431" s="9">
        <v>351.56838859407725</v>
      </c>
      <c r="BG431" s="9">
        <v>362.82412440458256</v>
      </c>
      <c r="BH431" s="9">
        <v>370.32284650118231</v>
      </c>
      <c r="BI431" s="9">
        <v>401.47506915130674</v>
      </c>
      <c r="BJ431" s="9">
        <v>419.32983932833599</v>
      </c>
      <c r="BK431" s="9">
        <v>418.4897251937893</v>
      </c>
      <c r="BL431" s="9">
        <v>413.81014207548759</v>
      </c>
      <c r="BM431" s="9">
        <v>395.27370034184941</v>
      </c>
      <c r="BN431" s="9">
        <v>407.77190547596609</v>
      </c>
      <c r="BO431" s="9">
        <v>405.47700039753801</v>
      </c>
      <c r="BP431" s="9">
        <v>435.23003774422176</v>
      </c>
      <c r="BQ431" s="21">
        <v>454.37144204824722</v>
      </c>
      <c r="BR431" s="21">
        <v>489.02748999633951</v>
      </c>
      <c r="BS431" s="21">
        <v>503.7522655664161</v>
      </c>
      <c r="BT431" s="21">
        <v>494.31270563289291</v>
      </c>
      <c r="BU431" s="21">
        <v>473.68234306392225</v>
      </c>
      <c r="BV431" s="21">
        <v>470.76639667564206</v>
      </c>
      <c r="BW431" s="21">
        <v>492.80297899640232</v>
      </c>
      <c r="BX431" s="21">
        <v>513.07893935098025</v>
      </c>
      <c r="BY431" s="21">
        <v>539.27489057545779</v>
      </c>
      <c r="BZ431" s="21">
        <v>558.40591069393008</v>
      </c>
      <c r="CA431" s="21">
        <v>558.38112263749997</v>
      </c>
      <c r="CB431" s="21">
        <v>545.34997428621239</v>
      </c>
      <c r="CC431" s="21">
        <v>544.19565478571087</v>
      </c>
      <c r="CD431" s="197">
        <v>572.49222632011231</v>
      </c>
      <c r="CE431" s="197">
        <v>591.16667723366345</v>
      </c>
      <c r="CF431" s="197">
        <v>597.22869696832265</v>
      </c>
      <c r="CG431" s="197">
        <v>601.25508129796856</v>
      </c>
      <c r="CH431" s="200">
        <v>621.87639957627778</v>
      </c>
      <c r="CJ431" s="5"/>
      <c r="CK431" s="5"/>
      <c r="CL431" s="5"/>
      <c r="CM431" s="5"/>
      <c r="CN431" s="5"/>
      <c r="CO431" s="21"/>
      <c r="CP431" s="21"/>
      <c r="CQ431" s="21"/>
    </row>
    <row r="432" spans="1:95" x14ac:dyDescent="0.2">
      <c r="A432" s="8" t="str">
        <f t="shared" si="6"/>
        <v>EWGuL_gg_QU_15</v>
      </c>
      <c r="B432" s="7" t="s">
        <v>3813</v>
      </c>
      <c r="C432" s="7" t="s">
        <v>654</v>
      </c>
      <c r="D432" s="7">
        <v>15</v>
      </c>
      <c r="E432" s="7">
        <v>100</v>
      </c>
      <c r="F432" s="9">
        <v>100.80944865852143</v>
      </c>
      <c r="G432" s="9">
        <v>93.787439121617538</v>
      </c>
      <c r="H432" s="9">
        <v>84.419668867017606</v>
      </c>
      <c r="I432" s="9">
        <v>76.315566189765818</v>
      </c>
      <c r="J432" s="9">
        <v>74.19097558072896</v>
      </c>
      <c r="K432" s="9">
        <v>73.259345992586745</v>
      </c>
      <c r="L432" s="9">
        <v>72.311878136045323</v>
      </c>
      <c r="M432" s="9">
        <v>72.721410511416295</v>
      </c>
      <c r="N432" s="9">
        <v>71.923274902063937</v>
      </c>
      <c r="O432" s="9">
        <v>72.397857309050664</v>
      </c>
      <c r="P432" s="9">
        <v>76.66174549118449</v>
      </c>
      <c r="Q432" s="9">
        <v>81.605547920486615</v>
      </c>
      <c r="R432" s="9">
        <v>89.600479674979326</v>
      </c>
      <c r="S432" s="9">
        <v>91.79747379789751</v>
      </c>
      <c r="T432" s="9">
        <v>95.953322361906615</v>
      </c>
      <c r="U432" s="9">
        <v>94.290304153877173</v>
      </c>
      <c r="V432" s="9">
        <v>97.083495961454432</v>
      </c>
      <c r="W432" s="9">
        <v>95.645607428894763</v>
      </c>
      <c r="X432" s="9">
        <v>100.46836023323544</v>
      </c>
      <c r="Y432" s="9">
        <v>102.30899331145012</v>
      </c>
      <c r="Z432" s="9">
        <v>107.73699423927776</v>
      </c>
      <c r="AA432" s="9">
        <v>109.37512373990444</v>
      </c>
      <c r="AB432" s="9">
        <v>98.11015516123166</v>
      </c>
      <c r="AC432" s="9">
        <v>96.857234980426696</v>
      </c>
      <c r="AD432" s="9">
        <v>98.437667930940862</v>
      </c>
      <c r="AE432" s="9">
        <v>124.14261229959193</v>
      </c>
      <c r="AF432" s="9">
        <v>134.24233682719262</v>
      </c>
      <c r="AG432" s="9">
        <v>142.88946585870039</v>
      </c>
      <c r="AH432" s="9">
        <v>139.62678251738711</v>
      </c>
      <c r="AI432" s="9">
        <v>126.42558559640175</v>
      </c>
      <c r="AJ432" s="9">
        <v>127.49693134103926</v>
      </c>
      <c r="AK432" s="9">
        <v>127.90646371657351</v>
      </c>
      <c r="AL432" s="9">
        <v>150.77409538764221</v>
      </c>
      <c r="AM432" s="9">
        <v>157.50705652116119</v>
      </c>
      <c r="AN432" s="9">
        <v>168.30705878392303</v>
      </c>
      <c r="AO432" s="9">
        <v>173.67906011865708</v>
      </c>
      <c r="AP432" s="9">
        <v>174.07331987737905</v>
      </c>
      <c r="AQ432" s="9">
        <v>185.53966072773483</v>
      </c>
      <c r="AR432" s="9">
        <v>193.45313852891698</v>
      </c>
      <c r="AS432" s="9">
        <v>206.59381063663659</v>
      </c>
      <c r="AT432" s="9">
        <v>205.37256699308463</v>
      </c>
      <c r="AU432" s="9">
        <v>208.28511146606937</v>
      </c>
      <c r="AV432" s="9">
        <v>210.64557914651576</v>
      </c>
      <c r="AW432" s="9">
        <v>217.0385831555302</v>
      </c>
      <c r="AX432" s="9">
        <v>221.30303698939554</v>
      </c>
      <c r="AY432" s="9">
        <v>223.63409074339913</v>
      </c>
      <c r="AZ432" s="9">
        <v>240.49562467975082</v>
      </c>
      <c r="BA432" s="9">
        <v>235.94664766272862</v>
      </c>
      <c r="BB432" s="9">
        <v>235.13833030938079</v>
      </c>
      <c r="BC432" s="9">
        <v>238.35067058385948</v>
      </c>
      <c r="BD432" s="9">
        <v>265.26215163254352</v>
      </c>
      <c r="BE432" s="9">
        <v>306.2949340213633</v>
      </c>
      <c r="BF432" s="9">
        <v>324.25800540230188</v>
      </c>
      <c r="BG432" s="9">
        <v>362.03107412414255</v>
      </c>
      <c r="BH432" s="9">
        <v>409.23950856863257</v>
      </c>
      <c r="BI432" s="9">
        <v>448.48094034887191</v>
      </c>
      <c r="BJ432" s="9">
        <v>477.82338351584468</v>
      </c>
      <c r="BK432" s="9">
        <v>483.18079573303186</v>
      </c>
      <c r="BL432" s="9">
        <v>490.68973775620037</v>
      </c>
      <c r="BM432" s="9">
        <v>471.20291651549161</v>
      </c>
      <c r="BN432" s="9">
        <v>469.5837128024553</v>
      </c>
      <c r="BO432" s="9">
        <v>477.0238102078585</v>
      </c>
      <c r="BP432" s="9">
        <v>512.89836075058247</v>
      </c>
      <c r="BQ432" s="21">
        <v>530.53559274989163</v>
      </c>
      <c r="BR432" s="21">
        <v>556.79141190050768</v>
      </c>
      <c r="BS432" s="21">
        <v>564.52748695207003</v>
      </c>
      <c r="BT432" s="21">
        <v>573.6697268605443</v>
      </c>
      <c r="BU432" s="21">
        <v>570.01391506413131</v>
      </c>
      <c r="BV432" s="21">
        <v>563.38531680690141</v>
      </c>
      <c r="BW432" s="21">
        <v>579.50579889362552</v>
      </c>
      <c r="BX432" s="21">
        <v>591.13457627359332</v>
      </c>
      <c r="BY432" s="21">
        <v>613.13774958339457</v>
      </c>
      <c r="BZ432" s="21">
        <v>610.00179595901443</v>
      </c>
      <c r="CA432" s="21">
        <v>611.85138519959446</v>
      </c>
      <c r="CB432" s="21">
        <v>640.18067411716095</v>
      </c>
      <c r="CC432" s="21">
        <v>670.64360408314883</v>
      </c>
      <c r="CD432" s="197">
        <v>683.5240524957411</v>
      </c>
      <c r="CE432" s="197">
        <v>657.4151380026093</v>
      </c>
      <c r="CF432" s="197">
        <v>637.45290944559576</v>
      </c>
      <c r="CG432" s="197">
        <v>649.77880633435507</v>
      </c>
      <c r="CH432" s="200">
        <v>684.68411139920875</v>
      </c>
      <c r="CJ432" s="5"/>
      <c r="CK432" s="5"/>
      <c r="CL432" s="5"/>
      <c r="CM432" s="5"/>
      <c r="CN432" s="5"/>
      <c r="CO432" s="21"/>
      <c r="CP432" s="21"/>
      <c r="CQ432" s="21"/>
    </row>
    <row r="433" spans="1:95" x14ac:dyDescent="0.2">
      <c r="A433" s="8" t="str">
        <f t="shared" si="6"/>
        <v>EWGuL_gg_QU_16</v>
      </c>
      <c r="B433" s="7" t="s">
        <v>3813</v>
      </c>
      <c r="C433" s="7" t="s">
        <v>654</v>
      </c>
      <c r="D433" s="7">
        <v>16</v>
      </c>
      <c r="E433" s="7">
        <v>100</v>
      </c>
      <c r="F433" s="9">
        <v>101.43263269865481</v>
      </c>
      <c r="G433" s="9">
        <v>91.756853910965901</v>
      </c>
      <c r="H433" s="9">
        <v>81.725220892375546</v>
      </c>
      <c r="I433" s="9">
        <v>72.502951620934482</v>
      </c>
      <c r="J433" s="9">
        <v>71.193426493650591</v>
      </c>
      <c r="K433" s="9">
        <v>69.385512492903089</v>
      </c>
      <c r="L433" s="9">
        <v>76.084349962993798</v>
      </c>
      <c r="M433" s="9">
        <v>86.612032417517298</v>
      </c>
      <c r="N433" s="9">
        <v>94.231897198875359</v>
      </c>
      <c r="O433" s="9">
        <v>97.639072131213382</v>
      </c>
      <c r="P433" s="9">
        <v>113.96722526057086</v>
      </c>
      <c r="Q433" s="9">
        <v>132.31922688674203</v>
      </c>
      <c r="R433" s="9">
        <v>152.66292621841097</v>
      </c>
      <c r="S433" s="9">
        <v>155.03859356176415</v>
      </c>
      <c r="T433" s="9">
        <v>171.72683885131073</v>
      </c>
      <c r="U433" s="9">
        <v>181.29571556767692</v>
      </c>
      <c r="V433" s="9">
        <v>195.74605043192332</v>
      </c>
      <c r="W433" s="9">
        <v>192.71493499896107</v>
      </c>
      <c r="X433" s="9">
        <v>196.03456830419191</v>
      </c>
      <c r="Y433" s="9">
        <v>196.06652260830711</v>
      </c>
      <c r="Z433" s="9">
        <v>199.1963394837662</v>
      </c>
      <c r="AA433" s="9">
        <v>197.26654941126034</v>
      </c>
      <c r="AB433" s="9">
        <v>197.14508617992271</v>
      </c>
      <c r="AC433" s="9">
        <v>199.58326030969397</v>
      </c>
      <c r="AD433" s="9">
        <v>203.64086962843353</v>
      </c>
      <c r="AE433" s="9">
        <v>217.34940412002365</v>
      </c>
      <c r="AF433" s="9">
        <v>225.31217094426938</v>
      </c>
      <c r="AG433" s="9">
        <v>235.24404400785181</v>
      </c>
      <c r="AH433" s="9">
        <v>226.33895919783768</v>
      </c>
      <c r="AI433" s="9">
        <v>222.56948640415987</v>
      </c>
      <c r="AJ433" s="9">
        <v>222.8143205619626</v>
      </c>
      <c r="AK433" s="9">
        <v>228.25734014891157</v>
      </c>
      <c r="AL433" s="9">
        <v>243.39237963913808</v>
      </c>
      <c r="AM433" s="9">
        <v>252.18433388775736</v>
      </c>
      <c r="AN433" s="9">
        <v>268.51911889469562</v>
      </c>
      <c r="AO433" s="9">
        <v>276.64752957453391</v>
      </c>
      <c r="AP433" s="9">
        <v>280.04753307452592</v>
      </c>
      <c r="AQ433" s="9">
        <v>292.5402330838748</v>
      </c>
      <c r="AR433" s="9">
        <v>297.55799302844855</v>
      </c>
      <c r="AS433" s="9">
        <v>308.91319288664101</v>
      </c>
      <c r="AT433" s="9">
        <v>318.79795496674734</v>
      </c>
      <c r="AU433" s="9">
        <v>322.78384220593961</v>
      </c>
      <c r="AV433" s="9">
        <v>323.352951821624</v>
      </c>
      <c r="AW433" s="9">
        <v>317.52689488283727</v>
      </c>
      <c r="AX433" s="9">
        <v>319.08104774714366</v>
      </c>
      <c r="AY433" s="9">
        <v>324.14269637297525</v>
      </c>
      <c r="AZ433" s="9">
        <v>334.63084630720294</v>
      </c>
      <c r="BA433" s="9">
        <v>349.17069058051607</v>
      </c>
      <c r="BB433" s="9">
        <v>357.86971396981511</v>
      </c>
      <c r="BC433" s="9">
        <v>364.75994001280418</v>
      </c>
      <c r="BD433" s="9">
        <v>397.69660809297375</v>
      </c>
      <c r="BE433" s="9">
        <v>442.27031313285983</v>
      </c>
      <c r="BF433" s="9">
        <v>485.67628060152856</v>
      </c>
      <c r="BG433" s="9">
        <v>520.94604858600189</v>
      </c>
      <c r="BH433" s="9">
        <v>574.07412969817233</v>
      </c>
      <c r="BI433" s="9">
        <v>620.11802054719612</v>
      </c>
      <c r="BJ433" s="9">
        <v>652.50711969371639</v>
      </c>
      <c r="BK433" s="9">
        <v>661.68518120080773</v>
      </c>
      <c r="BL433" s="9">
        <v>670.17402334414976</v>
      </c>
      <c r="BM433" s="9">
        <v>661.20257407223198</v>
      </c>
      <c r="BN433" s="9">
        <v>673.24843442001418</v>
      </c>
      <c r="BO433" s="9">
        <v>687.18223953336746</v>
      </c>
      <c r="BP433" s="9">
        <v>738.16455694620447</v>
      </c>
      <c r="BQ433" s="21">
        <v>771.38595428320059</v>
      </c>
      <c r="BR433" s="21">
        <v>814.01841212040051</v>
      </c>
      <c r="BS433" s="21">
        <v>820.0595833613703</v>
      </c>
      <c r="BT433" s="21">
        <v>805.05562251896617</v>
      </c>
      <c r="BU433" s="21">
        <v>786.38578505760063</v>
      </c>
      <c r="BV433" s="21">
        <v>775.91121326095617</v>
      </c>
      <c r="BW433" s="21">
        <v>804.84438154549855</v>
      </c>
      <c r="BX433" s="21">
        <v>820.63862876778239</v>
      </c>
      <c r="BY433" s="21">
        <v>831.23274644590401</v>
      </c>
      <c r="BZ433" s="21">
        <v>815.59204120057404</v>
      </c>
      <c r="CA433" s="21">
        <v>795.59180928544868</v>
      </c>
      <c r="CB433" s="21">
        <v>802.94277397414135</v>
      </c>
      <c r="CC433" s="21">
        <v>830.66165599646968</v>
      </c>
      <c r="CD433" s="197">
        <v>858.2856985454282</v>
      </c>
      <c r="CE433" s="197">
        <v>858.97683400382948</v>
      </c>
      <c r="CF433" s="197">
        <v>860.87897793923412</v>
      </c>
      <c r="CG433" s="197">
        <v>877.13995139522183</v>
      </c>
      <c r="CH433" s="200">
        <v>905.89665284488103</v>
      </c>
      <c r="CJ433" s="5"/>
      <c r="CK433" s="5"/>
      <c r="CL433" s="5"/>
      <c r="CM433" s="5"/>
      <c r="CN433" s="5"/>
      <c r="CO433" s="21"/>
      <c r="CP433" s="21"/>
      <c r="CQ433" s="21"/>
    </row>
    <row r="434" spans="1:95" x14ac:dyDescent="0.2">
      <c r="A434" s="8" t="str">
        <f t="shared" si="6"/>
        <v>EWGuL_gg_QU_17</v>
      </c>
      <c r="B434" s="7" t="s">
        <v>3813</v>
      </c>
      <c r="C434" s="7" t="s">
        <v>654</v>
      </c>
      <c r="D434" s="7">
        <v>17</v>
      </c>
      <c r="E434" s="7">
        <v>100</v>
      </c>
      <c r="F434" s="9">
        <v>100.23965844612873</v>
      </c>
      <c r="G434" s="9">
        <v>93.397705593134461</v>
      </c>
      <c r="H434" s="9">
        <v>86.430376843850595</v>
      </c>
      <c r="I434" s="9">
        <v>81.027408267352328</v>
      </c>
      <c r="J434" s="9">
        <v>80.939905971238204</v>
      </c>
      <c r="K434" s="9">
        <v>81.675805431242367</v>
      </c>
      <c r="L434" s="9">
        <v>83.795698560811402</v>
      </c>
      <c r="M434" s="9">
        <v>88.259585208079969</v>
      </c>
      <c r="N434" s="9">
        <v>89.740175206082128</v>
      </c>
      <c r="O434" s="9">
        <v>91.111284137101066</v>
      </c>
      <c r="P434" s="9">
        <v>95.920800011349911</v>
      </c>
      <c r="Q434" s="9">
        <v>103.34824569143204</v>
      </c>
      <c r="R434" s="9">
        <v>113.1138310299033</v>
      </c>
      <c r="S434" s="9">
        <v>115.20337579873245</v>
      </c>
      <c r="T434" s="9">
        <v>119.84308022162827</v>
      </c>
      <c r="U434" s="9">
        <v>118.71456510793269</v>
      </c>
      <c r="V434" s="9">
        <v>116.49510004574911</v>
      </c>
      <c r="W434" s="9">
        <v>114.67054201914533</v>
      </c>
      <c r="X434" s="9">
        <v>119.28973257736111</v>
      </c>
      <c r="Y434" s="9">
        <v>124.96338333093904</v>
      </c>
      <c r="Z434" s="9">
        <v>128.0853661191741</v>
      </c>
      <c r="AA434" s="9">
        <v>128.69184876123779</v>
      </c>
      <c r="AB434" s="9">
        <v>135.27503843567254</v>
      </c>
      <c r="AC434" s="9">
        <v>137.88700948905844</v>
      </c>
      <c r="AD434" s="9">
        <v>143.34655176558786</v>
      </c>
      <c r="AE434" s="9">
        <v>145.23746852013426</v>
      </c>
      <c r="AF434" s="9">
        <v>147.32511698209012</v>
      </c>
      <c r="AG434" s="9">
        <v>146.51478811605134</v>
      </c>
      <c r="AH434" s="9">
        <v>143.20489077310472</v>
      </c>
      <c r="AI434" s="9">
        <v>143.78154626476476</v>
      </c>
      <c r="AJ434" s="9">
        <v>148.12344066233015</v>
      </c>
      <c r="AK434" s="9">
        <v>160.96760381370754</v>
      </c>
      <c r="AL434" s="9">
        <v>174.80290319786107</v>
      </c>
      <c r="AM434" s="9">
        <v>189.29172981556073</v>
      </c>
      <c r="AN434" s="9">
        <v>203.99547304366141</v>
      </c>
      <c r="AO434" s="9">
        <v>212.82688558910027</v>
      </c>
      <c r="AP434" s="9">
        <v>216.00639547064316</v>
      </c>
      <c r="AQ434" s="9">
        <v>213.52890352138249</v>
      </c>
      <c r="AR434" s="9">
        <v>217.92994126407424</v>
      </c>
      <c r="AS434" s="9">
        <v>219.82066612480435</v>
      </c>
      <c r="AT434" s="9">
        <v>236.15163256925553</v>
      </c>
      <c r="AU434" s="9">
        <v>241.16250912025214</v>
      </c>
      <c r="AV434" s="9">
        <v>251.9618744342541</v>
      </c>
      <c r="AW434" s="9">
        <v>248.20334638213569</v>
      </c>
      <c r="AX434" s="9">
        <v>250.42914149000899</v>
      </c>
      <c r="AY434" s="9">
        <v>248.75191269788766</v>
      </c>
      <c r="AZ434" s="9">
        <v>257.80597720239331</v>
      </c>
      <c r="BA434" s="9">
        <v>269.34101207011486</v>
      </c>
      <c r="BB434" s="9">
        <v>280.92734598450511</v>
      </c>
      <c r="BC434" s="9">
        <v>283.77195083310636</v>
      </c>
      <c r="BD434" s="9">
        <v>312.37677151196436</v>
      </c>
      <c r="BE434" s="9">
        <v>344.51327856111038</v>
      </c>
      <c r="BF434" s="9">
        <v>373.77306318381983</v>
      </c>
      <c r="BG434" s="9">
        <v>385.26089416913874</v>
      </c>
      <c r="BH434" s="9">
        <v>403.86766906267104</v>
      </c>
      <c r="BI434" s="9">
        <v>429.47881368702718</v>
      </c>
      <c r="BJ434" s="9">
        <v>445.29821402549061</v>
      </c>
      <c r="BK434" s="9">
        <v>450.20655465733381</v>
      </c>
      <c r="BL434" s="9">
        <v>456.20943695772047</v>
      </c>
      <c r="BM434" s="9">
        <v>456.23145797225516</v>
      </c>
      <c r="BN434" s="9">
        <v>471.46806369186942</v>
      </c>
      <c r="BO434" s="9">
        <v>479.87169358000983</v>
      </c>
      <c r="BP434" s="9">
        <v>514.54649955949787</v>
      </c>
      <c r="BQ434" s="21">
        <v>540.86953040728747</v>
      </c>
      <c r="BR434" s="21">
        <v>570.0364800998359</v>
      </c>
      <c r="BS434" s="21">
        <v>576.94309790681893</v>
      </c>
      <c r="BT434" s="21">
        <v>576.60574405939497</v>
      </c>
      <c r="BU434" s="21">
        <v>568.01176510675452</v>
      </c>
      <c r="BV434" s="21">
        <v>567.47717865005404</v>
      </c>
      <c r="BW434" s="21">
        <v>580.80569180239661</v>
      </c>
      <c r="BX434" s="21">
        <v>597.144130794906</v>
      </c>
      <c r="BY434" s="21">
        <v>608.60821706143895</v>
      </c>
      <c r="BZ434" s="21">
        <v>613.52067161892921</v>
      </c>
      <c r="CA434" s="21">
        <v>606.2198390248933</v>
      </c>
      <c r="CB434" s="21">
        <v>607.1251106341274</v>
      </c>
      <c r="CC434" s="21">
        <v>607.45123771395913</v>
      </c>
      <c r="CD434" s="197">
        <v>625.76974284238531</v>
      </c>
      <c r="CE434" s="197">
        <v>625.62655580033027</v>
      </c>
      <c r="CF434" s="197">
        <v>626.9599484318652</v>
      </c>
      <c r="CG434" s="197">
        <v>631.20611442857614</v>
      </c>
      <c r="CH434" s="200">
        <v>652.13829638030563</v>
      </c>
      <c r="CJ434" s="5"/>
      <c r="CK434" s="5"/>
      <c r="CL434" s="5"/>
      <c r="CM434" s="5"/>
      <c r="CN434" s="5"/>
      <c r="CO434" s="21"/>
      <c r="CP434" s="21"/>
      <c r="CQ434" s="21"/>
    </row>
    <row r="435" spans="1:95" x14ac:dyDescent="0.2">
      <c r="A435" s="8" t="str">
        <f t="shared" si="6"/>
        <v>EWGuL_gg_QU_18</v>
      </c>
      <c r="B435" s="7" t="s">
        <v>3813</v>
      </c>
      <c r="C435" s="7" t="s">
        <v>654</v>
      </c>
      <c r="D435" s="7">
        <v>18</v>
      </c>
      <c r="E435" s="7">
        <v>100</v>
      </c>
      <c r="F435" s="9">
        <v>98.131340324907583</v>
      </c>
      <c r="G435" s="9">
        <v>92.65501993193061</v>
      </c>
      <c r="H435" s="9">
        <v>87.692782632953069</v>
      </c>
      <c r="I435" s="9">
        <v>84.514240555919471</v>
      </c>
      <c r="J435" s="9">
        <v>84.776490732911796</v>
      </c>
      <c r="K435" s="9">
        <v>84.922562614757751</v>
      </c>
      <c r="L435" s="9">
        <v>86.678024886678372</v>
      </c>
      <c r="M435" s="9">
        <v>90.566662229815961</v>
      </c>
      <c r="N435" s="9">
        <v>94.758324608977318</v>
      </c>
      <c r="O435" s="9">
        <v>96.588623261443601</v>
      </c>
      <c r="P435" s="9">
        <v>99.463902982532147</v>
      </c>
      <c r="Q435" s="9">
        <v>102.06686718134084</v>
      </c>
      <c r="R435" s="9">
        <v>107.09703646588203</v>
      </c>
      <c r="S435" s="9">
        <v>109.43528841511552</v>
      </c>
      <c r="T435" s="9">
        <v>115.97378039945703</v>
      </c>
      <c r="U435" s="9">
        <v>121.57474631178241</v>
      </c>
      <c r="V435" s="9">
        <v>124.86903319162046</v>
      </c>
      <c r="W435" s="9">
        <v>125.61119750580578</v>
      </c>
      <c r="X435" s="9">
        <v>125.78671699347349</v>
      </c>
      <c r="Y435" s="9">
        <v>126.7687018376289</v>
      </c>
      <c r="Z435" s="9">
        <v>129.02820922841047</v>
      </c>
      <c r="AA435" s="9">
        <v>130.96794735642121</v>
      </c>
      <c r="AB435" s="9">
        <v>134.03580828686361</v>
      </c>
      <c r="AC435" s="9">
        <v>133.97880228709172</v>
      </c>
      <c r="AD435" s="9">
        <v>134.74435535463678</v>
      </c>
      <c r="AE435" s="9">
        <v>140.42756257939615</v>
      </c>
      <c r="AF435" s="9">
        <v>148.96160954100267</v>
      </c>
      <c r="AG435" s="9">
        <v>157.28456893853593</v>
      </c>
      <c r="AH435" s="9">
        <v>157.91145222358</v>
      </c>
      <c r="AI435" s="9">
        <v>154.80050656579951</v>
      </c>
      <c r="AJ435" s="9">
        <v>153.84230004439726</v>
      </c>
      <c r="AK435" s="9">
        <v>156.81856664968049</v>
      </c>
      <c r="AL435" s="9">
        <v>163.35386571807686</v>
      </c>
      <c r="AM435" s="9">
        <v>164.34522708270359</v>
      </c>
      <c r="AN435" s="9">
        <v>167.48009178404263</v>
      </c>
      <c r="AO435" s="9">
        <v>168.87924894763245</v>
      </c>
      <c r="AP435" s="9">
        <v>175.86362435532808</v>
      </c>
      <c r="AQ435" s="9">
        <v>182.98457722951386</v>
      </c>
      <c r="AR435" s="9">
        <v>193.81426110256845</v>
      </c>
      <c r="AS435" s="9">
        <v>199.1493960510837</v>
      </c>
      <c r="AT435" s="9">
        <v>207.9528626651493</v>
      </c>
      <c r="AU435" s="9">
        <v>210.14467450675284</v>
      </c>
      <c r="AV435" s="9">
        <v>214.99235441220642</v>
      </c>
      <c r="AW435" s="9">
        <v>215.19665318756324</v>
      </c>
      <c r="AX435" s="9">
        <v>218.38532631174496</v>
      </c>
      <c r="AY435" s="9">
        <v>220.10013497641816</v>
      </c>
      <c r="AZ435" s="9">
        <v>223.1422457094607</v>
      </c>
      <c r="BA435" s="9">
        <v>229.00316169058149</v>
      </c>
      <c r="BB435" s="9">
        <v>236.03169492937923</v>
      </c>
      <c r="BC435" s="9">
        <v>240.82542476653146</v>
      </c>
      <c r="BD435" s="9">
        <v>253.63876067588157</v>
      </c>
      <c r="BE435" s="9">
        <v>271.75342911544379</v>
      </c>
      <c r="BF435" s="9">
        <v>289.98016993161588</v>
      </c>
      <c r="BG435" s="9">
        <v>301.0031448616482</v>
      </c>
      <c r="BH435" s="9">
        <v>309.06858555290421</v>
      </c>
      <c r="BI435" s="9">
        <v>317.75684751268545</v>
      </c>
      <c r="BJ435" s="9">
        <v>315.55710809093756</v>
      </c>
      <c r="BK435" s="9">
        <v>307.6841599448648</v>
      </c>
      <c r="BL435" s="9">
        <v>301.09121372585111</v>
      </c>
      <c r="BM435" s="9">
        <v>297.09623015573669</v>
      </c>
      <c r="BN435" s="9">
        <v>303.8842754344326</v>
      </c>
      <c r="BO435" s="9">
        <v>306.95568591508481</v>
      </c>
      <c r="BP435" s="9">
        <v>321.67020687899986</v>
      </c>
      <c r="BQ435" s="21">
        <v>331.17479411642256</v>
      </c>
      <c r="BR435" s="21">
        <v>348.42430050142474</v>
      </c>
      <c r="BS435" s="21">
        <v>355.39704656619597</v>
      </c>
      <c r="BT435" s="21">
        <v>352.31895357308122</v>
      </c>
      <c r="BU435" s="21">
        <v>340.56673584833123</v>
      </c>
      <c r="BV435" s="21">
        <v>331.17795643912763</v>
      </c>
      <c r="BW435" s="21">
        <v>337.82519549678125</v>
      </c>
      <c r="BX435" s="21">
        <v>343.41858545547012</v>
      </c>
      <c r="BY435" s="21">
        <v>349.07064402767219</v>
      </c>
      <c r="BZ435" s="21">
        <v>351.04996901782829</v>
      </c>
      <c r="CA435" s="21">
        <v>349.90878570280307</v>
      </c>
      <c r="CB435" s="21">
        <v>348.11534161706362</v>
      </c>
      <c r="CC435" s="21">
        <v>346.75608703108196</v>
      </c>
      <c r="CD435" s="197">
        <v>352.89154089282209</v>
      </c>
      <c r="CE435" s="197">
        <v>353.53335828035802</v>
      </c>
      <c r="CF435" s="197">
        <v>349.729494192517</v>
      </c>
      <c r="CG435" s="197">
        <v>348.85511636194724</v>
      </c>
      <c r="CH435" s="200">
        <v>358.66615142445261</v>
      </c>
      <c r="CJ435" s="5"/>
      <c r="CK435" s="5"/>
      <c r="CL435" s="5"/>
      <c r="CM435" s="5"/>
      <c r="CN435" s="5"/>
      <c r="CO435" s="21"/>
      <c r="CP435" s="21"/>
      <c r="CQ435" s="21"/>
    </row>
    <row r="436" spans="1:95" x14ac:dyDescent="0.2">
      <c r="A436" s="8" t="str">
        <f t="shared" si="6"/>
        <v>EWGuL_gg_QU_19</v>
      </c>
      <c r="B436" s="7" t="s">
        <v>3813</v>
      </c>
      <c r="C436" s="7" t="s">
        <v>654</v>
      </c>
      <c r="D436" s="7">
        <v>19</v>
      </c>
      <c r="E436" s="7">
        <v>100</v>
      </c>
      <c r="F436" s="9">
        <v>97.074877934903682</v>
      </c>
      <c r="G436" s="9">
        <v>89.060760661885411</v>
      </c>
      <c r="H436" s="9">
        <v>82.062332165551979</v>
      </c>
      <c r="I436" s="9">
        <v>78.555610682647725</v>
      </c>
      <c r="J436" s="9">
        <v>80.223010355568192</v>
      </c>
      <c r="K436" s="9">
        <v>81.978829389909478</v>
      </c>
      <c r="L436" s="9">
        <v>81.236102475054423</v>
      </c>
      <c r="M436" s="9">
        <v>81.406785224916476</v>
      </c>
      <c r="N436" s="9">
        <v>80.585121372913108</v>
      </c>
      <c r="O436" s="9">
        <v>81.622406007701258</v>
      </c>
      <c r="P436" s="9">
        <v>84.956923038321065</v>
      </c>
      <c r="Q436" s="9">
        <v>90.196383099648983</v>
      </c>
      <c r="R436" s="9">
        <v>97.228020004441603</v>
      </c>
      <c r="S436" s="9">
        <v>101.56064246166454</v>
      </c>
      <c r="T436" s="9">
        <v>106.61174020805474</v>
      </c>
      <c r="U436" s="9">
        <v>108.73465919811552</v>
      </c>
      <c r="V436" s="9">
        <v>111.29763262318106</v>
      </c>
      <c r="W436" s="9">
        <v>110.2374225910104</v>
      </c>
      <c r="X436" s="9">
        <v>112.25697886897156</v>
      </c>
      <c r="Y436" s="9">
        <v>113.79034637482918</v>
      </c>
      <c r="Z436" s="9">
        <v>117.53491138329208</v>
      </c>
      <c r="AA436" s="9">
        <v>117.75921537395739</v>
      </c>
      <c r="AB436" s="9">
        <v>119.04806103283839</v>
      </c>
      <c r="AC436" s="9">
        <v>118.75362054545587</v>
      </c>
      <c r="AD436" s="9">
        <v>116.29931678044007</v>
      </c>
      <c r="AE436" s="9">
        <v>114.51740810145417</v>
      </c>
      <c r="AF436" s="9">
        <v>116.23205116875378</v>
      </c>
      <c r="AG436" s="9">
        <v>122.06126983627614</v>
      </c>
      <c r="AH436" s="9">
        <v>122.62165413459707</v>
      </c>
      <c r="AI436" s="9">
        <v>122.72157482029138</v>
      </c>
      <c r="AJ436" s="9">
        <v>124.42575680796544</v>
      </c>
      <c r="AK436" s="9">
        <v>131.72292888855151</v>
      </c>
      <c r="AL436" s="9">
        <v>140.01007153882887</v>
      </c>
      <c r="AM436" s="9">
        <v>146.12633715453629</v>
      </c>
      <c r="AN436" s="9">
        <v>155.54826850397316</v>
      </c>
      <c r="AO436" s="9">
        <v>156.73783146738091</v>
      </c>
      <c r="AP436" s="9">
        <v>159.76356361822101</v>
      </c>
      <c r="AQ436" s="9">
        <v>160.49005158818656</v>
      </c>
      <c r="AR436" s="9">
        <v>161.70397888891318</v>
      </c>
      <c r="AS436" s="9">
        <v>164.40502210315987</v>
      </c>
      <c r="AT436" s="9">
        <v>175.94303547208838</v>
      </c>
      <c r="AU436" s="9">
        <v>186.64041591518051</v>
      </c>
      <c r="AV436" s="9">
        <v>190.55601608289257</v>
      </c>
      <c r="AW436" s="9">
        <v>183.7920643191992</v>
      </c>
      <c r="AX436" s="9">
        <v>183.07482989125666</v>
      </c>
      <c r="AY436" s="9">
        <v>182.79403792615213</v>
      </c>
      <c r="AZ436" s="9">
        <v>185.72834153676118</v>
      </c>
      <c r="BA436" s="9">
        <v>190.51740266644836</v>
      </c>
      <c r="BB436" s="9">
        <v>199.69982509627474</v>
      </c>
      <c r="BC436" s="9">
        <v>206.37327074679163</v>
      </c>
      <c r="BD436" s="9">
        <v>224.21600648783738</v>
      </c>
      <c r="BE436" s="9">
        <v>250.44825673332625</v>
      </c>
      <c r="BF436" s="9">
        <v>270.20117555899776</v>
      </c>
      <c r="BG436" s="9">
        <v>281.84893387794608</v>
      </c>
      <c r="BH436" s="9">
        <v>291.23870480775122</v>
      </c>
      <c r="BI436" s="9">
        <v>300.85215101646236</v>
      </c>
      <c r="BJ436" s="9">
        <v>303.73248702504083</v>
      </c>
      <c r="BK436" s="9">
        <v>299.88633716864837</v>
      </c>
      <c r="BL436" s="9">
        <v>302.78040690731171</v>
      </c>
      <c r="BM436" s="9">
        <v>299.41943975097553</v>
      </c>
      <c r="BN436" s="9">
        <v>303.13526431319752</v>
      </c>
      <c r="BO436" s="9">
        <v>307.33424850563307</v>
      </c>
      <c r="BP436" s="9">
        <v>327.25744164667725</v>
      </c>
      <c r="BQ436" s="21">
        <v>343.13619487968521</v>
      </c>
      <c r="BR436" s="21">
        <v>362.71831227773481</v>
      </c>
      <c r="BS436" s="21">
        <v>376.16380129956207</v>
      </c>
      <c r="BT436" s="21">
        <v>373.55693282917741</v>
      </c>
      <c r="BU436" s="21">
        <v>366.76459283287403</v>
      </c>
      <c r="BV436" s="21">
        <v>363.29883787969601</v>
      </c>
      <c r="BW436" s="21">
        <v>381.83486192887557</v>
      </c>
      <c r="BX436" s="21">
        <v>400.36915444675168</v>
      </c>
      <c r="BY436" s="21">
        <v>412.26767010423163</v>
      </c>
      <c r="BZ436" s="21">
        <v>421.49152825228174</v>
      </c>
      <c r="CA436" s="21">
        <v>418.66036638451982</v>
      </c>
      <c r="CB436" s="21">
        <v>422.07982486572791</v>
      </c>
      <c r="CC436" s="21">
        <v>423.6549701257415</v>
      </c>
      <c r="CD436" s="197">
        <v>430.02045085451954</v>
      </c>
      <c r="CE436" s="197">
        <v>423.50561761507942</v>
      </c>
      <c r="CF436" s="197">
        <v>421.31675493269404</v>
      </c>
      <c r="CG436" s="197">
        <v>427.83830090240957</v>
      </c>
      <c r="CH436" s="200">
        <v>445.96456848679441</v>
      </c>
      <c r="CJ436" s="5"/>
      <c r="CK436" s="5"/>
      <c r="CL436" s="5"/>
      <c r="CM436" s="5"/>
      <c r="CN436" s="5"/>
      <c r="CO436" s="21"/>
      <c r="CP436" s="21"/>
      <c r="CQ436" s="21"/>
    </row>
    <row r="437" spans="1:95" x14ac:dyDescent="0.2">
      <c r="A437" s="8" t="str">
        <f t="shared" si="6"/>
        <v>EWGuL_gg_QU_20</v>
      </c>
      <c r="B437" s="7" t="s">
        <v>3813</v>
      </c>
      <c r="C437" s="7" t="s">
        <v>654</v>
      </c>
      <c r="D437" s="7">
        <v>20</v>
      </c>
      <c r="E437" s="7">
        <v>100</v>
      </c>
      <c r="F437" s="9">
        <v>100.44912705090699</v>
      </c>
      <c r="G437" s="9">
        <v>93.483315476895299</v>
      </c>
      <c r="H437" s="9">
        <v>86.499104755138703</v>
      </c>
      <c r="I437" s="9">
        <v>81.287558269913333</v>
      </c>
      <c r="J437" s="9">
        <v>81.625396271472709</v>
      </c>
      <c r="K437" s="9">
        <v>81.374512174364455</v>
      </c>
      <c r="L437" s="9">
        <v>79.781423969143091</v>
      </c>
      <c r="M437" s="9">
        <v>80.09255595044506</v>
      </c>
      <c r="N437" s="9">
        <v>79.125615114248092</v>
      </c>
      <c r="O437" s="9">
        <v>80.86309706926842</v>
      </c>
      <c r="P437" s="9">
        <v>87.924475137038556</v>
      </c>
      <c r="Q437" s="9">
        <v>95.96648242443807</v>
      </c>
      <c r="R437" s="9">
        <v>106.26395127603398</v>
      </c>
      <c r="S437" s="9">
        <v>108.18809424332774</v>
      </c>
      <c r="T437" s="9">
        <v>111.49535150942165</v>
      </c>
      <c r="U437" s="9">
        <v>109.20079577590586</v>
      </c>
      <c r="V437" s="9">
        <v>114.59501130608633</v>
      </c>
      <c r="W437" s="9">
        <v>112.95481205033893</v>
      </c>
      <c r="X437" s="9">
        <v>117.63695823017865</v>
      </c>
      <c r="Y437" s="9">
        <v>119.3664361757687</v>
      </c>
      <c r="Z437" s="9">
        <v>124.65861806579971</v>
      </c>
      <c r="AA437" s="9">
        <v>125.99120986724468</v>
      </c>
      <c r="AB437" s="9">
        <v>126.05288292572489</v>
      </c>
      <c r="AC437" s="9">
        <v>125.91041563753701</v>
      </c>
      <c r="AD437" s="9">
        <v>126.57124515388357</v>
      </c>
      <c r="AE437" s="9">
        <v>128.01493224446344</v>
      </c>
      <c r="AF437" s="9">
        <v>127.76236042304681</v>
      </c>
      <c r="AG437" s="9">
        <v>128.28561045771141</v>
      </c>
      <c r="AH437" s="9">
        <v>119.45270591807402</v>
      </c>
      <c r="AI437" s="9">
        <v>121.71686143936556</v>
      </c>
      <c r="AJ437" s="9">
        <v>126.34596709913149</v>
      </c>
      <c r="AK437" s="9">
        <v>144.15527078427019</v>
      </c>
      <c r="AL437" s="9">
        <v>158.71687044378362</v>
      </c>
      <c r="AM437" s="9">
        <v>168.72276808202619</v>
      </c>
      <c r="AN437" s="9">
        <v>176.44337692412194</v>
      </c>
      <c r="AO437" s="9">
        <v>177.32084847773285</v>
      </c>
      <c r="AP437" s="9">
        <v>173.70298053990908</v>
      </c>
      <c r="AQ437" s="9">
        <v>177.47856918228672</v>
      </c>
      <c r="AR437" s="9">
        <v>176.11688820949129</v>
      </c>
      <c r="AS437" s="9">
        <v>182.22038453038917</v>
      </c>
      <c r="AT437" s="9">
        <v>195.62843978578044</v>
      </c>
      <c r="AU437" s="9">
        <v>207.72732353029559</v>
      </c>
      <c r="AV437" s="9">
        <v>215.88379351675562</v>
      </c>
      <c r="AW437" s="9">
        <v>207.72484327561111</v>
      </c>
      <c r="AX437" s="9">
        <v>207.61907594791356</v>
      </c>
      <c r="AY437" s="9">
        <v>208.24658422719298</v>
      </c>
      <c r="AZ437" s="9">
        <v>218.76492729404563</v>
      </c>
      <c r="BA437" s="9">
        <v>235.57495837337206</v>
      </c>
      <c r="BB437" s="9">
        <v>251.77438807519991</v>
      </c>
      <c r="BC437" s="9">
        <v>260.51452095159902</v>
      </c>
      <c r="BD437" s="9">
        <v>291.05449895655374</v>
      </c>
      <c r="BE437" s="9">
        <v>329.66359799258606</v>
      </c>
      <c r="BF437" s="9">
        <v>357.21477720560097</v>
      </c>
      <c r="BG437" s="9">
        <v>375.26688548711371</v>
      </c>
      <c r="BH437" s="9">
        <v>401.8886960200827</v>
      </c>
      <c r="BI437" s="9">
        <v>439.72024603928281</v>
      </c>
      <c r="BJ437" s="9">
        <v>459.02275898087214</v>
      </c>
      <c r="BK437" s="9">
        <v>455.07963493393555</v>
      </c>
      <c r="BL437" s="9">
        <v>454.56747177161839</v>
      </c>
      <c r="BM437" s="9">
        <v>452.04299210764549</v>
      </c>
      <c r="BN437" s="9">
        <v>471.33026611486576</v>
      </c>
      <c r="BO437" s="9">
        <v>486.53713935995648</v>
      </c>
      <c r="BP437" s="9">
        <v>514.97758795962511</v>
      </c>
      <c r="BQ437" s="21">
        <v>536.38473757415761</v>
      </c>
      <c r="BR437" s="21">
        <v>566.94108480732814</v>
      </c>
      <c r="BS437" s="21">
        <v>584.15183017277673</v>
      </c>
      <c r="BT437" s="21">
        <v>580.62028801415829</v>
      </c>
      <c r="BU437" s="21">
        <v>566.73431652293266</v>
      </c>
      <c r="BV437" s="21">
        <v>561.56894850424442</v>
      </c>
      <c r="BW437" s="21">
        <v>584.23212928060332</v>
      </c>
      <c r="BX437" s="21">
        <v>594.37722950248235</v>
      </c>
      <c r="BY437" s="21">
        <v>603.91732631822924</v>
      </c>
      <c r="BZ437" s="21">
        <v>610.4452318923569</v>
      </c>
      <c r="CA437" s="21">
        <v>617.11753003726278</v>
      </c>
      <c r="CB437" s="21">
        <v>623.29854019182278</v>
      </c>
      <c r="CC437" s="21">
        <v>631.71353221950392</v>
      </c>
      <c r="CD437" s="197">
        <v>653.50851954271263</v>
      </c>
      <c r="CE437" s="197">
        <v>669.91268531189201</v>
      </c>
      <c r="CF437" s="197">
        <v>676.90166246681099</v>
      </c>
      <c r="CG437" s="197">
        <v>692.94559615843309</v>
      </c>
      <c r="CH437" s="200">
        <v>723.04613528430036</v>
      </c>
      <c r="CJ437" s="5"/>
      <c r="CK437" s="5"/>
      <c r="CL437" s="5"/>
      <c r="CM437" s="5"/>
      <c r="CN437" s="5"/>
      <c r="CO437" s="21"/>
      <c r="CP437" s="21"/>
      <c r="CQ437" s="21"/>
    </row>
    <row r="438" spans="1:95" x14ac:dyDescent="0.2">
      <c r="A438" s="8" t="str">
        <f t="shared" si="6"/>
        <v>EWGuL_gg_QU_21</v>
      </c>
      <c r="B438" s="7" t="s">
        <v>3813</v>
      </c>
      <c r="C438" s="7" t="s">
        <v>654</v>
      </c>
      <c r="D438" s="7">
        <v>21</v>
      </c>
      <c r="E438" s="7">
        <v>100</v>
      </c>
      <c r="F438" s="9">
        <v>95.219553643273898</v>
      </c>
      <c r="G438" s="9">
        <v>87.132653853802992</v>
      </c>
      <c r="H438" s="9">
        <v>82.261011457133989</v>
      </c>
      <c r="I438" s="9">
        <v>80.854139102044584</v>
      </c>
      <c r="J438" s="9">
        <v>87.930580728625287</v>
      </c>
      <c r="K438" s="9">
        <v>91.733247612761645</v>
      </c>
      <c r="L438" s="9">
        <v>94.263350919469147</v>
      </c>
      <c r="M438" s="9">
        <v>97.914108705270635</v>
      </c>
      <c r="N438" s="9">
        <v>99.118257525766126</v>
      </c>
      <c r="O438" s="9">
        <v>99.090911225800767</v>
      </c>
      <c r="P438" s="9">
        <v>105.19185316351889</v>
      </c>
      <c r="Q438" s="9">
        <v>113.56108227998772</v>
      </c>
      <c r="R438" s="9">
        <v>120.26651310289634</v>
      </c>
      <c r="S438" s="9">
        <v>119.44700910901862</v>
      </c>
      <c r="T438" s="9">
        <v>128.75026267838825</v>
      </c>
      <c r="U438" s="9">
        <v>138.41244531316241</v>
      </c>
      <c r="V438" s="9">
        <v>144.99854267249472</v>
      </c>
      <c r="W438" s="9">
        <v>148.79255188597293</v>
      </c>
      <c r="X438" s="9">
        <v>151.67759513026138</v>
      </c>
      <c r="Y438" s="9">
        <v>157.75198726575991</v>
      </c>
      <c r="Z438" s="9">
        <v>157.47727497401567</v>
      </c>
      <c r="AA438" s="9">
        <v>165.94822469794761</v>
      </c>
      <c r="AB438" s="9">
        <v>167.63741771379827</v>
      </c>
      <c r="AC438" s="9">
        <v>173.97697501511678</v>
      </c>
      <c r="AD438" s="9">
        <v>170.20718973304182</v>
      </c>
      <c r="AE438" s="9">
        <v>181.70442807707749</v>
      </c>
      <c r="AF438" s="9">
        <v>191.16684031911768</v>
      </c>
      <c r="AG438" s="9">
        <v>210.85603060506128</v>
      </c>
      <c r="AH438" s="9">
        <v>206.80184427229153</v>
      </c>
      <c r="AI438" s="9">
        <v>210.03752619336902</v>
      </c>
      <c r="AJ438" s="9">
        <v>210.76818765371786</v>
      </c>
      <c r="AK438" s="9">
        <v>226.24455095041694</v>
      </c>
      <c r="AL438" s="9">
        <v>233.83811175231082</v>
      </c>
      <c r="AM438" s="9">
        <v>239.89309858876285</v>
      </c>
      <c r="AN438" s="9">
        <v>244.0435096768168</v>
      </c>
      <c r="AO438" s="9">
        <v>252.71570140055715</v>
      </c>
      <c r="AP438" s="9">
        <v>259.19583861737306</v>
      </c>
      <c r="AQ438" s="9">
        <v>269.78988038464655</v>
      </c>
      <c r="AR438" s="9">
        <v>279.50148954439197</v>
      </c>
      <c r="AS438" s="9">
        <v>292.9050939717709</v>
      </c>
      <c r="AT438" s="9">
        <v>320.52530568944172</v>
      </c>
      <c r="AU438" s="9">
        <v>328.8612384696761</v>
      </c>
      <c r="AV438" s="9">
        <v>340.71511596508566</v>
      </c>
      <c r="AW438" s="9">
        <v>330.74264055649559</v>
      </c>
      <c r="AX438" s="9">
        <v>343.29268119162128</v>
      </c>
      <c r="AY438" s="9">
        <v>348.07456204020906</v>
      </c>
      <c r="AZ438" s="9">
        <v>359.11733550416238</v>
      </c>
      <c r="BA438" s="9">
        <v>363.55124294819353</v>
      </c>
      <c r="BB438" s="9">
        <v>373.1666573617419</v>
      </c>
      <c r="BC438" s="9">
        <v>377.17010081319194</v>
      </c>
      <c r="BD438" s="9">
        <v>403.18622883225066</v>
      </c>
      <c r="BE438" s="9">
        <v>431.2557675758876</v>
      </c>
      <c r="BF438" s="9">
        <v>456.41879792284232</v>
      </c>
      <c r="BG438" s="9">
        <v>468.45718502792647</v>
      </c>
      <c r="BH438" s="9">
        <v>484.70426822869996</v>
      </c>
      <c r="BI438" s="9">
        <v>501.68448259555959</v>
      </c>
      <c r="BJ438" s="9">
        <v>510.11432358206747</v>
      </c>
      <c r="BK438" s="9">
        <v>506.33133883228919</v>
      </c>
      <c r="BL438" s="9">
        <v>500.2789568367096</v>
      </c>
      <c r="BM438" s="9">
        <v>485.23376402051696</v>
      </c>
      <c r="BN438" s="9">
        <v>477.38570970911741</v>
      </c>
      <c r="BO438" s="9">
        <v>482.14620248601119</v>
      </c>
      <c r="BP438" s="9">
        <v>512.99225551767267</v>
      </c>
      <c r="BQ438" s="21">
        <v>537.06227182237353</v>
      </c>
      <c r="BR438" s="21">
        <v>563.47063785309274</v>
      </c>
      <c r="BS438" s="21">
        <v>570.50006040047458</v>
      </c>
      <c r="BT438" s="21">
        <v>563.21089352634669</v>
      </c>
      <c r="BU438" s="21">
        <v>536.30998545302282</v>
      </c>
      <c r="BV438" s="21">
        <v>517.22913461213273</v>
      </c>
      <c r="BW438" s="21">
        <v>525.9571017687224</v>
      </c>
      <c r="BX438" s="21">
        <v>542.14931453124393</v>
      </c>
      <c r="BY438" s="21">
        <v>540.26133371214382</v>
      </c>
      <c r="BZ438" s="21">
        <v>536.38329952046695</v>
      </c>
      <c r="CA438" s="21">
        <v>534.99762182934273</v>
      </c>
      <c r="CB438" s="21">
        <v>546.38442136674303</v>
      </c>
      <c r="CC438" s="21">
        <v>545.94678357409123</v>
      </c>
      <c r="CD438" s="197">
        <v>558.06440966456967</v>
      </c>
      <c r="CE438" s="197">
        <v>556.71655890786371</v>
      </c>
      <c r="CF438" s="197">
        <v>554.8441444957939</v>
      </c>
      <c r="CG438" s="197">
        <v>530.29121607901925</v>
      </c>
      <c r="CH438" s="200">
        <v>506.07786298850488</v>
      </c>
      <c r="CJ438" s="5"/>
      <c r="CK438" s="5"/>
      <c r="CL438" s="5"/>
      <c r="CM438" s="5"/>
      <c r="CN438" s="5"/>
      <c r="CO438" s="21"/>
      <c r="CP438" s="21"/>
      <c r="CQ438" s="21"/>
    </row>
    <row r="439" spans="1:95" x14ac:dyDescent="0.2">
      <c r="A439" s="8" t="str">
        <f t="shared" si="6"/>
        <v>EWGuL_gg_QU_22</v>
      </c>
      <c r="B439" s="7" t="s">
        <v>3813</v>
      </c>
      <c r="C439" s="7" t="s">
        <v>654</v>
      </c>
      <c r="D439" s="7">
        <v>22</v>
      </c>
      <c r="E439" s="7">
        <v>100</v>
      </c>
      <c r="F439" s="9">
        <v>106.32090299115471</v>
      </c>
      <c r="G439" s="9">
        <v>103.81747512334279</v>
      </c>
      <c r="H439" s="9">
        <v>98.748342805754433</v>
      </c>
      <c r="I439" s="9">
        <v>92.301880931525261</v>
      </c>
      <c r="J439" s="9">
        <v>94.468752052244625</v>
      </c>
      <c r="K439" s="9">
        <v>97.80910097387779</v>
      </c>
      <c r="L439" s="9">
        <v>101.20016578055906</v>
      </c>
      <c r="M439" s="9">
        <v>102.77006615843237</v>
      </c>
      <c r="N439" s="9">
        <v>103.69946748222668</v>
      </c>
      <c r="O439" s="9">
        <v>109.04380138206476</v>
      </c>
      <c r="P439" s="9">
        <v>115.07611408674613</v>
      </c>
      <c r="Q439" s="9">
        <v>120.06841955572828</v>
      </c>
      <c r="R439" s="9">
        <v>122.51370578333702</v>
      </c>
      <c r="S439" s="9">
        <v>125.88546513146197</v>
      </c>
      <c r="T439" s="9">
        <v>128.00228396255423</v>
      </c>
      <c r="U439" s="9">
        <v>130.22535070894662</v>
      </c>
      <c r="V439" s="9">
        <v>135.36063913834758</v>
      </c>
      <c r="W439" s="9">
        <v>144.0438522510602</v>
      </c>
      <c r="X439" s="9">
        <v>156.90353569922638</v>
      </c>
      <c r="Y439" s="9">
        <v>164.21532098943032</v>
      </c>
      <c r="Z439" s="9">
        <v>172.48990285934315</v>
      </c>
      <c r="AA439" s="9">
        <v>176.37360829539287</v>
      </c>
      <c r="AB439" s="9">
        <v>182.32875508297727</v>
      </c>
      <c r="AC439" s="9">
        <v>186.13049064855258</v>
      </c>
      <c r="AD439" s="9">
        <v>191.41141386720301</v>
      </c>
      <c r="AE439" s="9">
        <v>199.780129496276</v>
      </c>
      <c r="AF439" s="9">
        <v>217.74450648619322</v>
      </c>
      <c r="AG439" s="9">
        <v>239.30724737796209</v>
      </c>
      <c r="AH439" s="9">
        <v>256.15360462986592</v>
      </c>
      <c r="AI439" s="9">
        <v>264.41282140850223</v>
      </c>
      <c r="AJ439" s="9">
        <v>269.58725347373064</v>
      </c>
      <c r="AK439" s="9">
        <v>279.81074753861117</v>
      </c>
      <c r="AL439" s="9">
        <v>293.8757036338161</v>
      </c>
      <c r="AM439" s="9">
        <v>312.96004929983991</v>
      </c>
      <c r="AN439" s="9">
        <v>327.39737343101223</v>
      </c>
      <c r="AO439" s="9">
        <v>338.3871329264573</v>
      </c>
      <c r="AP439" s="9">
        <v>341.3277769665645</v>
      </c>
      <c r="AQ439" s="9">
        <v>346.63932457600055</v>
      </c>
      <c r="AR439" s="9">
        <v>362.92814639036709</v>
      </c>
      <c r="AS439" s="9">
        <v>379.01360907998009</v>
      </c>
      <c r="AT439" s="9">
        <v>409.40672102575076</v>
      </c>
      <c r="AU439" s="9">
        <v>425.96952223930566</v>
      </c>
      <c r="AV439" s="9">
        <v>444.87192229707222</v>
      </c>
      <c r="AW439" s="9">
        <v>455.65701058010768</v>
      </c>
      <c r="AX439" s="9">
        <v>468.74322823287247</v>
      </c>
      <c r="AY439" s="9">
        <v>481.14904547937857</v>
      </c>
      <c r="AZ439" s="9">
        <v>487.50978717410334</v>
      </c>
      <c r="BA439" s="9">
        <v>501.10918156230696</v>
      </c>
      <c r="BB439" s="9">
        <v>518.77115312676972</v>
      </c>
      <c r="BC439" s="9">
        <v>531.01754942600178</v>
      </c>
      <c r="BD439" s="9">
        <v>565.38732963235054</v>
      </c>
      <c r="BE439" s="9">
        <v>596.81889920841468</v>
      </c>
      <c r="BF439" s="9">
        <v>623.58472016824817</v>
      </c>
      <c r="BG439" s="9">
        <v>622.98298375916147</v>
      </c>
      <c r="BH439" s="9">
        <v>631.33623142324006</v>
      </c>
      <c r="BI439" s="9">
        <v>646.43461837876521</v>
      </c>
      <c r="BJ439" s="9">
        <v>654.63858450394537</v>
      </c>
      <c r="BK439" s="9">
        <v>648.24129551773262</v>
      </c>
      <c r="BL439" s="9">
        <v>641.85824944009789</v>
      </c>
      <c r="BM439" s="9">
        <v>630.45924476323671</v>
      </c>
      <c r="BN439" s="9">
        <v>630.27417160089828</v>
      </c>
      <c r="BO439" s="9">
        <v>638.21962550024261</v>
      </c>
      <c r="BP439" s="9">
        <v>673.53594104258514</v>
      </c>
      <c r="BQ439" s="21">
        <v>701.98954213118589</v>
      </c>
      <c r="BR439" s="21">
        <v>726.8997546121858</v>
      </c>
      <c r="BS439" s="21">
        <v>726.57551997210146</v>
      </c>
      <c r="BT439" s="21">
        <v>711.83996241798798</v>
      </c>
      <c r="BU439" s="21">
        <v>699.03289466733384</v>
      </c>
      <c r="BV439" s="21">
        <v>702.26493815683705</v>
      </c>
      <c r="BW439" s="21">
        <v>728.69800870771212</v>
      </c>
      <c r="BX439" s="21">
        <v>748.40985969229496</v>
      </c>
      <c r="BY439" s="21">
        <v>766.72918221864757</v>
      </c>
      <c r="BZ439" s="21">
        <v>781.68157387157851</v>
      </c>
      <c r="CA439" s="21">
        <v>789.60659185125223</v>
      </c>
      <c r="CB439" s="21">
        <v>789.68847343725463</v>
      </c>
      <c r="CC439" s="21">
        <v>791.7688396987952</v>
      </c>
      <c r="CD439" s="197">
        <v>799.75669236823398</v>
      </c>
      <c r="CE439" s="197">
        <v>805.48741201456289</v>
      </c>
      <c r="CF439" s="197">
        <v>805.17320606753913</v>
      </c>
      <c r="CG439" s="197">
        <v>818.07967779849059</v>
      </c>
      <c r="CH439" s="200">
        <v>844.22010079619577</v>
      </c>
      <c r="CJ439" s="5"/>
      <c r="CK439" s="5"/>
      <c r="CL439" s="5"/>
      <c r="CM439" s="5"/>
      <c r="CN439" s="5"/>
      <c r="CO439" s="21"/>
      <c r="CP439" s="21"/>
      <c r="CQ439" s="21"/>
    </row>
    <row r="440" spans="1:95" x14ac:dyDescent="0.2">
      <c r="A440" s="8" t="str">
        <f t="shared" si="6"/>
        <v>EWGuL_gg_QU_23</v>
      </c>
      <c r="B440" s="7" t="s">
        <v>3813</v>
      </c>
      <c r="C440" s="7" t="s">
        <v>654</v>
      </c>
      <c r="D440" s="7">
        <v>23</v>
      </c>
      <c r="E440" s="7">
        <v>100</v>
      </c>
      <c r="F440" s="9">
        <v>98.102725230960218</v>
      </c>
      <c r="G440" s="9">
        <v>94.055498432885926</v>
      </c>
      <c r="H440" s="9">
        <v>90.869903088847266</v>
      </c>
      <c r="I440" s="9">
        <v>89.368248160657345</v>
      </c>
      <c r="J440" s="9">
        <v>90.566228753370638</v>
      </c>
      <c r="K440" s="9">
        <v>91.139389752850434</v>
      </c>
      <c r="L440" s="9">
        <v>93.151235993239837</v>
      </c>
      <c r="M440" s="9">
        <v>95.551814495421624</v>
      </c>
      <c r="N440" s="9">
        <v>97.278476160391151</v>
      </c>
      <c r="O440" s="9">
        <v>97.196757652938345</v>
      </c>
      <c r="P440" s="9">
        <v>97.791040532452527</v>
      </c>
      <c r="Q440" s="9">
        <v>99.409981847027396</v>
      </c>
      <c r="R440" s="9">
        <v>102.70200960172322</v>
      </c>
      <c r="S440" s="9">
        <v>107.97545684020368</v>
      </c>
      <c r="T440" s="9">
        <v>114.21196025458751</v>
      </c>
      <c r="U440" s="9">
        <v>118.97109648625558</v>
      </c>
      <c r="V440" s="9">
        <v>124.55167771308028</v>
      </c>
      <c r="W440" s="9">
        <v>124.71996415484567</v>
      </c>
      <c r="X440" s="9">
        <v>126.49730704557324</v>
      </c>
      <c r="Y440" s="9">
        <v>125.31078844683788</v>
      </c>
      <c r="Z440" s="9">
        <v>131.28579803397881</v>
      </c>
      <c r="AA440" s="9">
        <v>133.73158549257511</v>
      </c>
      <c r="AB440" s="9">
        <v>141.93941658021211</v>
      </c>
      <c r="AC440" s="9">
        <v>145.54199057370897</v>
      </c>
      <c r="AD440" s="9">
        <v>155.0803845464944</v>
      </c>
      <c r="AE440" s="9">
        <v>170.15648841316198</v>
      </c>
      <c r="AF440" s="9">
        <v>182.8823609672171</v>
      </c>
      <c r="AG440" s="9">
        <v>193.84061936691867</v>
      </c>
      <c r="AH440" s="9">
        <v>191.70001665342309</v>
      </c>
      <c r="AI440" s="9">
        <v>199.39981559862554</v>
      </c>
      <c r="AJ440" s="9">
        <v>201.8198642402856</v>
      </c>
      <c r="AK440" s="9">
        <v>214.8714512562982</v>
      </c>
      <c r="AL440" s="9">
        <v>220.39571705729895</v>
      </c>
      <c r="AM440" s="9">
        <v>225.55382723034418</v>
      </c>
      <c r="AN440" s="9">
        <v>221.15357479020687</v>
      </c>
      <c r="AO440" s="9">
        <v>218.0633872288482</v>
      </c>
      <c r="AP440" s="9">
        <v>221.40854908014182</v>
      </c>
      <c r="AQ440" s="9">
        <v>234.09172195254678</v>
      </c>
      <c r="AR440" s="9">
        <v>258.59488201843891</v>
      </c>
      <c r="AS440" s="9">
        <v>272.13583942807918</v>
      </c>
      <c r="AT440" s="9">
        <v>314.01963745738186</v>
      </c>
      <c r="AU440" s="9">
        <v>330.04270888650399</v>
      </c>
      <c r="AV440" s="9">
        <v>355.5605621238247</v>
      </c>
      <c r="AW440" s="9">
        <v>350.29671045123069</v>
      </c>
      <c r="AX440" s="9">
        <v>358.04312297778444</v>
      </c>
      <c r="AY440" s="9">
        <v>359.74393100441921</v>
      </c>
      <c r="AZ440" s="9">
        <v>370.17080254345154</v>
      </c>
      <c r="BA440" s="9">
        <v>382.81301606921625</v>
      </c>
      <c r="BB440" s="9">
        <v>404.01754871575685</v>
      </c>
      <c r="BC440" s="9">
        <v>417.53030853091951</v>
      </c>
      <c r="BD440" s="9">
        <v>461.21215657764537</v>
      </c>
      <c r="BE440" s="9">
        <v>513.23651268250467</v>
      </c>
      <c r="BF440" s="9">
        <v>554.66811739604793</v>
      </c>
      <c r="BG440" s="9">
        <v>572.98818547152439</v>
      </c>
      <c r="BH440" s="9">
        <v>579.71822026955215</v>
      </c>
      <c r="BI440" s="9">
        <v>588.3044929543413</v>
      </c>
      <c r="BJ440" s="9">
        <v>596.99085640477733</v>
      </c>
      <c r="BK440" s="9">
        <v>590.11119371268626</v>
      </c>
      <c r="BL440" s="9">
        <v>579.84860898359864</v>
      </c>
      <c r="BM440" s="9">
        <v>549.44820340022545</v>
      </c>
      <c r="BN440" s="9">
        <v>555.51091255672111</v>
      </c>
      <c r="BO440" s="9">
        <v>570.69305374698843</v>
      </c>
      <c r="BP440" s="9">
        <v>620.15952148388908</v>
      </c>
      <c r="BQ440" s="21">
        <v>645.36579348500743</v>
      </c>
      <c r="BR440" s="21">
        <v>684.57697045095165</v>
      </c>
      <c r="BS440" s="21">
        <v>691.65012753211704</v>
      </c>
      <c r="BT440" s="21">
        <v>677.09485732396422</v>
      </c>
      <c r="BU440" s="21">
        <v>647.97600223093673</v>
      </c>
      <c r="BV440" s="21">
        <v>621.74441547661399</v>
      </c>
      <c r="BW440" s="21">
        <v>636.23206029477717</v>
      </c>
      <c r="BX440" s="21">
        <v>637.96088594073137</v>
      </c>
      <c r="BY440" s="21">
        <v>641.71450997564841</v>
      </c>
      <c r="BZ440" s="21">
        <v>644.35817909312482</v>
      </c>
      <c r="CA440" s="21">
        <v>654.72229418997915</v>
      </c>
      <c r="CB440" s="21">
        <v>664.96827335182013</v>
      </c>
      <c r="CC440" s="21">
        <v>671.98929217715261</v>
      </c>
      <c r="CD440" s="197">
        <v>677.25145654838559</v>
      </c>
      <c r="CE440" s="197">
        <v>684.11822752723913</v>
      </c>
      <c r="CF440" s="197">
        <v>683.08635906212032</v>
      </c>
      <c r="CG440" s="197">
        <v>685.2762964716685</v>
      </c>
      <c r="CH440" s="200">
        <v>692.2760220967491</v>
      </c>
      <c r="CJ440" s="5"/>
      <c r="CK440" s="5"/>
      <c r="CL440" s="5"/>
      <c r="CM440" s="5"/>
      <c r="CN440" s="5"/>
      <c r="CO440" s="21"/>
      <c r="CP440" s="21"/>
      <c r="CQ440" s="21"/>
    </row>
    <row r="441" spans="1:95" x14ac:dyDescent="0.2">
      <c r="A441" s="8" t="str">
        <f t="shared" si="6"/>
        <v>EWGuL_gg_QU_24</v>
      </c>
      <c r="B441" s="7" t="s">
        <v>3813</v>
      </c>
      <c r="C441" s="7" t="s">
        <v>654</v>
      </c>
      <c r="D441" s="7">
        <v>24</v>
      </c>
      <c r="E441" s="7">
        <v>100</v>
      </c>
      <c r="F441" s="9">
        <v>100.53002246039398</v>
      </c>
      <c r="G441" s="9">
        <v>99.676719219815254</v>
      </c>
      <c r="H441" s="9">
        <v>98.366148154721373</v>
      </c>
      <c r="I441" s="9">
        <v>97.800242186140608</v>
      </c>
      <c r="J441" s="9">
        <v>98.00830069233821</v>
      </c>
      <c r="K441" s="9">
        <v>98.256522391190444</v>
      </c>
      <c r="L441" s="9">
        <v>100.50500276657131</v>
      </c>
      <c r="M441" s="9">
        <v>104.27606319111878</v>
      </c>
      <c r="N441" s="9">
        <v>108.25419450233703</v>
      </c>
      <c r="O441" s="9">
        <v>112.30112997138728</v>
      </c>
      <c r="P441" s="9">
        <v>116.20848188552345</v>
      </c>
      <c r="Q441" s="9">
        <v>124.11733877217569</v>
      </c>
      <c r="R441" s="9">
        <v>127.6092320869805</v>
      </c>
      <c r="S441" s="9">
        <v>120.80321696561214</v>
      </c>
      <c r="T441" s="9">
        <v>119.97723786440845</v>
      </c>
      <c r="U441" s="9">
        <v>126.08665203808711</v>
      </c>
      <c r="V441" s="9">
        <v>139.80995407706476</v>
      </c>
      <c r="W441" s="9">
        <v>142.19538435523302</v>
      </c>
      <c r="X441" s="9">
        <v>144.6025422621926</v>
      </c>
      <c r="Y441" s="9">
        <v>156.60178987583151</v>
      </c>
      <c r="Z441" s="9">
        <v>159.84216942699126</v>
      </c>
      <c r="AA441" s="9">
        <v>166.69594299585623</v>
      </c>
      <c r="AB441" s="9">
        <v>172.07725906963026</v>
      </c>
      <c r="AC441" s="9">
        <v>187.31840155559749</v>
      </c>
      <c r="AD441" s="9">
        <v>195.82277335138883</v>
      </c>
      <c r="AE441" s="9">
        <v>198.47941051158261</v>
      </c>
      <c r="AF441" s="9">
        <v>209.71417024575146</v>
      </c>
      <c r="AG441" s="9">
        <v>205.98368831347875</v>
      </c>
      <c r="AH441" s="9">
        <v>206.61352773684575</v>
      </c>
      <c r="AI441" s="9">
        <v>215.51529906344351</v>
      </c>
      <c r="AJ441" s="9">
        <v>238.18199879757637</v>
      </c>
      <c r="AK441" s="9">
        <v>268.05045284100697</v>
      </c>
      <c r="AL441" s="9">
        <v>293.38353143766693</v>
      </c>
      <c r="AM441" s="9">
        <v>317.67215233843154</v>
      </c>
      <c r="AN441" s="9">
        <v>331.31354465430479</v>
      </c>
      <c r="AO441" s="9">
        <v>322.94201238976001</v>
      </c>
      <c r="AP441" s="9">
        <v>317.55034961590576</v>
      </c>
      <c r="AQ441" s="9">
        <v>317.32391487895484</v>
      </c>
      <c r="AR441" s="9">
        <v>324.34670755513025</v>
      </c>
      <c r="AS441" s="9">
        <v>332.84362639091052</v>
      </c>
      <c r="AT441" s="9">
        <v>363.96371643406115</v>
      </c>
      <c r="AU441" s="9">
        <v>392.11447215785097</v>
      </c>
      <c r="AV441" s="9">
        <v>414.31781355585798</v>
      </c>
      <c r="AW441" s="9">
        <v>398.05044448580105</v>
      </c>
      <c r="AX441" s="9">
        <v>393.66106315938941</v>
      </c>
      <c r="AY441" s="9">
        <v>396.33320652284857</v>
      </c>
      <c r="AZ441" s="9">
        <v>420.07990212349347</v>
      </c>
      <c r="BA441" s="9">
        <v>436.99119898962061</v>
      </c>
      <c r="BB441" s="9">
        <v>447.25943162508378</v>
      </c>
      <c r="BC441" s="9">
        <v>451.13485137148842</v>
      </c>
      <c r="BD441" s="9">
        <v>488.9051807743478</v>
      </c>
      <c r="BE441" s="9">
        <v>541.2709681831526</v>
      </c>
      <c r="BF441" s="9">
        <v>582.74683368366527</v>
      </c>
      <c r="BG441" s="9">
        <v>594.76834028863857</v>
      </c>
      <c r="BH441" s="9">
        <v>607.55717576999257</v>
      </c>
      <c r="BI441" s="9">
        <v>630.73142462532326</v>
      </c>
      <c r="BJ441" s="9">
        <v>673.87333598859857</v>
      </c>
      <c r="BK441" s="9">
        <v>694.17149891953011</v>
      </c>
      <c r="BL441" s="9">
        <v>736.1798040229404</v>
      </c>
      <c r="BM441" s="9">
        <v>737.17877614413248</v>
      </c>
      <c r="BN441" s="9">
        <v>764.72755252577815</v>
      </c>
      <c r="BO441" s="9">
        <v>769.61149736733114</v>
      </c>
      <c r="BP441" s="9">
        <v>809.62617265519009</v>
      </c>
      <c r="BQ441" s="21">
        <v>835.15174445309219</v>
      </c>
      <c r="BR441" s="21">
        <v>859.63584962398772</v>
      </c>
      <c r="BS441" s="21">
        <v>881.29485479584525</v>
      </c>
      <c r="BT441" s="21">
        <v>879.58739020105293</v>
      </c>
      <c r="BU441" s="21">
        <v>870.32822384748567</v>
      </c>
      <c r="BV441" s="21">
        <v>862.90594588791998</v>
      </c>
      <c r="BW441" s="21">
        <v>906.95624246327282</v>
      </c>
      <c r="BX441" s="21">
        <v>967.30833968048489</v>
      </c>
      <c r="BY441" s="21">
        <v>1019.9443792928205</v>
      </c>
      <c r="BZ441" s="21">
        <v>1077.1729529185266</v>
      </c>
      <c r="CA441" s="21">
        <v>1095.8820284053434</v>
      </c>
      <c r="CB441" s="21">
        <v>1104.1378024475462</v>
      </c>
      <c r="CC441" s="21">
        <v>1092.867645197638</v>
      </c>
      <c r="CD441" s="197">
        <v>1114.603375178338</v>
      </c>
      <c r="CE441" s="197">
        <v>1119.4605329565786</v>
      </c>
      <c r="CF441" s="197">
        <v>1129.7293842548881</v>
      </c>
      <c r="CG441" s="197">
        <v>1125.9537706532446</v>
      </c>
      <c r="CH441" s="200">
        <v>1132.4930048098067</v>
      </c>
      <c r="CJ441" s="5"/>
      <c r="CK441" s="5"/>
      <c r="CL441" s="5"/>
      <c r="CM441" s="5"/>
      <c r="CN441" s="5"/>
      <c r="CO441" s="21"/>
      <c r="CP441" s="21"/>
      <c r="CQ441" s="21"/>
    </row>
    <row r="442" spans="1:95" x14ac:dyDescent="0.2">
      <c r="A442" s="8" t="str">
        <f t="shared" si="6"/>
        <v>EWGuL_gg_QU_25</v>
      </c>
      <c r="B442" s="7" t="s">
        <v>3813</v>
      </c>
      <c r="C442" s="7" t="s">
        <v>654</v>
      </c>
      <c r="D442" s="7">
        <v>25</v>
      </c>
      <c r="E442" s="7">
        <v>100</v>
      </c>
      <c r="F442" s="9">
        <v>99.407490197226437</v>
      </c>
      <c r="G442" s="9">
        <v>96.700294094822809</v>
      </c>
      <c r="H442" s="9">
        <v>97.785439449075724</v>
      </c>
      <c r="I442" s="9">
        <v>97.108106212426364</v>
      </c>
      <c r="J442" s="9">
        <v>101.40869147560652</v>
      </c>
      <c r="K442" s="9">
        <v>100.10967586411188</v>
      </c>
      <c r="L442" s="9">
        <v>108.20752661669968</v>
      </c>
      <c r="M442" s="9">
        <v>110.77763950251732</v>
      </c>
      <c r="N442" s="9">
        <v>115.48241353822203</v>
      </c>
      <c r="O442" s="9">
        <v>117.149756098091</v>
      </c>
      <c r="P442" s="9">
        <v>123.63823780975035</v>
      </c>
      <c r="Q442" s="9">
        <v>131.64894247139719</v>
      </c>
      <c r="R442" s="9">
        <v>137.80468034007933</v>
      </c>
      <c r="S442" s="9">
        <v>140.00223904175883</v>
      </c>
      <c r="T442" s="9">
        <v>144.79239394896157</v>
      </c>
      <c r="U442" s="9">
        <v>150.75655906748565</v>
      </c>
      <c r="V442" s="9">
        <v>160.75680526902897</v>
      </c>
      <c r="W442" s="9">
        <v>163.79149600956362</v>
      </c>
      <c r="X442" s="9">
        <v>175.78318832989046</v>
      </c>
      <c r="Y442" s="9">
        <v>182.1254820093553</v>
      </c>
      <c r="Z442" s="9">
        <v>191.022512585204</v>
      </c>
      <c r="AA442" s="9">
        <v>189.74323955827762</v>
      </c>
      <c r="AB442" s="9">
        <v>194.22973028834494</v>
      </c>
      <c r="AC442" s="9">
        <v>204.18788994500983</v>
      </c>
      <c r="AD442" s="9">
        <v>208.8447243400523</v>
      </c>
      <c r="AE442" s="9">
        <v>221.46269789617187</v>
      </c>
      <c r="AF442" s="9">
        <v>225.00094067603129</v>
      </c>
      <c r="AG442" s="9">
        <v>244.33543440872779</v>
      </c>
      <c r="AH442" s="9">
        <v>243.97500449418658</v>
      </c>
      <c r="AI442" s="9">
        <v>256.44483898642721</v>
      </c>
      <c r="AJ442" s="9">
        <v>263.72381378442202</v>
      </c>
      <c r="AK442" s="9">
        <v>288.56723186243636</v>
      </c>
      <c r="AL442" s="9">
        <v>300.65921651273294</v>
      </c>
      <c r="AM442" s="9">
        <v>315.36827817352497</v>
      </c>
      <c r="AN442" s="9">
        <v>318.38127529779121</v>
      </c>
      <c r="AO442" s="9">
        <v>338.2190888042964</v>
      </c>
      <c r="AP442" s="9">
        <v>347.4054295370932</v>
      </c>
      <c r="AQ442" s="9">
        <v>363.47417461000504</v>
      </c>
      <c r="AR442" s="9">
        <v>366.99917824476461</v>
      </c>
      <c r="AS442" s="9">
        <v>387.72085564884583</v>
      </c>
      <c r="AT442" s="9">
        <v>407.47124434546919</v>
      </c>
      <c r="AU442" s="9">
        <v>432.36994166005076</v>
      </c>
      <c r="AV442" s="9">
        <v>445.45950749516942</v>
      </c>
      <c r="AW442" s="9">
        <v>452.17621348430686</v>
      </c>
      <c r="AX442" s="9">
        <v>461.65734584461273</v>
      </c>
      <c r="AY442" s="9">
        <v>467.55759144233792</v>
      </c>
      <c r="AZ442" s="9">
        <v>482.3147321029939</v>
      </c>
      <c r="BA442" s="9">
        <v>499.55553635541446</v>
      </c>
      <c r="BB442" s="9">
        <v>517.46693813916329</v>
      </c>
      <c r="BC442" s="9">
        <v>528.51024314961535</v>
      </c>
      <c r="BD442" s="9">
        <v>544.13796210958253</v>
      </c>
      <c r="BE442" s="9">
        <v>557.84983299223916</v>
      </c>
      <c r="BF442" s="9">
        <v>581.64188855213695</v>
      </c>
      <c r="BG442" s="9">
        <v>582.37439705089889</v>
      </c>
      <c r="BH442" s="9">
        <v>590.8573146523953</v>
      </c>
      <c r="BI442" s="9">
        <v>578.92840635043456</v>
      </c>
      <c r="BJ442" s="9">
        <v>568.21744555177645</v>
      </c>
      <c r="BK442" s="9">
        <v>557.29158246476698</v>
      </c>
      <c r="BL442" s="9">
        <v>551.41363403933133</v>
      </c>
      <c r="BM442" s="9">
        <v>539.83798224743396</v>
      </c>
      <c r="BN442" s="9">
        <v>524.45960378713153</v>
      </c>
      <c r="BO442" s="9">
        <v>507.33948210946755</v>
      </c>
      <c r="BP442" s="9">
        <v>506.69770531373297</v>
      </c>
      <c r="BQ442" s="21">
        <v>513.50050272318811</v>
      </c>
      <c r="BR442" s="21">
        <v>548.05183705634579</v>
      </c>
      <c r="BS442" s="21">
        <v>568.97289989112119</v>
      </c>
      <c r="BT442" s="21">
        <v>565.74382590187452</v>
      </c>
      <c r="BU442" s="21">
        <v>543.60069515410214</v>
      </c>
      <c r="BV442" s="21">
        <v>538.74039650850796</v>
      </c>
      <c r="BW442" s="21">
        <v>549.63782876529729</v>
      </c>
      <c r="BX442" s="21">
        <v>562.72864699065656</v>
      </c>
      <c r="BY442" s="21">
        <v>578.47978523639961</v>
      </c>
      <c r="BZ442" s="21">
        <v>592.46949385992991</v>
      </c>
      <c r="CA442" s="21">
        <v>602.17599019167108</v>
      </c>
      <c r="CB442" s="21">
        <v>616.07491244129028</v>
      </c>
      <c r="CC442" s="21">
        <v>623.56421598937914</v>
      </c>
      <c r="CD442" s="197">
        <v>635.25940546226764</v>
      </c>
      <c r="CE442" s="197">
        <v>636.5539468144076</v>
      </c>
      <c r="CF442" s="197">
        <v>647.62841936662392</v>
      </c>
      <c r="CG442" s="197">
        <v>655.31275566936472</v>
      </c>
      <c r="CH442" s="200">
        <v>656.7368152528021</v>
      </c>
      <c r="CJ442" s="5"/>
      <c r="CK442" s="5"/>
      <c r="CL442" s="5"/>
      <c r="CM442" s="5"/>
      <c r="CN442" s="5"/>
      <c r="CO442" s="21"/>
      <c r="CP442" s="21"/>
      <c r="CQ442" s="21"/>
    </row>
    <row r="443" spans="1:95" x14ac:dyDescent="0.2">
      <c r="A443" s="8" t="str">
        <f t="shared" si="6"/>
        <v>EWGuL_gg_QU_26</v>
      </c>
      <c r="B443" s="7" t="s">
        <v>3813</v>
      </c>
      <c r="C443" s="7" t="s">
        <v>654</v>
      </c>
      <c r="D443" s="7">
        <v>26</v>
      </c>
      <c r="E443" s="7">
        <v>100</v>
      </c>
      <c r="F443" s="9">
        <v>99.962318840579997</v>
      </c>
      <c r="G443" s="9">
        <v>99.863768115943117</v>
      </c>
      <c r="H443" s="9">
        <v>99.756521739132339</v>
      </c>
      <c r="I443" s="9">
        <v>99.704347826089403</v>
      </c>
      <c r="J443" s="9">
        <v>99.704347826089403</v>
      </c>
      <c r="K443" s="9">
        <v>99.704347826089403</v>
      </c>
      <c r="L443" s="9">
        <v>99.704347826089403</v>
      </c>
      <c r="M443" s="9">
        <v>99.704347826089403</v>
      </c>
      <c r="N443" s="9">
        <v>99.704347826089403</v>
      </c>
      <c r="O443" s="9">
        <v>99.704347826089403</v>
      </c>
      <c r="P443" s="9">
        <v>99.704347826089403</v>
      </c>
      <c r="Q443" s="9">
        <v>99.704347826089403</v>
      </c>
      <c r="R443" s="9">
        <v>99.704347826089403</v>
      </c>
      <c r="S443" s="9">
        <v>99.704347826089403</v>
      </c>
      <c r="T443" s="9">
        <v>99.704347826089403</v>
      </c>
      <c r="U443" s="9">
        <v>99.704347826089403</v>
      </c>
      <c r="V443" s="9">
        <v>99.704347826089403</v>
      </c>
      <c r="W443" s="9">
        <v>99.704347826089403</v>
      </c>
      <c r="X443" s="9">
        <v>99.704347826089403</v>
      </c>
      <c r="Y443" s="9">
        <v>99.704347826089403</v>
      </c>
      <c r="Z443" s="9">
        <v>99.704347826089403</v>
      </c>
      <c r="AA443" s="9">
        <v>99.704347826089403</v>
      </c>
      <c r="AB443" s="9">
        <v>99.704347826089403</v>
      </c>
      <c r="AC443" s="9">
        <v>99.704347826089403</v>
      </c>
      <c r="AD443" s="9">
        <v>99.704347826089403</v>
      </c>
      <c r="AE443" s="9">
        <v>100.64869565212773</v>
      </c>
      <c r="AF443" s="9">
        <v>101.04579710140008</v>
      </c>
      <c r="AG443" s="9">
        <v>101.23710144922455</v>
      </c>
      <c r="AH443" s="9">
        <v>100.93913043477529</v>
      </c>
      <c r="AI443" s="9">
        <v>101.20289855071515</v>
      </c>
      <c r="AJ443" s="9">
        <v>102.32608695653612</v>
      </c>
      <c r="AK443" s="9">
        <v>104.82753623193086</v>
      </c>
      <c r="AL443" s="9">
        <v>107.83855072472333</v>
      </c>
      <c r="AM443" s="9">
        <v>110.13739130445236</v>
      </c>
      <c r="AN443" s="9">
        <v>111.15246376827717</v>
      </c>
      <c r="AO443" s="9">
        <v>111.12869565239214</v>
      </c>
      <c r="AP443" s="9">
        <v>109.25710144940923</v>
      </c>
      <c r="AQ443" s="9">
        <v>106.68811594204503</v>
      </c>
      <c r="AR443" s="9">
        <v>105.40550724626046</v>
      </c>
      <c r="AS443" s="9">
        <v>108.92173913028792</v>
      </c>
      <c r="AT443" s="9">
        <v>119.48579710111551</v>
      </c>
      <c r="AU443" s="9">
        <v>127.3313043474742</v>
      </c>
      <c r="AV443" s="9">
        <v>132.61391304330451</v>
      </c>
      <c r="AW443" s="9">
        <v>127.38608695672838</v>
      </c>
      <c r="AX443" s="9">
        <v>122.3362318843951</v>
      </c>
      <c r="AY443" s="9">
        <v>117.08405797131047</v>
      </c>
      <c r="AZ443" s="9">
        <v>118.27420289890489</v>
      </c>
      <c r="BA443" s="9">
        <v>120.72086956582699</v>
      </c>
      <c r="BB443" s="9">
        <v>123.25826087044391</v>
      </c>
      <c r="BC443" s="9">
        <v>123.90144927632086</v>
      </c>
      <c r="BD443" s="9">
        <v>138.54956521855561</v>
      </c>
      <c r="BE443" s="9">
        <v>155.46724637817923</v>
      </c>
      <c r="BF443" s="9">
        <v>167.44608695783114</v>
      </c>
      <c r="BG443" s="9">
        <v>164.56985507329361</v>
      </c>
      <c r="BH443" s="9">
        <v>164.80028985545246</v>
      </c>
      <c r="BI443" s="9">
        <v>192.64492753675657</v>
      </c>
      <c r="BJ443" s="9">
        <v>222.96579710245646</v>
      </c>
      <c r="BK443" s="9">
        <v>246.19913043618089</v>
      </c>
      <c r="BL443" s="9">
        <v>263.65971014647448</v>
      </c>
      <c r="BM443" s="9">
        <v>261.61507246537639</v>
      </c>
      <c r="BN443" s="9">
        <v>279.77884058164847</v>
      </c>
      <c r="BO443" s="9">
        <v>309.54289855266097</v>
      </c>
      <c r="BP443" s="9">
        <v>361.7637681176397</v>
      </c>
      <c r="BQ443" s="21">
        <v>391.15391304499082</v>
      </c>
      <c r="BR443" s="21">
        <v>387.4846376826701</v>
      </c>
      <c r="BS443" s="21">
        <v>385.83536232035567</v>
      </c>
      <c r="BT443" s="21">
        <v>362.95159420450108</v>
      </c>
      <c r="BU443" s="21">
        <v>349.06608695832483</v>
      </c>
      <c r="BV443" s="21">
        <v>346.98144927767243</v>
      </c>
      <c r="BW443" s="21">
        <v>378.20927536479047</v>
      </c>
      <c r="BX443" s="21">
        <v>400.4768115967974</v>
      </c>
      <c r="BY443" s="21">
        <v>407.34434782826071</v>
      </c>
      <c r="BZ443" s="21">
        <v>426.06956521901526</v>
      </c>
      <c r="CA443" s="21">
        <v>429.20028985616335</v>
      </c>
      <c r="CB443" s="21">
        <v>408.09159420400925</v>
      </c>
      <c r="CC443" s="21">
        <v>381.8678260889057</v>
      </c>
      <c r="CD443" s="197">
        <v>369.40289855364836</v>
      </c>
      <c r="CE443" s="197">
        <v>382.21565217768057</v>
      </c>
      <c r="CF443" s="197">
        <v>386.79826087353712</v>
      </c>
      <c r="CG443" s="197">
        <v>407.49391304734587</v>
      </c>
      <c r="CH443" s="200">
        <v>435.36173913400609</v>
      </c>
      <c r="CJ443" s="5"/>
      <c r="CK443" s="5"/>
      <c r="CL443" s="5"/>
      <c r="CM443" s="5"/>
      <c r="CN443" s="5"/>
      <c r="CO443" s="21"/>
      <c r="CP443" s="21"/>
      <c r="CQ443" s="21"/>
    </row>
    <row r="444" spans="1:95" x14ac:dyDescent="0.2">
      <c r="A444" s="8" t="str">
        <f t="shared" si="6"/>
        <v>EIGL_gg_QU_1</v>
      </c>
      <c r="B444" s="7" t="s">
        <v>3814</v>
      </c>
      <c r="C444" s="7" t="s">
        <v>654</v>
      </c>
      <c r="D444" s="7">
        <v>1</v>
      </c>
      <c r="E444" s="7">
        <v>100</v>
      </c>
      <c r="F444" s="9">
        <v>99.831199707333326</v>
      </c>
      <c r="G444" s="9">
        <v>98.37040092818863</v>
      </c>
      <c r="H444" s="9">
        <v>98.077738605782955</v>
      </c>
      <c r="I444" s="9">
        <v>98.791930664139912</v>
      </c>
      <c r="J444" s="9">
        <v>101.28497911823064</v>
      </c>
      <c r="K444" s="9">
        <v>102.1598720912837</v>
      </c>
      <c r="L444" s="9">
        <v>103.30332786106892</v>
      </c>
      <c r="M444" s="9">
        <v>103.0723499611501</v>
      </c>
      <c r="N444" s="9">
        <v>104.01634514242596</v>
      </c>
      <c r="O444" s="9">
        <v>104.58095887675513</v>
      </c>
      <c r="P444" s="9">
        <v>108.71868696380227</v>
      </c>
      <c r="Q444" s="9">
        <v>113.16812350772481</v>
      </c>
      <c r="R444" s="9">
        <v>118.26017998987068</v>
      </c>
      <c r="S444" s="9">
        <v>121.25944158051743</v>
      </c>
      <c r="T444" s="9">
        <v>124.26976747616068</v>
      </c>
      <c r="U444" s="9">
        <v>124.93998577214978</v>
      </c>
      <c r="V444" s="9">
        <v>126.48450083708138</v>
      </c>
      <c r="W444" s="9">
        <v>127.51257639140238</v>
      </c>
      <c r="X444" s="9">
        <v>131.42040405962021</v>
      </c>
      <c r="Y444" s="9">
        <v>136.23406360057604</v>
      </c>
      <c r="Z444" s="9">
        <v>142.18193082093981</v>
      </c>
      <c r="AA444" s="9">
        <v>146.97236392822251</v>
      </c>
      <c r="AB444" s="9">
        <v>150.37948633241001</v>
      </c>
      <c r="AC444" s="9">
        <v>154.22577555570754</v>
      </c>
      <c r="AD444" s="9">
        <v>157.33725167308071</v>
      </c>
      <c r="AE444" s="9">
        <v>161.10944949823036</v>
      </c>
      <c r="AF444" s="9">
        <v>164.5519722440927</v>
      </c>
      <c r="AG444" s="9">
        <v>169.49558308867947</v>
      </c>
      <c r="AH444" s="9">
        <v>172.5172997361889</v>
      </c>
      <c r="AI444" s="9">
        <v>175.00429580818852</v>
      </c>
      <c r="AJ444" s="9">
        <v>178.50500114776264</v>
      </c>
      <c r="AK444" s="9">
        <v>183.27128499567516</v>
      </c>
      <c r="AL444" s="9">
        <v>188.72607208165027</v>
      </c>
      <c r="AM444" s="9">
        <v>191.22456173354803</v>
      </c>
      <c r="AN444" s="9">
        <v>197.63195535849522</v>
      </c>
      <c r="AO444" s="9">
        <v>200.76787433098548</v>
      </c>
      <c r="AP444" s="9">
        <v>204.7371933655082</v>
      </c>
      <c r="AQ444" s="9">
        <v>205.65743052691161</v>
      </c>
      <c r="AR444" s="9">
        <v>214.26847972036592</v>
      </c>
      <c r="AS444" s="9">
        <v>226.44448993246985</v>
      </c>
      <c r="AT444" s="9">
        <v>243.8670697031678</v>
      </c>
      <c r="AU444" s="9">
        <v>249.58431002145252</v>
      </c>
      <c r="AV444" s="9">
        <v>254.56529351895895</v>
      </c>
      <c r="AW444" s="9">
        <v>252.2971095125782</v>
      </c>
      <c r="AX444" s="9">
        <v>258.08090771745151</v>
      </c>
      <c r="AY444" s="9">
        <v>262.45905557500799</v>
      </c>
      <c r="AZ444" s="9">
        <v>269.21408434296387</v>
      </c>
      <c r="BA444" s="9">
        <v>275.10616549497718</v>
      </c>
      <c r="BB444" s="9">
        <v>281.47140258256405</v>
      </c>
      <c r="BC444" s="9">
        <v>287.71380397784316</v>
      </c>
      <c r="BD444" s="9">
        <v>299.3175107142601</v>
      </c>
      <c r="BE444" s="9">
        <v>309.74697900918437</v>
      </c>
      <c r="BF444" s="9">
        <v>318.92736460660797</v>
      </c>
      <c r="BG444" s="9">
        <v>322.44815991779916</v>
      </c>
      <c r="BH444" s="9">
        <v>329.99940390833427</v>
      </c>
      <c r="BI444" s="9">
        <v>337.62399434045886</v>
      </c>
      <c r="BJ444" s="9">
        <v>343.60909615817428</v>
      </c>
      <c r="BK444" s="9">
        <v>346.00777365672542</v>
      </c>
      <c r="BL444" s="9">
        <v>345.33171834390532</v>
      </c>
      <c r="BM444" s="9">
        <v>345.06549723752232</v>
      </c>
      <c r="BN444" s="9">
        <v>342.64482221042476</v>
      </c>
      <c r="BO444" s="9">
        <v>341.28845224645119</v>
      </c>
      <c r="BP444" s="9">
        <v>344.46721315618987</v>
      </c>
      <c r="BQ444" s="21">
        <v>345.90162382593417</v>
      </c>
      <c r="BR444" s="21">
        <v>349.51455119216524</v>
      </c>
      <c r="BS444" s="21">
        <v>349.25143225833546</v>
      </c>
      <c r="BT444" s="21">
        <v>346.97308443411816</v>
      </c>
      <c r="BU444" s="21">
        <v>344.41131543802072</v>
      </c>
      <c r="BV444" s="21">
        <v>343.78750162863599</v>
      </c>
      <c r="BW444" s="21">
        <v>350.63885123149453</v>
      </c>
      <c r="BX444" s="21">
        <v>359.89006335375188</v>
      </c>
      <c r="BY444" s="21">
        <v>364.74695858680138</v>
      </c>
      <c r="BZ444" s="21">
        <v>367.65068690625981</v>
      </c>
      <c r="CA444" s="21">
        <v>370.22685939698164</v>
      </c>
      <c r="CB444" s="21">
        <v>378.4202827008512</v>
      </c>
      <c r="CC444" s="21">
        <v>389.99868330439148</v>
      </c>
      <c r="CD444" s="197">
        <v>397.63795197386042</v>
      </c>
      <c r="CE444" s="197">
        <v>408.60615352320906</v>
      </c>
      <c r="CF444" s="197">
        <v>416.94370629047904</v>
      </c>
      <c r="CG444" s="197">
        <v>429.30651581167211</v>
      </c>
      <c r="CH444" s="200">
        <v>437.18915627139961</v>
      </c>
      <c r="CJ444" s="5"/>
      <c r="CK444" s="5"/>
      <c r="CL444" s="5"/>
      <c r="CM444" s="5"/>
      <c r="CN444" s="5"/>
      <c r="CO444" s="21"/>
      <c r="CP444" s="21"/>
      <c r="CQ444" s="21"/>
    </row>
    <row r="445" spans="1:95" x14ac:dyDescent="0.2">
      <c r="A445" s="8" t="str">
        <f t="shared" si="6"/>
        <v>EIGL_gg_QU_2</v>
      </c>
      <c r="B445" s="7" t="s">
        <v>3814</v>
      </c>
      <c r="C445" s="7" t="s">
        <v>654</v>
      </c>
      <c r="D445" s="7">
        <v>2</v>
      </c>
      <c r="E445" s="7">
        <v>100</v>
      </c>
      <c r="F445" s="9">
        <v>97.705522615157861</v>
      </c>
      <c r="G445" s="9">
        <v>92.858447527825163</v>
      </c>
      <c r="H445" s="9">
        <v>90.991742563379844</v>
      </c>
      <c r="I445" s="9">
        <v>90.349128864129781</v>
      </c>
      <c r="J445" s="9">
        <v>92.625944248951626</v>
      </c>
      <c r="K445" s="9">
        <v>93.830251118101913</v>
      </c>
      <c r="L445" s="9">
        <v>94.389520118464517</v>
      </c>
      <c r="M445" s="9">
        <v>94.437629124812062</v>
      </c>
      <c r="N445" s="9">
        <v>94.284011182478437</v>
      </c>
      <c r="O445" s="9">
        <v>95.383136515401887</v>
      </c>
      <c r="P445" s="9">
        <v>99.280557985542671</v>
      </c>
      <c r="Q445" s="9">
        <v>101.8662736908734</v>
      </c>
      <c r="R445" s="9">
        <v>105.78678312331698</v>
      </c>
      <c r="S445" s="9">
        <v>109.53932838213206</v>
      </c>
      <c r="T445" s="9">
        <v>113.26903889823858</v>
      </c>
      <c r="U445" s="9">
        <v>115.72626426952853</v>
      </c>
      <c r="V445" s="9">
        <v>116.42908795562153</v>
      </c>
      <c r="W445" s="9">
        <v>118.73708109263328</v>
      </c>
      <c r="X445" s="9">
        <v>121.79840263193007</v>
      </c>
      <c r="Y445" s="9">
        <v>125.77779188926752</v>
      </c>
      <c r="Z445" s="9">
        <v>130.33471172591442</v>
      </c>
      <c r="AA445" s="9">
        <v>133.0822413241809</v>
      </c>
      <c r="AB445" s="9">
        <v>136.71540383994088</v>
      </c>
      <c r="AC445" s="9">
        <v>138.43407087770322</v>
      </c>
      <c r="AD445" s="9">
        <v>141.8937199613224</v>
      </c>
      <c r="AE445" s="9">
        <v>146.1654067615724</v>
      </c>
      <c r="AF445" s="9">
        <v>151.19822052661092</v>
      </c>
      <c r="AG445" s="9">
        <v>155.44925402865394</v>
      </c>
      <c r="AH445" s="9">
        <v>155.49884159864382</v>
      </c>
      <c r="AI445" s="9">
        <v>152.97083310733669</v>
      </c>
      <c r="AJ445" s="9">
        <v>150.79302617790231</v>
      </c>
      <c r="AK445" s="9">
        <v>149.99948638509207</v>
      </c>
      <c r="AL445" s="9">
        <v>151.09905508557642</v>
      </c>
      <c r="AM445" s="9">
        <v>153.00724050911637</v>
      </c>
      <c r="AN445" s="9">
        <v>156.88793677301547</v>
      </c>
      <c r="AO445" s="9">
        <v>161.27903581157963</v>
      </c>
      <c r="AP445" s="9">
        <v>165.40619137040514</v>
      </c>
      <c r="AQ445" s="9">
        <v>170.12807185510255</v>
      </c>
      <c r="AR445" s="9">
        <v>178.46224506485578</v>
      </c>
      <c r="AS445" s="9">
        <v>188.50455624205415</v>
      </c>
      <c r="AT445" s="9">
        <v>203.94585945428091</v>
      </c>
      <c r="AU445" s="9">
        <v>209.80223586241377</v>
      </c>
      <c r="AV445" s="9">
        <v>215.26908851349151</v>
      </c>
      <c r="AW445" s="9">
        <v>212.39749901094956</v>
      </c>
      <c r="AX445" s="9">
        <v>214.86713818442533</v>
      </c>
      <c r="AY445" s="9">
        <v>214.74963480713816</v>
      </c>
      <c r="AZ445" s="9">
        <v>218.6365618014585</v>
      </c>
      <c r="BA445" s="9">
        <v>224.70731272557441</v>
      </c>
      <c r="BB445" s="9">
        <v>231.73971126607958</v>
      </c>
      <c r="BC445" s="9">
        <v>239.17116345415062</v>
      </c>
      <c r="BD445" s="9">
        <v>255.57025682203084</v>
      </c>
      <c r="BE445" s="9">
        <v>273.24207926184505</v>
      </c>
      <c r="BF445" s="9">
        <v>289.3120250033723</v>
      </c>
      <c r="BG445" s="9">
        <v>297.38025376722135</v>
      </c>
      <c r="BH445" s="9">
        <v>307.5629099681023</v>
      </c>
      <c r="BI445" s="9">
        <v>316.19753524855554</v>
      </c>
      <c r="BJ445" s="9">
        <v>321.38943627068016</v>
      </c>
      <c r="BK445" s="9">
        <v>325.82821755910078</v>
      </c>
      <c r="BL445" s="9">
        <v>327.0704029323926</v>
      </c>
      <c r="BM445" s="9">
        <v>325.78174433416757</v>
      </c>
      <c r="BN445" s="9">
        <v>325.84434657796822</v>
      </c>
      <c r="BO445" s="9">
        <v>328.95652311337039</v>
      </c>
      <c r="BP445" s="9">
        <v>335.6788930858994</v>
      </c>
      <c r="BQ445" s="21">
        <v>336.01441654680724</v>
      </c>
      <c r="BR445" s="21">
        <v>334.83201252419326</v>
      </c>
      <c r="BS445" s="21">
        <v>331.6711758259807</v>
      </c>
      <c r="BT445" s="21">
        <v>320.39910352524754</v>
      </c>
      <c r="BU445" s="21">
        <v>310.37026152730704</v>
      </c>
      <c r="BV445" s="21">
        <v>303.74191194593885</v>
      </c>
      <c r="BW445" s="21">
        <v>310.63824061896952</v>
      </c>
      <c r="BX445" s="21">
        <v>318.96993734727954</v>
      </c>
      <c r="BY445" s="21">
        <v>322.6984092450129</v>
      </c>
      <c r="BZ445" s="21">
        <v>329.32727331024427</v>
      </c>
      <c r="CA445" s="21">
        <v>328.91627582113375</v>
      </c>
      <c r="CB445" s="21">
        <v>334.37597000914798</v>
      </c>
      <c r="CC445" s="21">
        <v>338.6330424901617</v>
      </c>
      <c r="CD445" s="197">
        <v>348.45400562775518</v>
      </c>
      <c r="CE445" s="197">
        <v>355.25798237830395</v>
      </c>
      <c r="CF445" s="197">
        <v>361.93896005670302</v>
      </c>
      <c r="CG445" s="197">
        <v>373.07924060042546</v>
      </c>
      <c r="CH445" s="200">
        <v>388.5736766221616</v>
      </c>
      <c r="CJ445" s="5"/>
      <c r="CK445" s="5"/>
      <c r="CL445" s="5"/>
      <c r="CM445" s="5"/>
      <c r="CN445" s="5"/>
      <c r="CO445" s="21"/>
      <c r="CP445" s="21"/>
      <c r="CQ445" s="21"/>
    </row>
    <row r="446" spans="1:95" x14ac:dyDescent="0.2">
      <c r="A446" s="8" t="str">
        <f t="shared" si="6"/>
        <v>EIGL_gg_QU_3</v>
      </c>
      <c r="B446" s="7" t="s">
        <v>3814</v>
      </c>
      <c r="C446" s="7" t="s">
        <v>654</v>
      </c>
      <c r="D446" s="7">
        <v>3</v>
      </c>
      <c r="E446" s="7">
        <v>100</v>
      </c>
      <c r="F446" s="9">
        <v>98.181498318222467</v>
      </c>
      <c r="G446" s="9">
        <v>93.806379185157013</v>
      </c>
      <c r="H446" s="9">
        <v>91.800996731752036</v>
      </c>
      <c r="I446" s="9">
        <v>91.302343858808399</v>
      </c>
      <c r="J446" s="9">
        <v>94.641795999274038</v>
      </c>
      <c r="K446" s="9">
        <v>95.552003965443816</v>
      </c>
      <c r="L446" s="9">
        <v>97.131022489171201</v>
      </c>
      <c r="M446" s="9">
        <v>98.478538042926417</v>
      </c>
      <c r="N446" s="9">
        <v>100.4941832530878</v>
      </c>
      <c r="O446" s="9">
        <v>101.51285405458731</v>
      </c>
      <c r="P446" s="9">
        <v>104.37927807163418</v>
      </c>
      <c r="Q446" s="9">
        <v>109.47940034245816</v>
      </c>
      <c r="R446" s="9">
        <v>115.96610306542864</v>
      </c>
      <c r="S446" s="9">
        <v>120.49349576814012</v>
      </c>
      <c r="T446" s="9">
        <v>121.53074255793705</v>
      </c>
      <c r="U446" s="9">
        <v>120.73326569197995</v>
      </c>
      <c r="V446" s="9">
        <v>118.69186725540152</v>
      </c>
      <c r="W446" s="9">
        <v>117.45067103839183</v>
      </c>
      <c r="X446" s="9">
        <v>121.00775075452434</v>
      </c>
      <c r="Y446" s="9">
        <v>128.6937236320328</v>
      </c>
      <c r="Z446" s="9">
        <v>138.55008143099982</v>
      </c>
      <c r="AA446" s="9">
        <v>145.47538509237268</v>
      </c>
      <c r="AB446" s="9">
        <v>150.9182292233539</v>
      </c>
      <c r="AC446" s="9">
        <v>154.83058032400288</v>
      </c>
      <c r="AD446" s="9">
        <v>156.26543266818828</v>
      </c>
      <c r="AE446" s="9">
        <v>157.89392122339666</v>
      </c>
      <c r="AF446" s="9">
        <v>157.57098749097602</v>
      </c>
      <c r="AG446" s="9">
        <v>159.71142292767192</v>
      </c>
      <c r="AH446" s="9">
        <v>161.72757804393049</v>
      </c>
      <c r="AI446" s="9">
        <v>163.7808181690161</v>
      </c>
      <c r="AJ446" s="9">
        <v>164.66760997146847</v>
      </c>
      <c r="AK446" s="9">
        <v>160.71757629991779</v>
      </c>
      <c r="AL446" s="9">
        <v>159.64700474235914</v>
      </c>
      <c r="AM446" s="9">
        <v>155.58924302466039</v>
      </c>
      <c r="AN446" s="9">
        <v>158.95819241248117</v>
      </c>
      <c r="AO446" s="9">
        <v>161.28908843490686</v>
      </c>
      <c r="AP446" s="9">
        <v>166.04650396789495</v>
      </c>
      <c r="AQ446" s="9">
        <v>170.89292654568223</v>
      </c>
      <c r="AR446" s="9">
        <v>177.03072693902095</v>
      </c>
      <c r="AS446" s="9">
        <v>188.93093752338643</v>
      </c>
      <c r="AT446" s="9">
        <v>204.79566028541899</v>
      </c>
      <c r="AU446" s="9">
        <v>220.49386402591821</v>
      </c>
      <c r="AV446" s="9">
        <v>227.38864313905506</v>
      </c>
      <c r="AW446" s="9">
        <v>226.06947397572762</v>
      </c>
      <c r="AX446" s="9">
        <v>225.95660769553305</v>
      </c>
      <c r="AY446" s="9">
        <v>233.95853252323673</v>
      </c>
      <c r="AZ446" s="9">
        <v>244.66106580208699</v>
      </c>
      <c r="BA446" s="9">
        <v>255.45517648148018</v>
      </c>
      <c r="BB446" s="9">
        <v>263.41230361789786</v>
      </c>
      <c r="BC446" s="9">
        <v>274.00537032502029</v>
      </c>
      <c r="BD446" s="9">
        <v>296.1269059582396</v>
      </c>
      <c r="BE446" s="9">
        <v>323.93018214215351</v>
      </c>
      <c r="BF446" s="9">
        <v>341.50444747365833</v>
      </c>
      <c r="BG446" s="9">
        <v>347.59131466433769</v>
      </c>
      <c r="BH446" s="9">
        <v>350.94264281843016</v>
      </c>
      <c r="BI446" s="9">
        <v>366.6173462372663</v>
      </c>
      <c r="BJ446" s="9">
        <v>378.19154041109385</v>
      </c>
      <c r="BK446" s="9">
        <v>385.5657032685076</v>
      </c>
      <c r="BL446" s="9">
        <v>380.55771217826708</v>
      </c>
      <c r="BM446" s="9">
        <v>375.98369750812816</v>
      </c>
      <c r="BN446" s="9">
        <v>376.09182178729185</v>
      </c>
      <c r="BO446" s="9">
        <v>382.90897392052852</v>
      </c>
      <c r="BP446" s="9">
        <v>392.41552538996325</v>
      </c>
      <c r="BQ446" s="21">
        <v>397.29435139367996</v>
      </c>
      <c r="BR446" s="21">
        <v>400.06586906061995</v>
      </c>
      <c r="BS446" s="21">
        <v>395.23479871284485</v>
      </c>
      <c r="BT446" s="21">
        <v>381.05225031870219</v>
      </c>
      <c r="BU446" s="21">
        <v>370.86169713571161</v>
      </c>
      <c r="BV446" s="21">
        <v>372.24864171599114</v>
      </c>
      <c r="BW446" s="21">
        <v>385.3740661136747</v>
      </c>
      <c r="BX446" s="21">
        <v>397.77637620131446</v>
      </c>
      <c r="BY446" s="21">
        <v>402.3413335186176</v>
      </c>
      <c r="BZ446" s="21">
        <v>408.92968982520728</v>
      </c>
      <c r="CA446" s="21">
        <v>412.16527751240636</v>
      </c>
      <c r="CB446" s="21">
        <v>417.02874171427953</v>
      </c>
      <c r="CC446" s="21">
        <v>423.97754767937573</v>
      </c>
      <c r="CD446" s="197">
        <v>434.70372005423877</v>
      </c>
      <c r="CE446" s="197">
        <v>445.5976175886446</v>
      </c>
      <c r="CF446" s="197">
        <v>461.26266244451114</v>
      </c>
      <c r="CG446" s="197">
        <v>474.18718280938879</v>
      </c>
      <c r="CH446" s="200">
        <v>488.41571258467911</v>
      </c>
      <c r="CJ446" s="5"/>
      <c r="CK446" s="5"/>
      <c r="CL446" s="5"/>
      <c r="CM446" s="5"/>
      <c r="CN446" s="5"/>
      <c r="CO446" s="21"/>
      <c r="CP446" s="21"/>
      <c r="CQ446" s="21"/>
    </row>
    <row r="447" spans="1:95" x14ac:dyDescent="0.2">
      <c r="A447" s="8" t="str">
        <f t="shared" si="6"/>
        <v>EIGL_gg_QU_4</v>
      </c>
      <c r="B447" s="7" t="s">
        <v>3814</v>
      </c>
      <c r="C447" s="7" t="s">
        <v>654</v>
      </c>
      <c r="D447" s="7">
        <v>4</v>
      </c>
      <c r="E447" s="7">
        <v>100</v>
      </c>
      <c r="F447" s="9">
        <v>95.746611702462346</v>
      </c>
      <c r="G447" s="9">
        <v>88.548701113308155</v>
      </c>
      <c r="H447" s="9">
        <v>86.287086938464313</v>
      </c>
      <c r="I447" s="9">
        <v>85.707444233812666</v>
      </c>
      <c r="J447" s="9">
        <v>89.836553552166535</v>
      </c>
      <c r="K447" s="9">
        <v>92.667152252715866</v>
      </c>
      <c r="L447" s="9">
        <v>96.73021032948833</v>
      </c>
      <c r="M447" s="9">
        <v>101.58263124640497</v>
      </c>
      <c r="N447" s="9">
        <v>104.41685257497902</v>
      </c>
      <c r="O447" s="9">
        <v>106.24465942213278</v>
      </c>
      <c r="P447" s="9">
        <v>110.28345285714926</v>
      </c>
      <c r="Q447" s="9">
        <v>114.87688491367884</v>
      </c>
      <c r="R447" s="9">
        <v>122.84026846480111</v>
      </c>
      <c r="S447" s="9">
        <v>127.08773590936327</v>
      </c>
      <c r="T447" s="9">
        <v>133.20367480806362</v>
      </c>
      <c r="U447" s="9">
        <v>135.1934967865794</v>
      </c>
      <c r="V447" s="9">
        <v>140.01834430762366</v>
      </c>
      <c r="W447" s="9">
        <v>142.58571062537041</v>
      </c>
      <c r="X447" s="9">
        <v>147.27202004505364</v>
      </c>
      <c r="Y447" s="9">
        <v>151.70634886758293</v>
      </c>
      <c r="Z447" s="9">
        <v>157.96885694182777</v>
      </c>
      <c r="AA447" s="9">
        <v>165.03701329211859</v>
      </c>
      <c r="AB447" s="9">
        <v>168.89975203972111</v>
      </c>
      <c r="AC447" s="9">
        <v>170.77748550375861</v>
      </c>
      <c r="AD447" s="9">
        <v>171.58273106175488</v>
      </c>
      <c r="AE447" s="9">
        <v>168.56793111779064</v>
      </c>
      <c r="AF447" s="9">
        <v>167.72962074424746</v>
      </c>
      <c r="AG447" s="9">
        <v>168.5548649423082</v>
      </c>
      <c r="AH447" s="9">
        <v>175.64578340740869</v>
      </c>
      <c r="AI447" s="9">
        <v>182.32867906217572</v>
      </c>
      <c r="AJ447" s="9">
        <v>184.10446287156844</v>
      </c>
      <c r="AK447" s="9">
        <v>179.8246128614644</v>
      </c>
      <c r="AL447" s="9">
        <v>177.51125406516701</v>
      </c>
      <c r="AM447" s="9">
        <v>158.15206869272671</v>
      </c>
      <c r="AN447" s="9">
        <v>144.18706178402172</v>
      </c>
      <c r="AO447" s="9">
        <v>128.54736082865887</v>
      </c>
      <c r="AP447" s="9">
        <v>133.99361979705739</v>
      </c>
      <c r="AQ447" s="9">
        <v>140.50637312265033</v>
      </c>
      <c r="AR447" s="9">
        <v>149.42502034784272</v>
      </c>
      <c r="AS447" s="9">
        <v>160.84541865536576</v>
      </c>
      <c r="AT447" s="9">
        <v>181.24706669779241</v>
      </c>
      <c r="AU447" s="9">
        <v>194.23212855535482</v>
      </c>
      <c r="AV447" s="9">
        <v>205.15041004742952</v>
      </c>
      <c r="AW447" s="9">
        <v>199.90321119784048</v>
      </c>
      <c r="AX447" s="9">
        <v>193.06232007634719</v>
      </c>
      <c r="AY447" s="9">
        <v>180.02748649008467</v>
      </c>
      <c r="AZ447" s="9">
        <v>177.24935879651107</v>
      </c>
      <c r="BA447" s="9">
        <v>182.66526285745206</v>
      </c>
      <c r="BB447" s="9">
        <v>191.51341697183975</v>
      </c>
      <c r="BC447" s="9">
        <v>196.84659242908739</v>
      </c>
      <c r="BD447" s="9">
        <v>215.00803369460471</v>
      </c>
      <c r="BE447" s="9">
        <v>239.82084174618799</v>
      </c>
      <c r="BF447" s="9">
        <v>265.96319709893646</v>
      </c>
      <c r="BG447" s="9">
        <v>278.15970170774443</v>
      </c>
      <c r="BH447" s="9">
        <v>287.94730325884569</v>
      </c>
      <c r="BI447" s="9">
        <v>305.2917414405245</v>
      </c>
      <c r="BJ447" s="9">
        <v>320.33716211141751</v>
      </c>
      <c r="BK447" s="9">
        <v>336.81123441987341</v>
      </c>
      <c r="BL447" s="9">
        <v>342.07681112584163</v>
      </c>
      <c r="BM447" s="9">
        <v>343.33568370500734</v>
      </c>
      <c r="BN447" s="9">
        <v>341.11371877501978</v>
      </c>
      <c r="BO447" s="9">
        <v>339.94936637889106</v>
      </c>
      <c r="BP447" s="9">
        <v>349.32554184967404</v>
      </c>
      <c r="BQ447" s="21">
        <v>352.52541456110231</v>
      </c>
      <c r="BR447" s="21">
        <v>357.23798386761496</v>
      </c>
      <c r="BS447" s="21">
        <v>356.41569699996944</v>
      </c>
      <c r="BT447" s="21">
        <v>347.79535500769867</v>
      </c>
      <c r="BU447" s="21">
        <v>334.03688915110689</v>
      </c>
      <c r="BV447" s="21">
        <v>323.58695375926942</v>
      </c>
      <c r="BW447" s="21">
        <v>329.64143058850044</v>
      </c>
      <c r="BX447" s="21">
        <v>336.64104479819912</v>
      </c>
      <c r="BY447" s="21">
        <v>340.82810954919631</v>
      </c>
      <c r="BZ447" s="21">
        <v>346.20588541674306</v>
      </c>
      <c r="CA447" s="21">
        <v>345.57950214743119</v>
      </c>
      <c r="CB447" s="21">
        <v>347.92535817467314</v>
      </c>
      <c r="CC447" s="21">
        <v>349.78052705343651</v>
      </c>
      <c r="CD447" s="197">
        <v>363.19178279710536</v>
      </c>
      <c r="CE447" s="197">
        <v>374.95138556857995</v>
      </c>
      <c r="CF447" s="197">
        <v>384.6818916784128</v>
      </c>
      <c r="CG447" s="197">
        <v>396.32018551629972</v>
      </c>
      <c r="CH447" s="200">
        <v>409.63062795229928</v>
      </c>
      <c r="CJ447" s="5"/>
      <c r="CK447" s="5"/>
      <c r="CL447" s="5"/>
      <c r="CM447" s="5"/>
      <c r="CN447" s="5"/>
      <c r="CO447" s="21"/>
      <c r="CP447" s="21"/>
      <c r="CQ447" s="21"/>
    </row>
    <row r="448" spans="1:95" x14ac:dyDescent="0.2">
      <c r="A448" s="8" t="str">
        <f t="shared" si="6"/>
        <v>EIGL_gg_QU_5</v>
      </c>
      <c r="B448" s="7" t="s">
        <v>3814</v>
      </c>
      <c r="C448" s="7" t="s">
        <v>654</v>
      </c>
      <c r="D448" s="7">
        <v>5</v>
      </c>
      <c r="E448" s="7">
        <v>100</v>
      </c>
      <c r="F448" s="9">
        <v>98.28982315126558</v>
      </c>
      <c r="G448" s="9">
        <v>94.026037793894332</v>
      </c>
      <c r="H448" s="9">
        <v>91.056993773900444</v>
      </c>
      <c r="I448" s="9">
        <v>89.508938578812788</v>
      </c>
      <c r="J448" s="9">
        <v>92.088304570397341</v>
      </c>
      <c r="K448" s="9">
        <v>95.498236598559913</v>
      </c>
      <c r="L448" s="9">
        <v>99.497721333309372</v>
      </c>
      <c r="M448" s="9">
        <v>102.32966819111864</v>
      </c>
      <c r="N448" s="9">
        <v>103.01463816035015</v>
      </c>
      <c r="O448" s="9">
        <v>102.71714253484591</v>
      </c>
      <c r="P448" s="9">
        <v>104.57070810384134</v>
      </c>
      <c r="Q448" s="9">
        <v>107.72573530105346</v>
      </c>
      <c r="R448" s="9">
        <v>112.86294193051326</v>
      </c>
      <c r="S448" s="9">
        <v>114.67399413087229</v>
      </c>
      <c r="T448" s="9">
        <v>118.1677093538293</v>
      </c>
      <c r="U448" s="9">
        <v>119.2326581191903</v>
      </c>
      <c r="V448" s="9">
        <v>123.29129256258119</v>
      </c>
      <c r="W448" s="9">
        <v>125.67655512210648</v>
      </c>
      <c r="X448" s="9">
        <v>131.78352588316562</v>
      </c>
      <c r="Y448" s="9">
        <v>138.18997297875148</v>
      </c>
      <c r="Z448" s="9">
        <v>145.6823388654613</v>
      </c>
      <c r="AA448" s="9">
        <v>151.25974591868467</v>
      </c>
      <c r="AB448" s="9">
        <v>153.62426870326703</v>
      </c>
      <c r="AC448" s="9">
        <v>157.84810450446773</v>
      </c>
      <c r="AD448" s="9">
        <v>160.75872550355169</v>
      </c>
      <c r="AE448" s="9">
        <v>168.89345978783101</v>
      </c>
      <c r="AF448" s="9">
        <v>174.41188906177624</v>
      </c>
      <c r="AG448" s="9">
        <v>180.67483799740589</v>
      </c>
      <c r="AH448" s="9">
        <v>182.40017874362411</v>
      </c>
      <c r="AI448" s="9">
        <v>183.97890616115743</v>
      </c>
      <c r="AJ448" s="9">
        <v>186.75404351042405</v>
      </c>
      <c r="AK448" s="9">
        <v>189.01559547233705</v>
      </c>
      <c r="AL448" s="9">
        <v>192.53594685927769</v>
      </c>
      <c r="AM448" s="9">
        <v>193.98852898996719</v>
      </c>
      <c r="AN448" s="9">
        <v>203.39643484232579</v>
      </c>
      <c r="AO448" s="9">
        <v>210.16957579184086</v>
      </c>
      <c r="AP448" s="9">
        <v>218.88611289927294</v>
      </c>
      <c r="AQ448" s="9">
        <v>223.13130462877106</v>
      </c>
      <c r="AR448" s="9">
        <v>230.64638852708916</v>
      </c>
      <c r="AS448" s="9">
        <v>246.55234121267725</v>
      </c>
      <c r="AT448" s="9">
        <v>265.59793544099904</v>
      </c>
      <c r="AU448" s="9">
        <v>282.83366185613431</v>
      </c>
      <c r="AV448" s="9">
        <v>287.71177165889213</v>
      </c>
      <c r="AW448" s="9">
        <v>287.23889912799638</v>
      </c>
      <c r="AX448" s="9">
        <v>287.16018272297805</v>
      </c>
      <c r="AY448" s="9">
        <v>288.58314408342693</v>
      </c>
      <c r="AZ448" s="9">
        <v>299.12272193912059</v>
      </c>
      <c r="BA448" s="9">
        <v>311.3224970896195</v>
      </c>
      <c r="BB448" s="9">
        <v>332.42063939171629</v>
      </c>
      <c r="BC448" s="9">
        <v>342.36986148876059</v>
      </c>
      <c r="BD448" s="9">
        <v>361.52568096571002</v>
      </c>
      <c r="BE448" s="9">
        <v>374.25256984059683</v>
      </c>
      <c r="BF448" s="9">
        <v>389.63793153721809</v>
      </c>
      <c r="BG448" s="9">
        <v>396.97086569184029</v>
      </c>
      <c r="BH448" s="9">
        <v>404.23336373445522</v>
      </c>
      <c r="BI448" s="9">
        <v>408.13936894466315</v>
      </c>
      <c r="BJ448" s="9">
        <v>405.05771476273839</v>
      </c>
      <c r="BK448" s="9">
        <v>400.12541974235864</v>
      </c>
      <c r="BL448" s="9">
        <v>399.30879308621701</v>
      </c>
      <c r="BM448" s="9">
        <v>393.77108757921019</v>
      </c>
      <c r="BN448" s="9">
        <v>393.54323155527754</v>
      </c>
      <c r="BO448" s="9">
        <v>391.68772405784756</v>
      </c>
      <c r="BP448" s="9">
        <v>399.8359669415986</v>
      </c>
      <c r="BQ448" s="21">
        <v>398.09455882295305</v>
      </c>
      <c r="BR448" s="21">
        <v>396.09292117144992</v>
      </c>
      <c r="BS448" s="21">
        <v>389.48919482115178</v>
      </c>
      <c r="BT448" s="21">
        <v>380.6479949190919</v>
      </c>
      <c r="BU448" s="21">
        <v>366.96528857662742</v>
      </c>
      <c r="BV448" s="21">
        <v>357.19922520986103</v>
      </c>
      <c r="BW448" s="21">
        <v>356.50594697743009</v>
      </c>
      <c r="BX448" s="21">
        <v>365.21009743815398</v>
      </c>
      <c r="BY448" s="21">
        <v>367.50401295841522</v>
      </c>
      <c r="BZ448" s="21">
        <v>374.22259180483189</v>
      </c>
      <c r="CA448" s="21">
        <v>378.81411686633601</v>
      </c>
      <c r="CB448" s="21">
        <v>391.03531707510621</v>
      </c>
      <c r="CC448" s="21">
        <v>404.28357677822328</v>
      </c>
      <c r="CD448" s="197">
        <v>412.25804581997909</v>
      </c>
      <c r="CE448" s="197">
        <v>419.31628529581548</v>
      </c>
      <c r="CF448" s="197">
        <v>425.83092396153216</v>
      </c>
      <c r="CG448" s="197">
        <v>438.88914417516168</v>
      </c>
      <c r="CH448" s="200">
        <v>453.22374803881189</v>
      </c>
      <c r="CJ448" s="5"/>
      <c r="CK448" s="5"/>
      <c r="CL448" s="5"/>
      <c r="CM448" s="5"/>
      <c r="CN448" s="5"/>
      <c r="CO448" s="21"/>
      <c r="CP448" s="21"/>
      <c r="CQ448" s="21"/>
    </row>
    <row r="449" spans="1:95" x14ac:dyDescent="0.2">
      <c r="A449" s="8" t="str">
        <f t="shared" si="6"/>
        <v>EIGL_gg_QU_6</v>
      </c>
      <c r="B449" s="7" t="s">
        <v>3814</v>
      </c>
      <c r="C449" s="7" t="s">
        <v>654</v>
      </c>
      <c r="D449" s="7">
        <v>6</v>
      </c>
      <c r="E449" s="7">
        <v>100</v>
      </c>
      <c r="F449" s="9">
        <v>96.022562957638797</v>
      </c>
      <c r="G449" s="9">
        <v>88.746247683163304</v>
      </c>
      <c r="H449" s="9">
        <v>84.91155375197728</v>
      </c>
      <c r="I449" s="9">
        <v>83.41390057520448</v>
      </c>
      <c r="J449" s="9">
        <v>86.986901243386782</v>
      </c>
      <c r="K449" s="9">
        <v>90.028584748457718</v>
      </c>
      <c r="L449" s="9">
        <v>94.741948217939083</v>
      </c>
      <c r="M449" s="9">
        <v>99.309893261888689</v>
      </c>
      <c r="N449" s="9">
        <v>102.30098747985885</v>
      </c>
      <c r="O449" s="9">
        <v>103.97346247563775</v>
      </c>
      <c r="P449" s="9">
        <v>109.90311210670245</v>
      </c>
      <c r="Q449" s="9">
        <v>116.37378118849524</v>
      </c>
      <c r="R449" s="9">
        <v>125.26886795769121</v>
      </c>
      <c r="S449" s="9">
        <v>128.32006949363929</v>
      </c>
      <c r="T449" s="9">
        <v>131.15812545840774</v>
      </c>
      <c r="U449" s="9">
        <v>129.0165188401327</v>
      </c>
      <c r="V449" s="9">
        <v>129.04106384724051</v>
      </c>
      <c r="W449" s="9">
        <v>129.26229168612508</v>
      </c>
      <c r="X449" s="9">
        <v>135.25769020148545</v>
      </c>
      <c r="Y449" s="9">
        <v>142.0680759856501</v>
      </c>
      <c r="Z449" s="9">
        <v>150.19293993786704</v>
      </c>
      <c r="AA449" s="9">
        <v>156.63050026456372</v>
      </c>
      <c r="AB449" s="9">
        <v>166.72989553312672</v>
      </c>
      <c r="AC449" s="9">
        <v>173.19134572132995</v>
      </c>
      <c r="AD449" s="9">
        <v>177.99735824585659</v>
      </c>
      <c r="AE449" s="9">
        <v>171.82691781537798</v>
      </c>
      <c r="AF449" s="9">
        <v>173.60924105697643</v>
      </c>
      <c r="AG449" s="9">
        <v>175.58473028699086</v>
      </c>
      <c r="AH449" s="9">
        <v>180.72409511949459</v>
      </c>
      <c r="AI449" s="9">
        <v>180.03825659937488</v>
      </c>
      <c r="AJ449" s="9">
        <v>180.84475568457572</v>
      </c>
      <c r="AK449" s="9">
        <v>180.77068279556192</v>
      </c>
      <c r="AL449" s="9">
        <v>181.22366673290742</v>
      </c>
      <c r="AM449" s="9">
        <v>180.26561284722433</v>
      </c>
      <c r="AN449" s="9">
        <v>181.94359572055984</v>
      </c>
      <c r="AO449" s="9">
        <v>184.30708819291212</v>
      </c>
      <c r="AP449" s="9">
        <v>184.74875481474385</v>
      </c>
      <c r="AQ449" s="9">
        <v>192.49876508734997</v>
      </c>
      <c r="AR449" s="9">
        <v>203.54776708039353</v>
      </c>
      <c r="AS449" s="9">
        <v>221.07483499024872</v>
      </c>
      <c r="AT449" s="9">
        <v>238.90662990490762</v>
      </c>
      <c r="AU449" s="9">
        <v>250.88432931361217</v>
      </c>
      <c r="AV449" s="9">
        <v>262.95872893830483</v>
      </c>
      <c r="AW449" s="9">
        <v>270.18436381396162</v>
      </c>
      <c r="AX449" s="9">
        <v>280.12766894556574</v>
      </c>
      <c r="AY449" s="9">
        <v>286.54506673344684</v>
      </c>
      <c r="AZ449" s="9">
        <v>294.08673966026123</v>
      </c>
      <c r="BA449" s="9">
        <v>304.05467717836996</v>
      </c>
      <c r="BB449" s="9">
        <v>315.82740806591545</v>
      </c>
      <c r="BC449" s="9">
        <v>329.39284212559022</v>
      </c>
      <c r="BD449" s="9">
        <v>350.23454945559132</v>
      </c>
      <c r="BE449" s="9">
        <v>371.88605355666397</v>
      </c>
      <c r="BF449" s="9">
        <v>387.58662039669912</v>
      </c>
      <c r="BG449" s="9">
        <v>393.25167212870065</v>
      </c>
      <c r="BH449" s="9">
        <v>399.71373978565612</v>
      </c>
      <c r="BI449" s="9">
        <v>411.67785891791192</v>
      </c>
      <c r="BJ449" s="9">
        <v>420.84123962690887</v>
      </c>
      <c r="BK449" s="9">
        <v>425.17990036102918</v>
      </c>
      <c r="BL449" s="9">
        <v>423.16214237158937</v>
      </c>
      <c r="BM449" s="9">
        <v>418.13828828658802</v>
      </c>
      <c r="BN449" s="9">
        <v>423.49275087649903</v>
      </c>
      <c r="BO449" s="9">
        <v>434.62541133174597</v>
      </c>
      <c r="BP449" s="9">
        <v>450.80494326411059</v>
      </c>
      <c r="BQ449" s="21">
        <v>447.5043262001812</v>
      </c>
      <c r="BR449" s="21">
        <v>444.19590824681791</v>
      </c>
      <c r="BS449" s="21">
        <v>440.0002898784166</v>
      </c>
      <c r="BT449" s="21">
        <v>433.83019424268014</v>
      </c>
      <c r="BU449" s="21">
        <v>423.43430954017884</v>
      </c>
      <c r="BV449" s="21">
        <v>413.43389656458913</v>
      </c>
      <c r="BW449" s="21">
        <v>418.73803592284793</v>
      </c>
      <c r="BX449" s="21">
        <v>424.03726690009324</v>
      </c>
      <c r="BY449" s="21">
        <v>426.06401493203242</v>
      </c>
      <c r="BZ449" s="21">
        <v>433.64311943345774</v>
      </c>
      <c r="CA449" s="21">
        <v>434.82708318685997</v>
      </c>
      <c r="CB449" s="21">
        <v>447.81024061019326</v>
      </c>
      <c r="CC449" s="21">
        <v>456.91102492540068</v>
      </c>
      <c r="CD449" s="197">
        <v>472.62791418602507</v>
      </c>
      <c r="CE449" s="197">
        <v>475.00925651939752</v>
      </c>
      <c r="CF449" s="197">
        <v>484.03367982738081</v>
      </c>
      <c r="CG449" s="197">
        <v>491.70371538763874</v>
      </c>
      <c r="CH449" s="200">
        <v>502.63778330207742</v>
      </c>
      <c r="CJ449" s="5"/>
      <c r="CK449" s="5"/>
      <c r="CL449" s="5"/>
      <c r="CM449" s="5"/>
      <c r="CN449" s="5"/>
      <c r="CO449" s="21"/>
      <c r="CP449" s="21"/>
      <c r="CQ449" s="21"/>
    </row>
    <row r="450" spans="1:95" x14ac:dyDescent="0.2">
      <c r="A450" s="8" t="str">
        <f t="shared" ref="A450:A468" si="7">CONCATENATE(B450,"_",C450,"_",D450)</f>
        <v>EIGL_gg_QU_7</v>
      </c>
      <c r="B450" s="7" t="s">
        <v>3814</v>
      </c>
      <c r="C450" s="7" t="s">
        <v>654</v>
      </c>
      <c r="D450" s="7">
        <v>7</v>
      </c>
      <c r="E450" s="7">
        <v>100</v>
      </c>
      <c r="F450" s="9">
        <v>97.718916763988716</v>
      </c>
      <c r="G450" s="9">
        <v>92.352296728898054</v>
      </c>
      <c r="H450" s="9">
        <v>91.288024110229244</v>
      </c>
      <c r="I450" s="9">
        <v>92.390059641243965</v>
      </c>
      <c r="J450" s="9">
        <v>98.372240170270004</v>
      </c>
      <c r="K450" s="9">
        <v>102.7061360372284</v>
      </c>
      <c r="L450" s="9">
        <v>109.08208868763477</v>
      </c>
      <c r="M450" s="9">
        <v>114.29793503763939</v>
      </c>
      <c r="N450" s="9">
        <v>116.36041321071635</v>
      </c>
      <c r="O450" s="9">
        <v>115.45537327439966</v>
      </c>
      <c r="P450" s="9">
        <v>115.9060614617528</v>
      </c>
      <c r="Q450" s="9">
        <v>118.15822356188922</v>
      </c>
      <c r="R450" s="9">
        <v>122.9741229390648</v>
      </c>
      <c r="S450" s="9">
        <v>125.64542864094589</v>
      </c>
      <c r="T450" s="9">
        <v>128.51288024339641</v>
      </c>
      <c r="U450" s="9">
        <v>128.06027615400538</v>
      </c>
      <c r="V450" s="9">
        <v>127.94266735499606</v>
      </c>
      <c r="W450" s="9">
        <v>129.01484644155101</v>
      </c>
      <c r="X450" s="9">
        <v>133.77920666281676</v>
      </c>
      <c r="Y450" s="9">
        <v>140.9804379516593</v>
      </c>
      <c r="Z450" s="9">
        <v>147.15374723953553</v>
      </c>
      <c r="AA450" s="9">
        <v>154.54174265778366</v>
      </c>
      <c r="AB450" s="9">
        <v>160.16381213817121</v>
      </c>
      <c r="AC450" s="9">
        <v>164.32790382521148</v>
      </c>
      <c r="AD450" s="9">
        <v>166.46878347351623</v>
      </c>
      <c r="AE450" s="9">
        <v>167.49086228298759</v>
      </c>
      <c r="AF450" s="9">
        <v>178.62975772620987</v>
      </c>
      <c r="AG450" s="9">
        <v>179.25730980254784</v>
      </c>
      <c r="AH450" s="9">
        <v>183.44713922391725</v>
      </c>
      <c r="AI450" s="9">
        <v>177.78342958660059</v>
      </c>
      <c r="AJ450" s="9">
        <v>181.37783040438356</v>
      </c>
      <c r="AK450" s="9">
        <v>181.47550416592139</v>
      </c>
      <c r="AL450" s="9">
        <v>182.12859454185454</v>
      </c>
      <c r="AM450" s="9">
        <v>183.78838263023252</v>
      </c>
      <c r="AN450" s="9">
        <v>185.80432872663491</v>
      </c>
      <c r="AO450" s="9">
        <v>190.91937105255113</v>
      </c>
      <c r="AP450" s="9">
        <v>191.41250391343655</v>
      </c>
      <c r="AQ450" s="9">
        <v>198.34610556781979</v>
      </c>
      <c r="AR450" s="9">
        <v>204.73904776060974</v>
      </c>
      <c r="AS450" s="9">
        <v>217.28361669750726</v>
      </c>
      <c r="AT450" s="9">
        <v>230.5941151708715</v>
      </c>
      <c r="AU450" s="9">
        <v>236.79890482441081</v>
      </c>
      <c r="AV450" s="9">
        <v>243.68901058245117</v>
      </c>
      <c r="AW450" s="9">
        <v>240.47778245277922</v>
      </c>
      <c r="AX450" s="9">
        <v>242.16876936742372</v>
      </c>
      <c r="AY450" s="9">
        <v>242.70969855618623</v>
      </c>
      <c r="AZ450" s="9">
        <v>252.20843551726514</v>
      </c>
      <c r="BA450" s="9">
        <v>260.36989783909024</v>
      </c>
      <c r="BB450" s="9">
        <v>267.80382993460563</v>
      </c>
      <c r="BC450" s="9">
        <v>272.32312246170892</v>
      </c>
      <c r="BD450" s="9">
        <v>291.99867432699028</v>
      </c>
      <c r="BE450" s="9">
        <v>312.25479307157826</v>
      </c>
      <c r="BF450" s="9">
        <v>332.76001608617349</v>
      </c>
      <c r="BG450" s="9">
        <v>341.49136014992791</v>
      </c>
      <c r="BH450" s="9">
        <v>354.26307125199605</v>
      </c>
      <c r="BI450" s="9">
        <v>369.30845112868491</v>
      </c>
      <c r="BJ450" s="9">
        <v>376.11978373591108</v>
      </c>
      <c r="BK450" s="9">
        <v>373.74172955146156</v>
      </c>
      <c r="BL450" s="9">
        <v>369.11243700089909</v>
      </c>
      <c r="BM450" s="9">
        <v>365.6774901468105</v>
      </c>
      <c r="BN450" s="9">
        <v>363.97128796616403</v>
      </c>
      <c r="BO450" s="9">
        <v>360.95397996866836</v>
      </c>
      <c r="BP450" s="9">
        <v>369.05374072272048</v>
      </c>
      <c r="BQ450" s="21">
        <v>373.32692553315604</v>
      </c>
      <c r="BR450" s="21">
        <v>375.62660717893868</v>
      </c>
      <c r="BS450" s="21">
        <v>373.5293021117202</v>
      </c>
      <c r="BT450" s="21">
        <v>366.24263087117896</v>
      </c>
      <c r="BU450" s="21">
        <v>364.40037236430175</v>
      </c>
      <c r="BV450" s="21">
        <v>364.06019976721717</v>
      </c>
      <c r="BW450" s="21">
        <v>377.72797758788755</v>
      </c>
      <c r="BX450" s="21">
        <v>383.01716094682484</v>
      </c>
      <c r="BY450" s="21">
        <v>377.20024180757673</v>
      </c>
      <c r="BZ450" s="21">
        <v>375.09392828657286</v>
      </c>
      <c r="CA450" s="21">
        <v>378.50412024001213</v>
      </c>
      <c r="CB450" s="21">
        <v>400.97934174306738</v>
      </c>
      <c r="CC450" s="21">
        <v>422.70727472417144</v>
      </c>
      <c r="CD450" s="197">
        <v>438.7474307188765</v>
      </c>
      <c r="CE450" s="197">
        <v>443.32952991191968</v>
      </c>
      <c r="CF450" s="197">
        <v>443.09701236495749</v>
      </c>
      <c r="CG450" s="197">
        <v>451.90454145949269</v>
      </c>
      <c r="CH450" s="200">
        <v>465.83202448654646</v>
      </c>
      <c r="CJ450" s="5"/>
      <c r="CK450" s="5"/>
      <c r="CL450" s="5"/>
      <c r="CM450" s="5"/>
      <c r="CN450" s="5"/>
      <c r="CO450" s="21"/>
      <c r="CP450" s="21"/>
      <c r="CQ450" s="21"/>
    </row>
    <row r="451" spans="1:95" x14ac:dyDescent="0.2">
      <c r="A451" s="8" t="str">
        <f t="shared" si="7"/>
        <v>EIGL_gg_QU_8</v>
      </c>
      <c r="B451" s="7" t="s">
        <v>3814</v>
      </c>
      <c r="C451" s="7" t="s">
        <v>654</v>
      </c>
      <c r="D451" s="7">
        <v>8</v>
      </c>
      <c r="E451" s="7">
        <v>100</v>
      </c>
      <c r="F451" s="9">
        <v>97.212231948519104</v>
      </c>
      <c r="G451" s="9">
        <v>92.622499255299203</v>
      </c>
      <c r="H451" s="9">
        <v>91.205509313085443</v>
      </c>
      <c r="I451" s="9">
        <v>88.185275110078848</v>
      </c>
      <c r="J451" s="9">
        <v>88.302935112264322</v>
      </c>
      <c r="K451" s="9">
        <v>86.82489711843202</v>
      </c>
      <c r="L451" s="9">
        <v>88.099072522710642</v>
      </c>
      <c r="M451" s="9">
        <v>88.682265772653111</v>
      </c>
      <c r="N451" s="9">
        <v>89.157104390837844</v>
      </c>
      <c r="O451" s="9">
        <v>89.558006471719224</v>
      </c>
      <c r="P451" s="9">
        <v>93.076888484382508</v>
      </c>
      <c r="Q451" s="9">
        <v>97.579958326073253</v>
      </c>
      <c r="R451" s="9">
        <v>103.13408545369953</v>
      </c>
      <c r="S451" s="9">
        <v>105.17597357240813</v>
      </c>
      <c r="T451" s="9">
        <v>106.4538577545291</v>
      </c>
      <c r="U451" s="9">
        <v>105.17710495051381</v>
      </c>
      <c r="V451" s="9">
        <v>105.45609690917775</v>
      </c>
      <c r="W451" s="9">
        <v>104.9545527474758</v>
      </c>
      <c r="X451" s="9">
        <v>106.85168956381501</v>
      </c>
      <c r="Y451" s="9">
        <v>109.45463720843014</v>
      </c>
      <c r="Z451" s="9">
        <v>114.89582798632728</v>
      </c>
      <c r="AA451" s="9">
        <v>119.12698219860293</v>
      </c>
      <c r="AB451" s="9">
        <v>126.61635268635116</v>
      </c>
      <c r="AC451" s="9">
        <v>130.79491077209377</v>
      </c>
      <c r="AD451" s="9">
        <v>134.90338696974104</v>
      </c>
      <c r="AE451" s="9">
        <v>139.7522566460801</v>
      </c>
      <c r="AF451" s="9">
        <v>142.1392170878336</v>
      </c>
      <c r="AG451" s="9">
        <v>141.34581154608256</v>
      </c>
      <c r="AH451" s="9">
        <v>133.13095884139213</v>
      </c>
      <c r="AI451" s="9">
        <v>128.28872555714796</v>
      </c>
      <c r="AJ451" s="9">
        <v>126.21999168319917</v>
      </c>
      <c r="AK451" s="9">
        <v>124.05972147752618</v>
      </c>
      <c r="AL451" s="9">
        <v>122.16096346068916</v>
      </c>
      <c r="AM451" s="9">
        <v>118.35360910669171</v>
      </c>
      <c r="AN451" s="9">
        <v>118.21841221170742</v>
      </c>
      <c r="AO451" s="9">
        <v>117.94023864956063</v>
      </c>
      <c r="AP451" s="9">
        <v>118.33803343454686</v>
      </c>
      <c r="AQ451" s="9">
        <v>120.75473946817719</v>
      </c>
      <c r="AR451" s="9">
        <v>124.74132654019114</v>
      </c>
      <c r="AS451" s="9">
        <v>133.11906158266905</v>
      </c>
      <c r="AT451" s="9">
        <v>145.67513961253533</v>
      </c>
      <c r="AU451" s="9">
        <v>151.11605298276658</v>
      </c>
      <c r="AV451" s="9">
        <v>154.7041254052692</v>
      </c>
      <c r="AW451" s="9">
        <v>147.85091130109205</v>
      </c>
      <c r="AX451" s="9">
        <v>145.44006151176794</v>
      </c>
      <c r="AY451" s="9">
        <v>144.16904418197146</v>
      </c>
      <c r="AZ451" s="9">
        <v>148.17537599179823</v>
      </c>
      <c r="BA451" s="9">
        <v>161.55554246776535</v>
      </c>
      <c r="BB451" s="9">
        <v>171.72309244841981</v>
      </c>
      <c r="BC451" s="9">
        <v>177.31517479198075</v>
      </c>
      <c r="BD451" s="9">
        <v>188.39231791015712</v>
      </c>
      <c r="BE451" s="9">
        <v>198.69976829538163</v>
      </c>
      <c r="BF451" s="9">
        <v>209.71372261862231</v>
      </c>
      <c r="BG451" s="9">
        <v>207.93075240858437</v>
      </c>
      <c r="BH451" s="9">
        <v>211.79144808567901</v>
      </c>
      <c r="BI451" s="9">
        <v>225.27507494007281</v>
      </c>
      <c r="BJ451" s="9">
        <v>235.09742486500735</v>
      </c>
      <c r="BK451" s="9">
        <v>245.09697592778423</v>
      </c>
      <c r="BL451" s="9">
        <v>248.27041069615325</v>
      </c>
      <c r="BM451" s="9">
        <v>255.32845235733203</v>
      </c>
      <c r="BN451" s="9">
        <v>263.05087407592515</v>
      </c>
      <c r="BO451" s="9">
        <v>267.57977990969863</v>
      </c>
      <c r="BP451" s="9">
        <v>279.29621260650288</v>
      </c>
      <c r="BQ451" s="21">
        <v>282.45047497542441</v>
      </c>
      <c r="BR451" s="21">
        <v>284.4722368248103</v>
      </c>
      <c r="BS451" s="21">
        <v>276.22123894513953</v>
      </c>
      <c r="BT451" s="21">
        <v>261.84244410196146</v>
      </c>
      <c r="BU451" s="21">
        <v>256.32460988895974</v>
      </c>
      <c r="BV451" s="21">
        <v>257.75401528100895</v>
      </c>
      <c r="BW451" s="21">
        <v>267.47636803049772</v>
      </c>
      <c r="BX451" s="21">
        <v>270.67464054527335</v>
      </c>
      <c r="BY451" s="21">
        <v>268.96443828684443</v>
      </c>
      <c r="BZ451" s="21">
        <v>278.36950940418774</v>
      </c>
      <c r="CA451" s="21">
        <v>290.39390483837377</v>
      </c>
      <c r="CB451" s="21">
        <v>304.72459606517282</v>
      </c>
      <c r="CC451" s="21">
        <v>317.33309104862786</v>
      </c>
      <c r="CD451" s="197">
        <v>321.10731598272758</v>
      </c>
      <c r="CE451" s="197">
        <v>325.08240635512385</v>
      </c>
      <c r="CF451" s="197">
        <v>328.99093005929279</v>
      </c>
      <c r="CG451" s="197">
        <v>338.8637492786865</v>
      </c>
      <c r="CH451" s="200">
        <v>345.01988885086615</v>
      </c>
      <c r="CJ451" s="5"/>
      <c r="CK451" s="5"/>
      <c r="CL451" s="5"/>
      <c r="CM451" s="5"/>
      <c r="CN451" s="5"/>
      <c r="CO451" s="21"/>
      <c r="CP451" s="21"/>
      <c r="CQ451" s="21"/>
    </row>
    <row r="452" spans="1:95" x14ac:dyDescent="0.2">
      <c r="A452" s="8" t="str">
        <f t="shared" si="7"/>
        <v>EIGL_gg_QU_9</v>
      </c>
      <c r="B452" s="7" t="s">
        <v>3814</v>
      </c>
      <c r="C452" s="7" t="s">
        <v>654</v>
      </c>
      <c r="D452" s="7">
        <v>9</v>
      </c>
      <c r="E452" s="7">
        <v>100</v>
      </c>
      <c r="F452" s="9">
        <v>98.894004065186209</v>
      </c>
      <c r="G452" s="9">
        <v>95.916936386972125</v>
      </c>
      <c r="H452" s="9">
        <v>93.984692424667102</v>
      </c>
      <c r="I452" s="9">
        <v>95.322732223297635</v>
      </c>
      <c r="J452" s="9">
        <v>97.904365270890409</v>
      </c>
      <c r="K452" s="9">
        <v>102.10725709951468</v>
      </c>
      <c r="L452" s="9">
        <v>105.60805923332271</v>
      </c>
      <c r="M452" s="9">
        <v>109.59577786375196</v>
      </c>
      <c r="N452" s="9">
        <v>115.13776282578345</v>
      </c>
      <c r="O452" s="9">
        <v>116.23197307246399</v>
      </c>
      <c r="P452" s="9">
        <v>121.87857106472607</v>
      </c>
      <c r="Q452" s="9">
        <v>123.73914664044906</v>
      </c>
      <c r="R452" s="9">
        <v>133.69279078054615</v>
      </c>
      <c r="S452" s="9">
        <v>137.75544137906982</v>
      </c>
      <c r="T452" s="9">
        <v>137.77287201779464</v>
      </c>
      <c r="U452" s="9">
        <v>132.49241110021543</v>
      </c>
      <c r="V452" s="9">
        <v>130.5250805935932</v>
      </c>
      <c r="W452" s="9">
        <v>131.33731382781022</v>
      </c>
      <c r="X452" s="9">
        <v>134.76567491605977</v>
      </c>
      <c r="Y452" s="9">
        <v>138.07403224731618</v>
      </c>
      <c r="Z452" s="9">
        <v>144.17242298538153</v>
      </c>
      <c r="AA452" s="9">
        <v>147.37878549731957</v>
      </c>
      <c r="AB452" s="9">
        <v>151.82347249128449</v>
      </c>
      <c r="AC452" s="9">
        <v>156.58070850233707</v>
      </c>
      <c r="AD452" s="9">
        <v>163.2293784143445</v>
      </c>
      <c r="AE452" s="9">
        <v>165.03051768743524</v>
      </c>
      <c r="AF452" s="9">
        <v>171.9371365344588</v>
      </c>
      <c r="AG452" s="9">
        <v>177.22707459495015</v>
      </c>
      <c r="AH452" s="9">
        <v>182.82494694653701</v>
      </c>
      <c r="AI452" s="9">
        <v>182.92285304702628</v>
      </c>
      <c r="AJ452" s="9">
        <v>185.96848295745153</v>
      </c>
      <c r="AK452" s="9">
        <v>194.29001120284329</v>
      </c>
      <c r="AL452" s="9">
        <v>202.65608546320451</v>
      </c>
      <c r="AM452" s="9">
        <v>210.11293693999218</v>
      </c>
      <c r="AN452" s="9">
        <v>215.10435585176194</v>
      </c>
      <c r="AO452" s="9">
        <v>216.28714032522862</v>
      </c>
      <c r="AP452" s="9">
        <v>216.68046157294634</v>
      </c>
      <c r="AQ452" s="9">
        <v>218.80913584700673</v>
      </c>
      <c r="AR452" s="9">
        <v>223.42097751006622</v>
      </c>
      <c r="AS452" s="9">
        <v>238.70494717503107</v>
      </c>
      <c r="AT452" s="9">
        <v>253.78757988153561</v>
      </c>
      <c r="AU452" s="9">
        <v>261.17663290813937</v>
      </c>
      <c r="AV452" s="9">
        <v>260.28874378798929</v>
      </c>
      <c r="AW452" s="9">
        <v>257.27070511698719</v>
      </c>
      <c r="AX452" s="9">
        <v>267.80523575015155</v>
      </c>
      <c r="AY452" s="9">
        <v>274.39283224637592</v>
      </c>
      <c r="AZ452" s="9">
        <v>284.48871294237489</v>
      </c>
      <c r="BA452" s="9">
        <v>293.27149741962893</v>
      </c>
      <c r="BB452" s="9">
        <v>306.32692713519316</v>
      </c>
      <c r="BC452" s="9">
        <v>319.41153256191933</v>
      </c>
      <c r="BD452" s="9">
        <v>332.60905002761712</v>
      </c>
      <c r="BE452" s="9">
        <v>342.79563828601698</v>
      </c>
      <c r="BF452" s="9">
        <v>352.29362394522724</v>
      </c>
      <c r="BG452" s="9">
        <v>359.62286383010883</v>
      </c>
      <c r="BH452" s="9">
        <v>363.8469326184686</v>
      </c>
      <c r="BI452" s="9">
        <v>362.30358276544121</v>
      </c>
      <c r="BJ452" s="9">
        <v>359.27329135137091</v>
      </c>
      <c r="BK452" s="9">
        <v>362.71084557405328</v>
      </c>
      <c r="BL452" s="9">
        <v>367.66859899694481</v>
      </c>
      <c r="BM452" s="9">
        <v>372.95837896110919</v>
      </c>
      <c r="BN452" s="9">
        <v>373.56007691251943</v>
      </c>
      <c r="BO452" s="9">
        <v>376.18578709456369</v>
      </c>
      <c r="BP452" s="9">
        <v>383.2697053498967</v>
      </c>
      <c r="BQ452" s="21">
        <v>386.67690396004849</v>
      </c>
      <c r="BR452" s="21">
        <v>390.8074431090804</v>
      </c>
      <c r="BS452" s="21">
        <v>389.66924475619339</v>
      </c>
      <c r="BT452" s="21">
        <v>386.12893612231829</v>
      </c>
      <c r="BU452" s="21">
        <v>381.76383911655336</v>
      </c>
      <c r="BV452" s="21">
        <v>379.81236850401473</v>
      </c>
      <c r="BW452" s="21">
        <v>384.63472205202351</v>
      </c>
      <c r="BX452" s="21">
        <v>394.26859156330164</v>
      </c>
      <c r="BY452" s="21">
        <v>396.84047211630104</v>
      </c>
      <c r="BZ452" s="21">
        <v>402.86030477034956</v>
      </c>
      <c r="CA452" s="21">
        <v>408.35789843080858</v>
      </c>
      <c r="CB452" s="21">
        <v>417.47732682205827</v>
      </c>
      <c r="CC452" s="21">
        <v>429.65444991734302</v>
      </c>
      <c r="CD452" s="197">
        <v>439.87395504698787</v>
      </c>
      <c r="CE452" s="197">
        <v>463.48399665765487</v>
      </c>
      <c r="CF452" s="197">
        <v>481.8878996931532</v>
      </c>
      <c r="CG452" s="197">
        <v>502.53066049880482</v>
      </c>
      <c r="CH452" s="200">
        <v>515.41069085421702</v>
      </c>
      <c r="CJ452" s="5"/>
      <c r="CK452" s="5"/>
      <c r="CL452" s="5"/>
      <c r="CM452" s="5"/>
      <c r="CN452" s="5"/>
      <c r="CO452" s="21"/>
      <c r="CP452" s="21"/>
      <c r="CQ452" s="21"/>
    </row>
    <row r="453" spans="1:95" x14ac:dyDescent="0.2">
      <c r="A453" s="8" t="str">
        <f t="shared" si="7"/>
        <v>EIGL_gg_QU_10</v>
      </c>
      <c r="B453" s="7" t="s">
        <v>3814</v>
      </c>
      <c r="C453" s="7" t="s">
        <v>654</v>
      </c>
      <c r="D453" s="7">
        <v>10</v>
      </c>
      <c r="E453" s="7">
        <v>100</v>
      </c>
      <c r="F453" s="9">
        <v>100.40326064433454</v>
      </c>
      <c r="G453" s="9">
        <v>98.865022584841327</v>
      </c>
      <c r="H453" s="9">
        <v>98.294396571126768</v>
      </c>
      <c r="I453" s="9">
        <v>97.68949816121733</v>
      </c>
      <c r="J453" s="9">
        <v>98.590493546566677</v>
      </c>
      <c r="K453" s="9">
        <v>98.394768814984673</v>
      </c>
      <c r="L453" s="9">
        <v>98.680640500189952</v>
      </c>
      <c r="M453" s="9">
        <v>99.133838499352009</v>
      </c>
      <c r="N453" s="9">
        <v>99.621434328410601</v>
      </c>
      <c r="O453" s="9">
        <v>100.21673282728534</v>
      </c>
      <c r="P453" s="9">
        <v>102.47869782771271</v>
      </c>
      <c r="Q453" s="9">
        <v>105.08905296661214</v>
      </c>
      <c r="R453" s="9">
        <v>108.57628558063328</v>
      </c>
      <c r="S453" s="9">
        <v>109.35814090264994</v>
      </c>
      <c r="T453" s="9">
        <v>110.21744081983347</v>
      </c>
      <c r="U453" s="9">
        <v>109.46767787485318</v>
      </c>
      <c r="V453" s="9">
        <v>111.09123327526981</v>
      </c>
      <c r="W453" s="9">
        <v>112.40282648341793</v>
      </c>
      <c r="X453" s="9">
        <v>116.68084987073122</v>
      </c>
      <c r="Y453" s="9">
        <v>120.13579697829265</v>
      </c>
      <c r="Z453" s="9">
        <v>125.21652819028213</v>
      </c>
      <c r="AA453" s="9">
        <v>128.01948668027018</v>
      </c>
      <c r="AB453" s="9">
        <v>133.76321512031748</v>
      </c>
      <c r="AC453" s="9">
        <v>137.25044433220492</v>
      </c>
      <c r="AD453" s="9">
        <v>141.03873414679916</v>
      </c>
      <c r="AE453" s="9">
        <v>141.04321837487456</v>
      </c>
      <c r="AF453" s="9">
        <v>143.99186129377844</v>
      </c>
      <c r="AG453" s="9">
        <v>149.01266251917048</v>
      </c>
      <c r="AH453" s="9">
        <v>153.79950797827721</v>
      </c>
      <c r="AI453" s="9">
        <v>153.70642827166975</v>
      </c>
      <c r="AJ453" s="9">
        <v>151.69277514957389</v>
      </c>
      <c r="AK453" s="9">
        <v>150.86491297587818</v>
      </c>
      <c r="AL453" s="9">
        <v>153.90838947072021</v>
      </c>
      <c r="AM453" s="9">
        <v>155.00227972227404</v>
      </c>
      <c r="AN453" s="9">
        <v>160.76705560625743</v>
      </c>
      <c r="AO453" s="9">
        <v>167.17423320020634</v>
      </c>
      <c r="AP453" s="9">
        <v>174.93844066570628</v>
      </c>
      <c r="AQ453" s="9">
        <v>185.78191748823653</v>
      </c>
      <c r="AR453" s="9">
        <v>196.25222377784317</v>
      </c>
      <c r="AS453" s="9">
        <v>213.51640513943494</v>
      </c>
      <c r="AT453" s="9">
        <v>237.34814561126655</v>
      </c>
      <c r="AU453" s="9">
        <v>256.46668971045136</v>
      </c>
      <c r="AV453" s="9">
        <v>271.2864124557027</v>
      </c>
      <c r="AW453" s="9">
        <v>265.78081002583559</v>
      </c>
      <c r="AX453" s="9">
        <v>266.21394299777768</v>
      </c>
      <c r="AY453" s="9">
        <v>263.75584267004729</v>
      </c>
      <c r="AZ453" s="9">
        <v>276.76167048587143</v>
      </c>
      <c r="BA453" s="9">
        <v>293.79881092793181</v>
      </c>
      <c r="BB453" s="9">
        <v>314.61631998338277</v>
      </c>
      <c r="BC453" s="9">
        <v>338.62988972194358</v>
      </c>
      <c r="BD453" s="9">
        <v>376.83461200736559</v>
      </c>
      <c r="BE453" s="9">
        <v>417.32371122662317</v>
      </c>
      <c r="BF453" s="9">
        <v>443.42376479930482</v>
      </c>
      <c r="BG453" s="9">
        <v>456.83778155537988</v>
      </c>
      <c r="BH453" s="9">
        <v>470.8660235448574</v>
      </c>
      <c r="BI453" s="9">
        <v>498.3241382686852</v>
      </c>
      <c r="BJ453" s="9">
        <v>513.21292766300178</v>
      </c>
      <c r="BK453" s="9">
        <v>527.05441511708398</v>
      </c>
      <c r="BL453" s="9">
        <v>519.64355615951524</v>
      </c>
      <c r="BM453" s="9">
        <v>514.657831179499</v>
      </c>
      <c r="BN453" s="9">
        <v>512.24484263573447</v>
      </c>
      <c r="BO453" s="9">
        <v>522.75099598001282</v>
      </c>
      <c r="BP453" s="9">
        <v>537.97513193167276</v>
      </c>
      <c r="BQ453" s="21">
        <v>540.00983987288839</v>
      </c>
      <c r="BR453" s="21">
        <v>533.06583118172512</v>
      </c>
      <c r="BS453" s="21">
        <v>523.86846240021816</v>
      </c>
      <c r="BT453" s="21">
        <v>503.04792276622896</v>
      </c>
      <c r="BU453" s="21">
        <v>493.77546354241957</v>
      </c>
      <c r="BV453" s="21">
        <v>488.08224654830383</v>
      </c>
      <c r="BW453" s="21">
        <v>497.85730637029138</v>
      </c>
      <c r="BX453" s="21">
        <v>509.28037948830291</v>
      </c>
      <c r="BY453" s="21">
        <v>504.39407254438544</v>
      </c>
      <c r="BZ453" s="21">
        <v>516.9181064429572</v>
      </c>
      <c r="CA453" s="21">
        <v>514.20981467129934</v>
      </c>
      <c r="CB453" s="21">
        <v>534.44817075087906</v>
      </c>
      <c r="CC453" s="21">
        <v>546.62207306673997</v>
      </c>
      <c r="CD453" s="197">
        <v>569.91189226723827</v>
      </c>
      <c r="CE453" s="197">
        <v>584.12840183668129</v>
      </c>
      <c r="CF453" s="197">
        <v>595.96271856815417</v>
      </c>
      <c r="CG453" s="197">
        <v>606.14540400740998</v>
      </c>
      <c r="CH453" s="200">
        <v>616.67062949857291</v>
      </c>
      <c r="CJ453" s="5"/>
      <c r="CK453" s="5"/>
      <c r="CL453" s="5"/>
      <c r="CM453" s="5"/>
      <c r="CN453" s="5"/>
      <c r="CO453" s="21"/>
      <c r="CP453" s="21"/>
      <c r="CQ453" s="21"/>
    </row>
    <row r="454" spans="1:95" x14ac:dyDescent="0.2">
      <c r="A454" s="8" t="str">
        <f t="shared" si="7"/>
        <v>EIGL_gg_QU_11</v>
      </c>
      <c r="B454" s="7" t="s">
        <v>3814</v>
      </c>
      <c r="C454" s="7" t="s">
        <v>654</v>
      </c>
      <c r="D454" s="7">
        <v>11</v>
      </c>
      <c r="E454" s="7">
        <v>100</v>
      </c>
      <c r="F454" s="9">
        <v>96.923226850170451</v>
      </c>
      <c r="G454" s="9">
        <v>92.082105616252406</v>
      </c>
      <c r="H454" s="9">
        <v>89.448396605891801</v>
      </c>
      <c r="I454" s="9">
        <v>87.20280178736887</v>
      </c>
      <c r="J454" s="9">
        <v>87.909432218680777</v>
      </c>
      <c r="K454" s="9">
        <v>87.665713088719372</v>
      </c>
      <c r="L454" s="9">
        <v>87.702601143169389</v>
      </c>
      <c r="M454" s="9">
        <v>87.180085000810905</v>
      </c>
      <c r="N454" s="9">
        <v>86.613730174279567</v>
      </c>
      <c r="O454" s="9">
        <v>86.543461009967984</v>
      </c>
      <c r="P454" s="9">
        <v>88.567882852384983</v>
      </c>
      <c r="Q454" s="9">
        <v>90.755700119352809</v>
      </c>
      <c r="R454" s="9">
        <v>95.308885121563193</v>
      </c>
      <c r="S454" s="9">
        <v>96.964588569259789</v>
      </c>
      <c r="T454" s="9">
        <v>98.528793796294806</v>
      </c>
      <c r="U454" s="9">
        <v>96.676192089576702</v>
      </c>
      <c r="V454" s="9">
        <v>97.708197349493233</v>
      </c>
      <c r="W454" s="9">
        <v>97.718816010331707</v>
      </c>
      <c r="X454" s="9">
        <v>101.75506302910294</v>
      </c>
      <c r="Y454" s="9">
        <v>106.40983358313672</v>
      </c>
      <c r="Z454" s="9">
        <v>112.72294802962402</v>
      </c>
      <c r="AA454" s="9">
        <v>116.51831257535726</v>
      </c>
      <c r="AB454" s="9">
        <v>120.43386957775071</v>
      </c>
      <c r="AC454" s="9">
        <v>121.44771245782249</v>
      </c>
      <c r="AD454" s="9">
        <v>122.3030909065435</v>
      </c>
      <c r="AE454" s="9">
        <v>123.4216577213672</v>
      </c>
      <c r="AF454" s="9">
        <v>124.84366068748399</v>
      </c>
      <c r="AG454" s="9">
        <v>125.83585542892031</v>
      </c>
      <c r="AH454" s="9">
        <v>120.9010169871234</v>
      </c>
      <c r="AI454" s="9">
        <v>117.82435210289721</v>
      </c>
      <c r="AJ454" s="9">
        <v>115.2510593743355</v>
      </c>
      <c r="AK454" s="9">
        <v>115.89098574802324</v>
      </c>
      <c r="AL454" s="9">
        <v>117.3813683531102</v>
      </c>
      <c r="AM454" s="9">
        <v>119.64306429297376</v>
      </c>
      <c r="AN454" s="9">
        <v>123.79391797174914</v>
      </c>
      <c r="AO454" s="9">
        <v>129.48395127932523</v>
      </c>
      <c r="AP454" s="9">
        <v>132.66850559120041</v>
      </c>
      <c r="AQ454" s="9">
        <v>136.65900865227846</v>
      </c>
      <c r="AR454" s="9">
        <v>142.3895472681132</v>
      </c>
      <c r="AS454" s="9">
        <v>152.18049837993979</v>
      </c>
      <c r="AT454" s="9">
        <v>165.32765812113021</v>
      </c>
      <c r="AU454" s="9">
        <v>170.42291150283404</v>
      </c>
      <c r="AV454" s="9">
        <v>175.21215450418308</v>
      </c>
      <c r="AW454" s="9">
        <v>173.93356598865878</v>
      </c>
      <c r="AX454" s="9">
        <v>174.12477061672735</v>
      </c>
      <c r="AY454" s="9">
        <v>172.68714102722143</v>
      </c>
      <c r="AZ454" s="9">
        <v>175.66757518856897</v>
      </c>
      <c r="BA454" s="9">
        <v>183.26214360505244</v>
      </c>
      <c r="BB454" s="9">
        <v>191.24987115094993</v>
      </c>
      <c r="BC454" s="9">
        <v>197.78349592706013</v>
      </c>
      <c r="BD454" s="9">
        <v>217.37594720309434</v>
      </c>
      <c r="BE454" s="9">
        <v>234.17361972993595</v>
      </c>
      <c r="BF454" s="9">
        <v>252.83788569852163</v>
      </c>
      <c r="BG454" s="9">
        <v>263.08010009152753</v>
      </c>
      <c r="BH454" s="9">
        <v>273.64277304854801</v>
      </c>
      <c r="BI454" s="9">
        <v>289.21529733089943</v>
      </c>
      <c r="BJ454" s="9">
        <v>292.88691363285056</v>
      </c>
      <c r="BK454" s="9">
        <v>296.6583618859417</v>
      </c>
      <c r="BL454" s="9">
        <v>286.0744726409452</v>
      </c>
      <c r="BM454" s="9">
        <v>278.83292114845113</v>
      </c>
      <c r="BN454" s="9">
        <v>277.88790435786819</v>
      </c>
      <c r="BO454" s="9">
        <v>281.42517947293021</v>
      </c>
      <c r="BP454" s="9">
        <v>289.94106618864231</v>
      </c>
      <c r="BQ454" s="21">
        <v>292.36462951555762</v>
      </c>
      <c r="BR454" s="21">
        <v>294.54413722413346</v>
      </c>
      <c r="BS454" s="21">
        <v>294.30056006155729</v>
      </c>
      <c r="BT454" s="21">
        <v>283.95487318563761</v>
      </c>
      <c r="BU454" s="21">
        <v>274.45265163199548</v>
      </c>
      <c r="BV454" s="21">
        <v>266.19084505184031</v>
      </c>
      <c r="BW454" s="21">
        <v>271.40067930247113</v>
      </c>
      <c r="BX454" s="21">
        <v>274.88467205538382</v>
      </c>
      <c r="BY454" s="21">
        <v>272.45997365595662</v>
      </c>
      <c r="BZ454" s="21">
        <v>278.80421141046202</v>
      </c>
      <c r="CA454" s="21">
        <v>283.94993237836547</v>
      </c>
      <c r="CB454" s="21">
        <v>292.82089368944543</v>
      </c>
      <c r="CC454" s="21">
        <v>292.53142751986087</v>
      </c>
      <c r="CD454" s="197">
        <v>294.57740477403814</v>
      </c>
      <c r="CE454" s="197">
        <v>298.64147377804159</v>
      </c>
      <c r="CF454" s="197">
        <v>308.40373322977479</v>
      </c>
      <c r="CG454" s="197">
        <v>320.65651204722974</v>
      </c>
      <c r="CH454" s="200">
        <v>333.3070746387076</v>
      </c>
      <c r="CJ454" s="5"/>
      <c r="CK454" s="5"/>
      <c r="CL454" s="5"/>
      <c r="CM454" s="5"/>
      <c r="CN454" s="5"/>
      <c r="CO454" s="21"/>
      <c r="CP454" s="21"/>
      <c r="CQ454" s="21"/>
    </row>
    <row r="455" spans="1:95" x14ac:dyDescent="0.2">
      <c r="A455" s="8" t="str">
        <f t="shared" si="7"/>
        <v>EIGL_gg_QU_12</v>
      </c>
      <c r="B455" s="7" t="s">
        <v>3814</v>
      </c>
      <c r="C455" s="7" t="s">
        <v>654</v>
      </c>
      <c r="D455" s="7">
        <v>12</v>
      </c>
      <c r="E455" s="7">
        <v>100</v>
      </c>
      <c r="F455" s="9">
        <v>99.257097479420395</v>
      </c>
      <c r="G455" s="9">
        <v>96.884195369411103</v>
      </c>
      <c r="H455" s="9">
        <v>95.429221434122709</v>
      </c>
      <c r="I455" s="9">
        <v>94.029091079210332</v>
      </c>
      <c r="J455" s="9">
        <v>95.314981654191342</v>
      </c>
      <c r="K455" s="9">
        <v>96.642096677044663</v>
      </c>
      <c r="L455" s="9">
        <v>99.300017861614336</v>
      </c>
      <c r="M455" s="9">
        <v>101.48948122724084</v>
      </c>
      <c r="N455" s="9">
        <v>103.1722464860536</v>
      </c>
      <c r="O455" s="9">
        <v>103.49832306238716</v>
      </c>
      <c r="P455" s="9">
        <v>106.40584013891537</v>
      </c>
      <c r="Q455" s="9">
        <v>109.51488966718175</v>
      </c>
      <c r="R455" s="9">
        <v>114.66040046608094</v>
      </c>
      <c r="S455" s="9">
        <v>116.85964857352225</v>
      </c>
      <c r="T455" s="9">
        <v>119.84902123759872</v>
      </c>
      <c r="U455" s="9">
        <v>123.49458718055359</v>
      </c>
      <c r="V455" s="9">
        <v>127.32832736967977</v>
      </c>
      <c r="W455" s="9">
        <v>125.87405716669018</v>
      </c>
      <c r="X455" s="9">
        <v>125.56055230131123</v>
      </c>
      <c r="Y455" s="9">
        <v>128.71624483041569</v>
      </c>
      <c r="Z455" s="9">
        <v>134.60087225179802</v>
      </c>
      <c r="AA455" s="9">
        <v>138.24832358444405</v>
      </c>
      <c r="AB455" s="9">
        <v>141.05372084271218</v>
      </c>
      <c r="AC455" s="9">
        <v>148.27050327012577</v>
      </c>
      <c r="AD455" s="9">
        <v>151.72471650738714</v>
      </c>
      <c r="AE455" s="9">
        <v>152.24774374647563</v>
      </c>
      <c r="AF455" s="9">
        <v>152.08642334397211</v>
      </c>
      <c r="AG455" s="9">
        <v>156.22610186949197</v>
      </c>
      <c r="AH455" s="9">
        <v>160.52890720749619</v>
      </c>
      <c r="AI455" s="9">
        <v>162.61077873863152</v>
      </c>
      <c r="AJ455" s="9">
        <v>164.01504982025301</v>
      </c>
      <c r="AK455" s="9">
        <v>166.18695117964486</v>
      </c>
      <c r="AL455" s="9">
        <v>170.41530689183239</v>
      </c>
      <c r="AM455" s="9">
        <v>175.92231613399815</v>
      </c>
      <c r="AN455" s="9">
        <v>180.22906916646878</v>
      </c>
      <c r="AO455" s="9">
        <v>182.54768434843822</v>
      </c>
      <c r="AP455" s="9">
        <v>181.89592403563063</v>
      </c>
      <c r="AQ455" s="9">
        <v>182.35150532752218</v>
      </c>
      <c r="AR455" s="9">
        <v>189.46568493826445</v>
      </c>
      <c r="AS455" s="9">
        <v>198.38125543263308</v>
      </c>
      <c r="AT455" s="9">
        <v>211.71886262352004</v>
      </c>
      <c r="AU455" s="9">
        <v>218.80091054624555</v>
      </c>
      <c r="AV455" s="9">
        <v>226.31634715997993</v>
      </c>
      <c r="AW455" s="9">
        <v>231.04211679342401</v>
      </c>
      <c r="AX455" s="9">
        <v>234.22423767792989</v>
      </c>
      <c r="AY455" s="9">
        <v>238.12453592790541</v>
      </c>
      <c r="AZ455" s="9">
        <v>240.81870158951253</v>
      </c>
      <c r="BA455" s="9">
        <v>248.90502943181676</v>
      </c>
      <c r="BB455" s="9">
        <v>256.37967862485738</v>
      </c>
      <c r="BC455" s="9">
        <v>263.01764217246352</v>
      </c>
      <c r="BD455" s="9">
        <v>268.4331853087167</v>
      </c>
      <c r="BE455" s="9">
        <v>268.67960068822975</v>
      </c>
      <c r="BF455" s="9">
        <v>268.53057912688257</v>
      </c>
      <c r="BG455" s="9">
        <v>272.16170468804108</v>
      </c>
      <c r="BH455" s="9">
        <v>285.44161664267574</v>
      </c>
      <c r="BI455" s="9">
        <v>301.32183517951177</v>
      </c>
      <c r="BJ455" s="9">
        <v>306.05165200231363</v>
      </c>
      <c r="BK455" s="9">
        <v>305.30947928414827</v>
      </c>
      <c r="BL455" s="9">
        <v>303.881834595008</v>
      </c>
      <c r="BM455" s="9">
        <v>307.82554552059997</v>
      </c>
      <c r="BN455" s="9">
        <v>315.96133423716327</v>
      </c>
      <c r="BO455" s="9">
        <v>317.86998701469128</v>
      </c>
      <c r="BP455" s="9">
        <v>318.67901611799653</v>
      </c>
      <c r="BQ455" s="21">
        <v>313.71181914749508</v>
      </c>
      <c r="BR455" s="21">
        <v>317.20436704839454</v>
      </c>
      <c r="BS455" s="21">
        <v>318.8038148035792</v>
      </c>
      <c r="BT455" s="21">
        <v>313.46944958825958</v>
      </c>
      <c r="BU455" s="21">
        <v>304.46931944048936</v>
      </c>
      <c r="BV455" s="21">
        <v>295.65889662993703</v>
      </c>
      <c r="BW455" s="21">
        <v>297.59712362047912</v>
      </c>
      <c r="BX455" s="21">
        <v>299.93114832166833</v>
      </c>
      <c r="BY455" s="21">
        <v>304.17793288595345</v>
      </c>
      <c r="BZ455" s="21">
        <v>308.29655898435129</v>
      </c>
      <c r="CA455" s="21">
        <v>316.61787824295533</v>
      </c>
      <c r="CB455" s="21">
        <v>326.40579786267813</v>
      </c>
      <c r="CC455" s="21">
        <v>340.32696632345574</v>
      </c>
      <c r="CD455" s="197">
        <v>349.96996031057387</v>
      </c>
      <c r="CE455" s="197">
        <v>361.53027602782277</v>
      </c>
      <c r="CF455" s="197">
        <v>369.84935056888503</v>
      </c>
      <c r="CG455" s="197">
        <v>378.52997179917617</v>
      </c>
      <c r="CH455" s="200">
        <v>384.52960983899806</v>
      </c>
      <c r="CJ455" s="5"/>
      <c r="CK455" s="5"/>
      <c r="CL455" s="5"/>
      <c r="CM455" s="5"/>
      <c r="CN455" s="5"/>
      <c r="CO455" s="21"/>
      <c r="CP455" s="21"/>
      <c r="CQ455" s="21"/>
    </row>
    <row r="456" spans="1:95" x14ac:dyDescent="0.2">
      <c r="A456" s="8" t="str">
        <f t="shared" si="7"/>
        <v>EIGL_gg_QU_13</v>
      </c>
      <c r="B456" s="7" t="s">
        <v>3814</v>
      </c>
      <c r="C456" s="7" t="s">
        <v>654</v>
      </c>
      <c r="D456" s="7">
        <v>13</v>
      </c>
      <c r="E456" s="7">
        <v>100</v>
      </c>
      <c r="F456" s="9">
        <v>98.350281510846528</v>
      </c>
      <c r="G456" s="9">
        <v>95.375773153534581</v>
      </c>
      <c r="H456" s="9">
        <v>94.47910070059271</v>
      </c>
      <c r="I456" s="9">
        <v>93.209055922953169</v>
      </c>
      <c r="J456" s="9">
        <v>95.430364233876233</v>
      </c>
      <c r="K456" s="9">
        <v>97.888561251523811</v>
      </c>
      <c r="L456" s="9">
        <v>99.517700376720086</v>
      </c>
      <c r="M456" s="9">
        <v>98.86933577374738</v>
      </c>
      <c r="N456" s="9">
        <v>96.853354681596684</v>
      </c>
      <c r="O456" s="9">
        <v>96.953691443432945</v>
      </c>
      <c r="P456" s="9">
        <v>97.150869362273227</v>
      </c>
      <c r="Q456" s="9">
        <v>102.24487271540652</v>
      </c>
      <c r="R456" s="9">
        <v>107.259766695972</v>
      </c>
      <c r="S456" s="9">
        <v>111.6616634292058</v>
      </c>
      <c r="T456" s="9">
        <v>113.1754230554729</v>
      </c>
      <c r="U456" s="9">
        <v>110.57128567192234</v>
      </c>
      <c r="V456" s="9">
        <v>112.24014427214523</v>
      </c>
      <c r="W456" s="9">
        <v>112.80996601361831</v>
      </c>
      <c r="X456" s="9">
        <v>117.59590277930265</v>
      </c>
      <c r="Y456" s="9">
        <v>121.05999707090412</v>
      </c>
      <c r="Z456" s="9">
        <v>126.11575544067693</v>
      </c>
      <c r="AA456" s="9">
        <v>130.69411883986081</v>
      </c>
      <c r="AB456" s="9">
        <v>134.97441271043454</v>
      </c>
      <c r="AC456" s="9">
        <v>136.76823736499213</v>
      </c>
      <c r="AD456" s="9">
        <v>138.9539722806426</v>
      </c>
      <c r="AE456" s="9">
        <v>140.73436481702808</v>
      </c>
      <c r="AF456" s="9">
        <v>144.51149516625568</v>
      </c>
      <c r="AG456" s="9">
        <v>149.97062752421655</v>
      </c>
      <c r="AH456" s="9">
        <v>152.7276001503119</v>
      </c>
      <c r="AI456" s="9">
        <v>153.67350692572288</v>
      </c>
      <c r="AJ456" s="9">
        <v>153.62878334804941</v>
      </c>
      <c r="AK456" s="9">
        <v>153.49480674534846</v>
      </c>
      <c r="AL456" s="9">
        <v>152.97806732446378</v>
      </c>
      <c r="AM456" s="9">
        <v>152.13487064259098</v>
      </c>
      <c r="AN456" s="9">
        <v>152.74180241838511</v>
      </c>
      <c r="AO456" s="9">
        <v>155.67796252429625</v>
      </c>
      <c r="AP456" s="9">
        <v>157.03723653195181</v>
      </c>
      <c r="AQ456" s="9">
        <v>162.380774371114</v>
      </c>
      <c r="AR456" s="9">
        <v>168.35478091432915</v>
      </c>
      <c r="AS456" s="9">
        <v>177.13158643657664</v>
      </c>
      <c r="AT456" s="9">
        <v>186.47451727610519</v>
      </c>
      <c r="AU456" s="9">
        <v>187.3589244083704</v>
      </c>
      <c r="AV456" s="9">
        <v>191.34333020616609</v>
      </c>
      <c r="AW456" s="9">
        <v>188.98833498038871</v>
      </c>
      <c r="AX456" s="9">
        <v>194.41423755162759</v>
      </c>
      <c r="AY456" s="9">
        <v>193.50248681254058</v>
      </c>
      <c r="AZ456" s="9">
        <v>197.73731507013403</v>
      </c>
      <c r="BA456" s="9">
        <v>203.09472347176052</v>
      </c>
      <c r="BB456" s="9">
        <v>209.46102313015831</v>
      </c>
      <c r="BC456" s="9">
        <v>213.17663094728672</v>
      </c>
      <c r="BD456" s="9">
        <v>220.80301583827455</v>
      </c>
      <c r="BE456" s="9">
        <v>227.9617637921136</v>
      </c>
      <c r="BF456" s="9">
        <v>237.85276854157544</v>
      </c>
      <c r="BG456" s="9">
        <v>241.5572683360092</v>
      </c>
      <c r="BH456" s="9">
        <v>246.07895550987192</v>
      </c>
      <c r="BI456" s="9">
        <v>249.28664224658283</v>
      </c>
      <c r="BJ456" s="9">
        <v>252.53953469370606</v>
      </c>
      <c r="BK456" s="9">
        <v>256.79701340043607</v>
      </c>
      <c r="BL456" s="9">
        <v>258.44705987171324</v>
      </c>
      <c r="BM456" s="9">
        <v>256.93698712383735</v>
      </c>
      <c r="BN456" s="9">
        <v>255.51842326879384</v>
      </c>
      <c r="BO456" s="9">
        <v>254.6518723572533</v>
      </c>
      <c r="BP456" s="9">
        <v>257.09754641641047</v>
      </c>
      <c r="BQ456" s="21">
        <v>259.6771978471993</v>
      </c>
      <c r="BR456" s="21">
        <v>260.66428350345018</v>
      </c>
      <c r="BS456" s="21">
        <v>262.4940541469104</v>
      </c>
      <c r="BT456" s="21">
        <v>259.77034236918701</v>
      </c>
      <c r="BU456" s="21">
        <v>259.97336072139956</v>
      </c>
      <c r="BV456" s="21">
        <v>259.43445329576269</v>
      </c>
      <c r="BW456" s="21">
        <v>263.36560681468563</v>
      </c>
      <c r="BX456" s="21">
        <v>266.3760933306209</v>
      </c>
      <c r="BY456" s="21">
        <v>267.45088191442136</v>
      </c>
      <c r="BZ456" s="21">
        <v>271.53416266241351</v>
      </c>
      <c r="CA456" s="21">
        <v>274.6521973624761</v>
      </c>
      <c r="CB456" s="21">
        <v>281.1600592493387</v>
      </c>
      <c r="CC456" s="21">
        <v>283.50803796898293</v>
      </c>
      <c r="CD456" s="197">
        <v>284.85057127650845</v>
      </c>
      <c r="CE456" s="197">
        <v>283.43694952008951</v>
      </c>
      <c r="CF456" s="197">
        <v>281.93405729414468</v>
      </c>
      <c r="CG456" s="197">
        <v>284.54249473190816</v>
      </c>
      <c r="CH456" s="200">
        <v>289.16430893193819</v>
      </c>
      <c r="CJ456" s="5"/>
      <c r="CK456" s="5"/>
      <c r="CL456" s="5"/>
      <c r="CM456" s="5"/>
      <c r="CN456" s="5"/>
      <c r="CO456" s="21"/>
      <c r="CP456" s="21"/>
      <c r="CQ456" s="21"/>
    </row>
    <row r="457" spans="1:95" x14ac:dyDescent="0.2">
      <c r="A457" s="8" t="str">
        <f t="shared" si="7"/>
        <v>EIGL_gg_QU_14</v>
      </c>
      <c r="B457" s="7" t="s">
        <v>3814</v>
      </c>
      <c r="C457" s="7" t="s">
        <v>654</v>
      </c>
      <c r="D457" s="7">
        <v>14</v>
      </c>
      <c r="E457" s="7">
        <v>100</v>
      </c>
      <c r="F457" s="9">
        <v>98.106872709436729</v>
      </c>
      <c r="G457" s="9">
        <v>92.930641123286136</v>
      </c>
      <c r="H457" s="9">
        <v>88.990949991355549</v>
      </c>
      <c r="I457" s="9">
        <v>84.616928903995344</v>
      </c>
      <c r="J457" s="9">
        <v>83.776279047301443</v>
      </c>
      <c r="K457" s="9">
        <v>83.163746321610063</v>
      </c>
      <c r="L457" s="9">
        <v>82.550488111068674</v>
      </c>
      <c r="M457" s="9">
        <v>82.369021159202916</v>
      </c>
      <c r="N457" s="9">
        <v>81.829331118679406</v>
      </c>
      <c r="O457" s="9">
        <v>83.312273591457497</v>
      </c>
      <c r="P457" s="9">
        <v>87.621134795276774</v>
      </c>
      <c r="Q457" s="9">
        <v>92.98804082060343</v>
      </c>
      <c r="R457" s="9">
        <v>100.81198202996065</v>
      </c>
      <c r="S457" s="9">
        <v>105.61370831173633</v>
      </c>
      <c r="T457" s="9">
        <v>111.41563141827366</v>
      </c>
      <c r="U457" s="9">
        <v>112.6100180317178</v>
      </c>
      <c r="V457" s="9">
        <v>115.59655144441909</v>
      </c>
      <c r="W457" s="9">
        <v>113.66124062678337</v>
      </c>
      <c r="X457" s="9">
        <v>116.72903234941145</v>
      </c>
      <c r="Y457" s="9">
        <v>115.23859953709943</v>
      </c>
      <c r="Z457" s="9">
        <v>122.92254884823399</v>
      </c>
      <c r="AA457" s="9">
        <v>124.49961156064903</v>
      </c>
      <c r="AB457" s="9">
        <v>132.04980314016558</v>
      </c>
      <c r="AC457" s="9">
        <v>131.91427989520457</v>
      </c>
      <c r="AD457" s="9">
        <v>134.89108213745271</v>
      </c>
      <c r="AE457" s="9">
        <v>139.37819581149409</v>
      </c>
      <c r="AF457" s="9">
        <v>142.43469198461844</v>
      </c>
      <c r="AG457" s="9">
        <v>142.91529520043034</v>
      </c>
      <c r="AH457" s="9">
        <v>135.37464499794692</v>
      </c>
      <c r="AI457" s="9">
        <v>130.70192026891371</v>
      </c>
      <c r="AJ457" s="9">
        <v>128.6324848077987</v>
      </c>
      <c r="AK457" s="9">
        <v>132.53620556529262</v>
      </c>
      <c r="AL457" s="9">
        <v>138.98623517381574</v>
      </c>
      <c r="AM457" s="9">
        <v>145.96450550395792</v>
      </c>
      <c r="AN457" s="9">
        <v>152.98115548546994</v>
      </c>
      <c r="AO457" s="9">
        <v>154.63560225147248</v>
      </c>
      <c r="AP457" s="9">
        <v>155.72561577293439</v>
      </c>
      <c r="AQ457" s="9">
        <v>159.69832263810056</v>
      </c>
      <c r="AR457" s="9">
        <v>168.68464473642555</v>
      </c>
      <c r="AS457" s="9">
        <v>195.53786835714428</v>
      </c>
      <c r="AT457" s="9">
        <v>214.8347229362744</v>
      </c>
      <c r="AU457" s="9">
        <v>225.25657348431284</v>
      </c>
      <c r="AV457" s="9">
        <v>213.80549804331119</v>
      </c>
      <c r="AW457" s="9">
        <v>207.39891947565809</v>
      </c>
      <c r="AX457" s="9">
        <v>208.33548510538594</v>
      </c>
      <c r="AY457" s="9">
        <v>216.63888376516135</v>
      </c>
      <c r="AZ457" s="9">
        <v>223.35501956199195</v>
      </c>
      <c r="BA457" s="9">
        <v>233.74138172453686</v>
      </c>
      <c r="BB457" s="9">
        <v>240.18731559561729</v>
      </c>
      <c r="BC457" s="9">
        <v>252.17742397117354</v>
      </c>
      <c r="BD457" s="9">
        <v>280.58728131710637</v>
      </c>
      <c r="BE457" s="9">
        <v>310.63690501592185</v>
      </c>
      <c r="BF457" s="9">
        <v>334.88212508513851</v>
      </c>
      <c r="BG457" s="9">
        <v>336.79325839093093</v>
      </c>
      <c r="BH457" s="9">
        <v>340.87897723459628</v>
      </c>
      <c r="BI457" s="9">
        <v>365.00381163011463</v>
      </c>
      <c r="BJ457" s="9">
        <v>377.82457121407975</v>
      </c>
      <c r="BK457" s="9">
        <v>386.72017587633582</v>
      </c>
      <c r="BL457" s="9">
        <v>380.53819497156974</v>
      </c>
      <c r="BM457" s="9">
        <v>375.06402649177926</v>
      </c>
      <c r="BN457" s="9">
        <v>376.89331065706557</v>
      </c>
      <c r="BO457" s="9">
        <v>373.91159703163902</v>
      </c>
      <c r="BP457" s="9">
        <v>389.17120135576778</v>
      </c>
      <c r="BQ457" s="21">
        <v>397.93114974043601</v>
      </c>
      <c r="BR457" s="21">
        <v>404.19587716132719</v>
      </c>
      <c r="BS457" s="21">
        <v>401.64986181406675</v>
      </c>
      <c r="BT457" s="21">
        <v>383.61214600601511</v>
      </c>
      <c r="BU457" s="21">
        <v>371.24235625063193</v>
      </c>
      <c r="BV457" s="21">
        <v>369.59382667740874</v>
      </c>
      <c r="BW457" s="21">
        <v>381.2078579912195</v>
      </c>
      <c r="BX457" s="21">
        <v>391.94369170244482</v>
      </c>
      <c r="BY457" s="21">
        <v>392.26360566763651</v>
      </c>
      <c r="BZ457" s="21">
        <v>402.67825558753611</v>
      </c>
      <c r="CA457" s="21">
        <v>399.54214867061637</v>
      </c>
      <c r="CB457" s="21">
        <v>402.32808791990101</v>
      </c>
      <c r="CC457" s="21">
        <v>409.10836481074301</v>
      </c>
      <c r="CD457" s="197">
        <v>434.72638236870927</v>
      </c>
      <c r="CE457" s="197">
        <v>456.13686134948074</v>
      </c>
      <c r="CF457" s="197">
        <v>466.99093543691851</v>
      </c>
      <c r="CG457" s="197">
        <v>473.42917114826997</v>
      </c>
      <c r="CH457" s="200">
        <v>484.45561058217447</v>
      </c>
      <c r="CJ457" s="5"/>
      <c r="CK457" s="5"/>
      <c r="CL457" s="5"/>
      <c r="CM457" s="5"/>
      <c r="CN457" s="5"/>
      <c r="CO457" s="21"/>
      <c r="CP457" s="21"/>
      <c r="CQ457" s="21"/>
    </row>
    <row r="458" spans="1:95" x14ac:dyDescent="0.2">
      <c r="A458" s="8" t="str">
        <f t="shared" si="7"/>
        <v>EIGL_gg_QU_15</v>
      </c>
      <c r="B458" s="7" t="s">
        <v>3814</v>
      </c>
      <c r="C458" s="7" t="s">
        <v>654</v>
      </c>
      <c r="D458" s="7">
        <v>15</v>
      </c>
      <c r="E458" s="7">
        <v>100</v>
      </c>
      <c r="F458" s="9">
        <v>100.37389743129602</v>
      </c>
      <c r="G458" s="9">
        <v>97.323165985043929</v>
      </c>
      <c r="H458" s="9">
        <v>94.66481333189752</v>
      </c>
      <c r="I458" s="9">
        <v>90.765055284208657</v>
      </c>
      <c r="J458" s="9">
        <v>90.418852345119873</v>
      </c>
      <c r="K458" s="9">
        <v>89.762110751688269</v>
      </c>
      <c r="L458" s="9">
        <v>89.198718731943927</v>
      </c>
      <c r="M458" s="9">
        <v>87.966634439766111</v>
      </c>
      <c r="N458" s="9">
        <v>85.907359050254612</v>
      </c>
      <c r="O458" s="9">
        <v>85.113995266876074</v>
      </c>
      <c r="P458" s="9">
        <v>88.083144435839969</v>
      </c>
      <c r="Q458" s="9">
        <v>92.026347737017076</v>
      </c>
      <c r="R458" s="9">
        <v>97.764014217568686</v>
      </c>
      <c r="S458" s="9">
        <v>99.347353502986081</v>
      </c>
      <c r="T458" s="9">
        <v>99.326127152931349</v>
      </c>
      <c r="U458" s="9">
        <v>96.603144346864383</v>
      </c>
      <c r="V458" s="9">
        <v>96.482056813948972</v>
      </c>
      <c r="W458" s="9">
        <v>96.772985871687453</v>
      </c>
      <c r="X458" s="9">
        <v>100.67649242028443</v>
      </c>
      <c r="Y458" s="9">
        <v>104.88333492417759</v>
      </c>
      <c r="Z458" s="9">
        <v>112.99514241284004</v>
      </c>
      <c r="AA458" s="9">
        <v>122.26863933711149</v>
      </c>
      <c r="AB458" s="9">
        <v>120.96935073734242</v>
      </c>
      <c r="AC458" s="9">
        <v>122.87081732064479</v>
      </c>
      <c r="AD458" s="9">
        <v>126.34616685637623</v>
      </c>
      <c r="AE458" s="9">
        <v>141.52682016784559</v>
      </c>
      <c r="AF458" s="9">
        <v>153.56543665381943</v>
      </c>
      <c r="AG458" s="9">
        <v>158.19588683553218</v>
      </c>
      <c r="AH458" s="9">
        <v>161.71844847859538</v>
      </c>
      <c r="AI458" s="9">
        <v>150.40324462889862</v>
      </c>
      <c r="AJ458" s="9">
        <v>148.3310697384818</v>
      </c>
      <c r="AK458" s="9">
        <v>141.55525250355663</v>
      </c>
      <c r="AL458" s="9">
        <v>150.17102608388242</v>
      </c>
      <c r="AM458" s="9">
        <v>150.73109194981691</v>
      </c>
      <c r="AN458" s="9">
        <v>156.66558144837273</v>
      </c>
      <c r="AO458" s="9">
        <v>162.44189372967506</v>
      </c>
      <c r="AP458" s="9">
        <v>165.25733313318494</v>
      </c>
      <c r="AQ458" s="9">
        <v>174.27499916702902</v>
      </c>
      <c r="AR458" s="9">
        <v>183.7610690744738</v>
      </c>
      <c r="AS458" s="9">
        <v>201.06815433923234</v>
      </c>
      <c r="AT458" s="9">
        <v>204.02173526266907</v>
      </c>
      <c r="AU458" s="9">
        <v>203.92388885820824</v>
      </c>
      <c r="AV458" s="9">
        <v>205.13644333947502</v>
      </c>
      <c r="AW458" s="9">
        <v>219.0452178947792</v>
      </c>
      <c r="AX458" s="9">
        <v>227.6237923100185</v>
      </c>
      <c r="AY458" s="9">
        <v>230.84442655862333</v>
      </c>
      <c r="AZ458" s="9">
        <v>242.91674663690733</v>
      </c>
      <c r="BA458" s="9">
        <v>246.34683593963075</v>
      </c>
      <c r="BB458" s="9">
        <v>253.56311339928743</v>
      </c>
      <c r="BC458" s="9">
        <v>257.55176452129155</v>
      </c>
      <c r="BD458" s="9">
        <v>272.41708163117784</v>
      </c>
      <c r="BE458" s="9">
        <v>292.59788844790677</v>
      </c>
      <c r="BF458" s="9">
        <v>297.80724484693343</v>
      </c>
      <c r="BG458" s="9">
        <v>318.95617307094727</v>
      </c>
      <c r="BH458" s="9">
        <v>345.68864780771696</v>
      </c>
      <c r="BI458" s="9">
        <v>372.28783989999221</v>
      </c>
      <c r="BJ458" s="9">
        <v>385.66034702396138</v>
      </c>
      <c r="BK458" s="9">
        <v>393.54603804468906</v>
      </c>
      <c r="BL458" s="9">
        <v>400.5453774914136</v>
      </c>
      <c r="BM458" s="9">
        <v>400.74135793863849</v>
      </c>
      <c r="BN458" s="9">
        <v>398.92463181513403</v>
      </c>
      <c r="BO458" s="9">
        <v>402.23470252206488</v>
      </c>
      <c r="BP458" s="9">
        <v>415.1005526106556</v>
      </c>
      <c r="BQ458" s="21">
        <v>416.12677654164719</v>
      </c>
      <c r="BR458" s="21">
        <v>413.40054942520572</v>
      </c>
      <c r="BS458" s="21">
        <v>408.40451537747293</v>
      </c>
      <c r="BT458" s="21">
        <v>401.60845436717972</v>
      </c>
      <c r="BU458" s="21">
        <v>400.58514691288286</v>
      </c>
      <c r="BV458" s="21">
        <v>397.19563502430464</v>
      </c>
      <c r="BW458" s="21">
        <v>404.2452572404415</v>
      </c>
      <c r="BX458" s="21">
        <v>404.58760529123543</v>
      </c>
      <c r="BY458" s="21">
        <v>397.85157303360876</v>
      </c>
      <c r="BZ458" s="21">
        <v>391.68414473397843</v>
      </c>
      <c r="CA458" s="21">
        <v>391.73304376806965</v>
      </c>
      <c r="CB458" s="21">
        <v>415.58179261360692</v>
      </c>
      <c r="CC458" s="21">
        <v>442.0509612959076</v>
      </c>
      <c r="CD458" s="197">
        <v>451.59856925876301</v>
      </c>
      <c r="CE458" s="197">
        <v>449.9593787390607</v>
      </c>
      <c r="CF458" s="197">
        <v>447.38985617709545</v>
      </c>
      <c r="CG458" s="197">
        <v>464.51169063905809</v>
      </c>
      <c r="CH458" s="200">
        <v>483.82578898908923</v>
      </c>
      <c r="CJ458" s="5"/>
      <c r="CK458" s="5"/>
      <c r="CL458" s="5"/>
      <c r="CM458" s="5"/>
      <c r="CN458" s="5"/>
      <c r="CO458" s="21"/>
      <c r="CP458" s="21"/>
      <c r="CQ458" s="21"/>
    </row>
    <row r="459" spans="1:95" x14ac:dyDescent="0.2">
      <c r="A459" s="8" t="str">
        <f t="shared" si="7"/>
        <v>EIGL_gg_QU_16</v>
      </c>
      <c r="B459" s="7" t="s">
        <v>3814</v>
      </c>
      <c r="C459" s="7" t="s">
        <v>654</v>
      </c>
      <c r="D459" s="7">
        <v>16</v>
      </c>
      <c r="E459" s="7">
        <v>100</v>
      </c>
      <c r="F459" s="9">
        <v>98.899243005462765</v>
      </c>
      <c r="G459" s="9">
        <v>94.292527146968837</v>
      </c>
      <c r="H459" s="9">
        <v>91.203557551333134</v>
      </c>
      <c r="I459" s="9">
        <v>87.203547969608735</v>
      </c>
      <c r="J459" s="9">
        <v>86.710125111446018</v>
      </c>
      <c r="K459" s="9">
        <v>85.57026356210919</v>
      </c>
      <c r="L459" s="9">
        <v>88.52875527038573</v>
      </c>
      <c r="M459" s="9">
        <v>92.536915241965914</v>
      </c>
      <c r="N459" s="9">
        <v>95.437105197996132</v>
      </c>
      <c r="O459" s="9">
        <v>97.557868154595383</v>
      </c>
      <c r="P459" s="9">
        <v>110.19085041887683</v>
      </c>
      <c r="Q459" s="9">
        <v>124.9310549985296</v>
      </c>
      <c r="R459" s="9">
        <v>140.76537509084258</v>
      </c>
      <c r="S459" s="9">
        <v>143.52075723710553</v>
      </c>
      <c r="T459" s="9">
        <v>152.65798694289461</v>
      </c>
      <c r="U459" s="9">
        <v>157.42112645589503</v>
      </c>
      <c r="V459" s="9">
        <v>165.4854676978625</v>
      </c>
      <c r="W459" s="9">
        <v>165.48125125786092</v>
      </c>
      <c r="X459" s="9">
        <v>169.04673420768961</v>
      </c>
      <c r="Y459" s="9">
        <v>173.67184721637287</v>
      </c>
      <c r="Z459" s="9">
        <v>182.50337949420228</v>
      </c>
      <c r="AA459" s="9">
        <v>191.27939602030301</v>
      </c>
      <c r="AB459" s="9">
        <v>196.65642178159621</v>
      </c>
      <c r="AC459" s="9">
        <v>198.84796279521643</v>
      </c>
      <c r="AD459" s="9">
        <v>201.67149365338787</v>
      </c>
      <c r="AE459" s="9">
        <v>216.62404203654015</v>
      </c>
      <c r="AF459" s="9">
        <v>225.45695878437277</v>
      </c>
      <c r="AG459" s="9">
        <v>232.66185643300847</v>
      </c>
      <c r="AH459" s="9">
        <v>224.56055326154498</v>
      </c>
      <c r="AI459" s="9">
        <v>221.98128802183453</v>
      </c>
      <c r="AJ459" s="9">
        <v>221.2914205044774</v>
      </c>
      <c r="AK459" s="9">
        <v>219.37339845886666</v>
      </c>
      <c r="AL459" s="9">
        <v>222.62219553404364</v>
      </c>
      <c r="AM459" s="9">
        <v>219.48544958364252</v>
      </c>
      <c r="AN459" s="9">
        <v>223.95661606106464</v>
      </c>
      <c r="AO459" s="9">
        <v>226.21671528299024</v>
      </c>
      <c r="AP459" s="9">
        <v>227.93529577996796</v>
      </c>
      <c r="AQ459" s="9">
        <v>239.26669538354062</v>
      </c>
      <c r="AR459" s="9">
        <v>252.04684569056749</v>
      </c>
      <c r="AS459" s="9">
        <v>276.59255482788893</v>
      </c>
      <c r="AT459" s="9">
        <v>297.13025539564802</v>
      </c>
      <c r="AU459" s="9">
        <v>304.74875996970752</v>
      </c>
      <c r="AV459" s="9">
        <v>308.35776083553543</v>
      </c>
      <c r="AW459" s="9">
        <v>308.19693172969863</v>
      </c>
      <c r="AX459" s="9">
        <v>312.83970720274618</v>
      </c>
      <c r="AY459" s="9">
        <v>317.06547924857745</v>
      </c>
      <c r="AZ459" s="9">
        <v>324.79257324513696</v>
      </c>
      <c r="BA459" s="9">
        <v>338.15441821869155</v>
      </c>
      <c r="BB459" s="9">
        <v>349.28639806055725</v>
      </c>
      <c r="BC459" s="9">
        <v>361.66997405845649</v>
      </c>
      <c r="BD459" s="9">
        <v>389.28644973020391</v>
      </c>
      <c r="BE459" s="9">
        <v>419.18794571529969</v>
      </c>
      <c r="BF459" s="9">
        <v>446.46316793404208</v>
      </c>
      <c r="BG459" s="9">
        <v>471.32282660443235</v>
      </c>
      <c r="BH459" s="9">
        <v>509.12332799822389</v>
      </c>
      <c r="BI459" s="9">
        <v>547.58319898875914</v>
      </c>
      <c r="BJ459" s="9">
        <v>569.84374123473515</v>
      </c>
      <c r="BK459" s="9">
        <v>586.39830297421861</v>
      </c>
      <c r="BL459" s="9">
        <v>593.22511821728801</v>
      </c>
      <c r="BM459" s="9">
        <v>598.51929364152863</v>
      </c>
      <c r="BN459" s="9">
        <v>604.43441841906008</v>
      </c>
      <c r="BO459" s="9">
        <v>614.59303070070439</v>
      </c>
      <c r="BP459" s="9">
        <v>637.84920783343068</v>
      </c>
      <c r="BQ459" s="21">
        <v>645.64509508151457</v>
      </c>
      <c r="BR459" s="21">
        <v>648.53203931161045</v>
      </c>
      <c r="BS459" s="21">
        <v>636.65555337870057</v>
      </c>
      <c r="BT459" s="21">
        <v>616.24004678088329</v>
      </c>
      <c r="BU459" s="21">
        <v>607.65409569585415</v>
      </c>
      <c r="BV459" s="21">
        <v>600.76106702125446</v>
      </c>
      <c r="BW459" s="21">
        <v>605.45181080430996</v>
      </c>
      <c r="BX459" s="21">
        <v>597.93498472692136</v>
      </c>
      <c r="BY459" s="21">
        <v>576.5933910735065</v>
      </c>
      <c r="BZ459" s="21">
        <v>563.19463684262905</v>
      </c>
      <c r="CA459" s="21">
        <v>551.36482353393637</v>
      </c>
      <c r="CB459" s="21">
        <v>566.28876010019258</v>
      </c>
      <c r="CC459" s="21">
        <v>589.11899749797419</v>
      </c>
      <c r="CD459" s="197">
        <v>610.57246156257952</v>
      </c>
      <c r="CE459" s="197">
        <v>624.82706891100008</v>
      </c>
      <c r="CF459" s="197">
        <v>644.36376425045785</v>
      </c>
      <c r="CG459" s="197">
        <v>669.24162987466718</v>
      </c>
      <c r="CH459" s="200">
        <v>692.777201687971</v>
      </c>
      <c r="CJ459" s="5"/>
      <c r="CK459" s="5"/>
      <c r="CL459" s="5"/>
      <c r="CM459" s="5"/>
      <c r="CN459" s="5"/>
      <c r="CO459" s="21"/>
      <c r="CP459" s="21"/>
      <c r="CQ459" s="21"/>
    </row>
    <row r="460" spans="1:95" x14ac:dyDescent="0.2">
      <c r="A460" s="8" t="str">
        <f t="shared" si="7"/>
        <v>EIGL_gg_QU_17</v>
      </c>
      <c r="B460" s="7" t="s">
        <v>3814</v>
      </c>
      <c r="C460" s="7" t="s">
        <v>654</v>
      </c>
      <c r="D460" s="7">
        <v>17</v>
      </c>
      <c r="E460" s="7">
        <v>100</v>
      </c>
      <c r="F460" s="9">
        <v>100.14252793931026</v>
      </c>
      <c r="G460" s="9">
        <v>96.893304468168125</v>
      </c>
      <c r="H460" s="9">
        <v>95.797983832823149</v>
      </c>
      <c r="I460" s="9">
        <v>94.312775522907501</v>
      </c>
      <c r="J460" s="9">
        <v>96.30864443063615</v>
      </c>
      <c r="K460" s="9">
        <v>97.432606670415893</v>
      </c>
      <c r="L460" s="9">
        <v>99.687455759077508</v>
      </c>
      <c r="M460" s="9">
        <v>101.69916790488405</v>
      </c>
      <c r="N460" s="9">
        <v>101.90741461007686</v>
      </c>
      <c r="O460" s="9">
        <v>102.10542646480394</v>
      </c>
      <c r="P460" s="9">
        <v>105.5638616613199</v>
      </c>
      <c r="Q460" s="9">
        <v>110.9914098464168</v>
      </c>
      <c r="R460" s="9">
        <v>118.15882416180587</v>
      </c>
      <c r="S460" s="9">
        <v>120.12970237140435</v>
      </c>
      <c r="T460" s="9">
        <v>122.03359571590067</v>
      </c>
      <c r="U460" s="9">
        <v>120.44982196690849</v>
      </c>
      <c r="V460" s="9">
        <v>118.97818743255336</v>
      </c>
      <c r="W460" s="9">
        <v>119.95731244787457</v>
      </c>
      <c r="X460" s="9">
        <v>124.805877089432</v>
      </c>
      <c r="Y460" s="9">
        <v>132.23179600878296</v>
      </c>
      <c r="Z460" s="9">
        <v>138.42541658545781</v>
      </c>
      <c r="AA460" s="9">
        <v>145.00304822702103</v>
      </c>
      <c r="AB460" s="9">
        <v>152.68579552808009</v>
      </c>
      <c r="AC460" s="9">
        <v>156.51616099106477</v>
      </c>
      <c r="AD460" s="9">
        <v>162.01737002712474</v>
      </c>
      <c r="AE460" s="9">
        <v>167.32611400559148</v>
      </c>
      <c r="AF460" s="9">
        <v>172.72683029003565</v>
      </c>
      <c r="AG460" s="9">
        <v>172.67067604938302</v>
      </c>
      <c r="AH460" s="9">
        <v>168.74581445929368</v>
      </c>
      <c r="AI460" s="9">
        <v>166.36758618085662</v>
      </c>
      <c r="AJ460" s="9">
        <v>166.20508763744047</v>
      </c>
      <c r="AK460" s="9">
        <v>169.70681827673295</v>
      </c>
      <c r="AL460" s="9">
        <v>172.04584560298329</v>
      </c>
      <c r="AM460" s="9">
        <v>176.21232748582</v>
      </c>
      <c r="AN460" s="9">
        <v>181.81389617240686</v>
      </c>
      <c r="AO460" s="9">
        <v>188.63214451075544</v>
      </c>
      <c r="AP460" s="9">
        <v>194.4698911808479</v>
      </c>
      <c r="AQ460" s="9">
        <v>197.78852805085583</v>
      </c>
      <c r="AR460" s="9">
        <v>206.90079221260808</v>
      </c>
      <c r="AS460" s="9">
        <v>216.2956245039193</v>
      </c>
      <c r="AT460" s="9">
        <v>232.24085429613862</v>
      </c>
      <c r="AU460" s="9">
        <v>238.55885303364255</v>
      </c>
      <c r="AV460" s="9">
        <v>246.08495454041713</v>
      </c>
      <c r="AW460" s="9">
        <v>247.58128694847582</v>
      </c>
      <c r="AX460" s="9">
        <v>251.8250058031407</v>
      </c>
      <c r="AY460" s="9">
        <v>254.12343525828658</v>
      </c>
      <c r="AZ460" s="9">
        <v>264.04223691985976</v>
      </c>
      <c r="BA460" s="9">
        <v>276.12432187162858</v>
      </c>
      <c r="BB460" s="9">
        <v>288.65702720999076</v>
      </c>
      <c r="BC460" s="9">
        <v>293.90670466269029</v>
      </c>
      <c r="BD460" s="9">
        <v>314.01592078901473</v>
      </c>
      <c r="BE460" s="9">
        <v>333.20419723432582</v>
      </c>
      <c r="BF460" s="9">
        <v>354.76540661489912</v>
      </c>
      <c r="BG460" s="9">
        <v>363.61682458795462</v>
      </c>
      <c r="BH460" s="9">
        <v>375.5959217732854</v>
      </c>
      <c r="BI460" s="9">
        <v>394.06324665667194</v>
      </c>
      <c r="BJ460" s="9">
        <v>408.58736921735141</v>
      </c>
      <c r="BK460" s="9">
        <v>425.97034194646085</v>
      </c>
      <c r="BL460" s="9">
        <v>432.81935504346922</v>
      </c>
      <c r="BM460" s="9">
        <v>439.57112855892927</v>
      </c>
      <c r="BN460" s="9">
        <v>444.47077225925551</v>
      </c>
      <c r="BO460" s="9">
        <v>448.61621270778568</v>
      </c>
      <c r="BP460" s="9">
        <v>460.46166283904626</v>
      </c>
      <c r="BQ460" s="21">
        <v>464.20310631087614</v>
      </c>
      <c r="BR460" s="21">
        <v>464.86415564799</v>
      </c>
      <c r="BS460" s="21">
        <v>456.49550399235682</v>
      </c>
      <c r="BT460" s="21">
        <v>447.95462547804146</v>
      </c>
      <c r="BU460" s="21">
        <v>442.53378217688356</v>
      </c>
      <c r="BV460" s="21">
        <v>444.98235176815297</v>
      </c>
      <c r="BW460" s="21">
        <v>450.91635568740247</v>
      </c>
      <c r="BX460" s="21">
        <v>459.65727470129832</v>
      </c>
      <c r="BY460" s="21">
        <v>453.85919341758682</v>
      </c>
      <c r="BZ460" s="21">
        <v>454.76081770206991</v>
      </c>
      <c r="CA460" s="21">
        <v>447.99811454425429</v>
      </c>
      <c r="CB460" s="21">
        <v>455.24443638529806</v>
      </c>
      <c r="CC460" s="21">
        <v>460.67704813996255</v>
      </c>
      <c r="CD460" s="197">
        <v>476.23952094946179</v>
      </c>
      <c r="CE460" s="197">
        <v>485.39161927834812</v>
      </c>
      <c r="CF460" s="197">
        <v>497.9770035121748</v>
      </c>
      <c r="CG460" s="197">
        <v>509.66708497939754</v>
      </c>
      <c r="CH460" s="200">
        <v>525.20357965490268</v>
      </c>
      <c r="CJ460" s="5"/>
      <c r="CK460" s="5"/>
      <c r="CL460" s="5"/>
      <c r="CM460" s="5"/>
      <c r="CN460" s="5"/>
      <c r="CO460" s="21"/>
      <c r="CP460" s="21"/>
      <c r="CQ460" s="21"/>
    </row>
    <row r="461" spans="1:95" x14ac:dyDescent="0.2">
      <c r="A461" s="8" t="str">
        <f t="shared" si="7"/>
        <v>EIGL_gg_QU_18</v>
      </c>
      <c r="B461" s="7" t="s">
        <v>3814</v>
      </c>
      <c r="C461" s="7" t="s">
        <v>654</v>
      </c>
      <c r="D461" s="7">
        <v>18</v>
      </c>
      <c r="E461" s="7">
        <v>100</v>
      </c>
      <c r="F461" s="9">
        <v>97.805253518587051</v>
      </c>
      <c r="G461" s="9">
        <v>92.54682340557018</v>
      </c>
      <c r="H461" s="9">
        <v>88.566666287750408</v>
      </c>
      <c r="I461" s="9">
        <v>85.889471429247294</v>
      </c>
      <c r="J461" s="9">
        <v>86.960575199405298</v>
      </c>
      <c r="K461" s="9">
        <v>87.940122709932027</v>
      </c>
      <c r="L461" s="9">
        <v>91.077775989535823</v>
      </c>
      <c r="M461" s="9">
        <v>95.29013212590543</v>
      </c>
      <c r="N461" s="9">
        <v>99.241118631460651</v>
      </c>
      <c r="O461" s="9">
        <v>100.54290360692586</v>
      </c>
      <c r="P461" s="9">
        <v>104.25017401362824</v>
      </c>
      <c r="Q461" s="9">
        <v>108.31938885047759</v>
      </c>
      <c r="R461" s="9">
        <v>114.57172465943449</v>
      </c>
      <c r="S461" s="9">
        <v>117.20386045406396</v>
      </c>
      <c r="T461" s="9">
        <v>121.8772390337441</v>
      </c>
      <c r="U461" s="9">
        <v>125.86819848332907</v>
      </c>
      <c r="V461" s="9">
        <v>128.1474920864006</v>
      </c>
      <c r="W461" s="9">
        <v>129.9401336502066</v>
      </c>
      <c r="X461" s="9">
        <v>131.99098043005964</v>
      </c>
      <c r="Y461" s="9">
        <v>135.7146758665676</v>
      </c>
      <c r="Z461" s="9">
        <v>141.2202161491183</v>
      </c>
      <c r="AA461" s="9">
        <v>146.3868180697892</v>
      </c>
      <c r="AB461" s="9">
        <v>152.95468074214523</v>
      </c>
      <c r="AC461" s="9">
        <v>155.69166495792223</v>
      </c>
      <c r="AD461" s="9">
        <v>158.54127594227359</v>
      </c>
      <c r="AE461" s="9">
        <v>165.63129380293529</v>
      </c>
      <c r="AF461" s="9">
        <v>174.61787389987441</v>
      </c>
      <c r="AG461" s="9">
        <v>183.05062838149402</v>
      </c>
      <c r="AH461" s="9">
        <v>182.93537346254027</v>
      </c>
      <c r="AI461" s="9">
        <v>179.91959744127908</v>
      </c>
      <c r="AJ461" s="9">
        <v>178.90650109408466</v>
      </c>
      <c r="AK461" s="9">
        <v>179.51260715051049</v>
      </c>
      <c r="AL461" s="9">
        <v>181.73730581908171</v>
      </c>
      <c r="AM461" s="9">
        <v>177.42382772793101</v>
      </c>
      <c r="AN461" s="9">
        <v>176.92033373489292</v>
      </c>
      <c r="AO461" s="9">
        <v>177.00402766426319</v>
      </c>
      <c r="AP461" s="9">
        <v>183.7423699365728</v>
      </c>
      <c r="AQ461" s="9">
        <v>191.91084461345602</v>
      </c>
      <c r="AR461" s="9">
        <v>205.00188386988864</v>
      </c>
      <c r="AS461" s="9">
        <v>216.03829325759747</v>
      </c>
      <c r="AT461" s="9">
        <v>227.12915522738345</v>
      </c>
      <c r="AU461" s="9">
        <v>230.10015257812003</v>
      </c>
      <c r="AV461" s="9">
        <v>233.08457877943394</v>
      </c>
      <c r="AW461" s="9">
        <v>233.81396880963075</v>
      </c>
      <c r="AX461" s="9">
        <v>238.02355658440942</v>
      </c>
      <c r="AY461" s="9">
        <v>241.19290785683697</v>
      </c>
      <c r="AZ461" s="9">
        <v>245.38982458908731</v>
      </c>
      <c r="BA461" s="9">
        <v>251.71013615043253</v>
      </c>
      <c r="BB461" s="9">
        <v>258.44786633743712</v>
      </c>
      <c r="BC461" s="9">
        <v>263.30681867281527</v>
      </c>
      <c r="BD461" s="9">
        <v>274.02007862952865</v>
      </c>
      <c r="BE461" s="9">
        <v>289.20947367789933</v>
      </c>
      <c r="BF461" s="9">
        <v>307.15385599402617</v>
      </c>
      <c r="BG461" s="9">
        <v>318.33147592286781</v>
      </c>
      <c r="BH461" s="9">
        <v>326.84335613066361</v>
      </c>
      <c r="BI461" s="9">
        <v>337.11800911707422</v>
      </c>
      <c r="BJ461" s="9">
        <v>339.01488558047066</v>
      </c>
      <c r="BK461" s="9">
        <v>340.13682176682403</v>
      </c>
      <c r="BL461" s="9">
        <v>333.5234664955579</v>
      </c>
      <c r="BM461" s="9">
        <v>331.0858564905655</v>
      </c>
      <c r="BN461" s="9">
        <v>332.02261909793339</v>
      </c>
      <c r="BO461" s="9">
        <v>334.88371685556552</v>
      </c>
      <c r="BP461" s="9">
        <v>344.12189128920176</v>
      </c>
      <c r="BQ461" s="21">
        <v>344.32366922600505</v>
      </c>
      <c r="BR461" s="21">
        <v>346.18722588550219</v>
      </c>
      <c r="BS461" s="21">
        <v>338.90863010676759</v>
      </c>
      <c r="BT461" s="21">
        <v>328.84802394457068</v>
      </c>
      <c r="BU461" s="21">
        <v>315.1849118646457</v>
      </c>
      <c r="BV461" s="21">
        <v>304.914616657566</v>
      </c>
      <c r="BW461" s="21">
        <v>306.38655956384963</v>
      </c>
      <c r="BX461" s="21">
        <v>309.22007769462465</v>
      </c>
      <c r="BY461" s="21">
        <v>309.05542919370708</v>
      </c>
      <c r="BZ461" s="21">
        <v>307.84421332536107</v>
      </c>
      <c r="CA461" s="21">
        <v>306.03808454546828</v>
      </c>
      <c r="CB461" s="21">
        <v>307.90619047511905</v>
      </c>
      <c r="CC461" s="21">
        <v>311.79510383210442</v>
      </c>
      <c r="CD461" s="197">
        <v>319.30993643439166</v>
      </c>
      <c r="CE461" s="197">
        <v>324.32803161830185</v>
      </c>
      <c r="CF461" s="197">
        <v>327.62092405042341</v>
      </c>
      <c r="CG461" s="197">
        <v>329.67911374194063</v>
      </c>
      <c r="CH461" s="200">
        <v>334.97467740859196</v>
      </c>
      <c r="CJ461" s="5"/>
      <c r="CK461" s="5"/>
      <c r="CL461" s="5"/>
      <c r="CM461" s="5"/>
      <c r="CN461" s="5"/>
      <c r="CO461" s="21"/>
      <c r="CP461" s="21"/>
      <c r="CQ461" s="21"/>
    </row>
    <row r="462" spans="1:95" x14ac:dyDescent="0.2">
      <c r="A462" s="8" t="str">
        <f t="shared" si="7"/>
        <v>EIGL_gg_QU_19</v>
      </c>
      <c r="B462" s="7" t="s">
        <v>3814</v>
      </c>
      <c r="C462" s="7" t="s">
        <v>654</v>
      </c>
      <c r="D462" s="7">
        <v>19</v>
      </c>
      <c r="E462" s="7">
        <v>100</v>
      </c>
      <c r="F462" s="9">
        <v>97.429620101847377</v>
      </c>
      <c r="G462" s="9">
        <v>92.951879462040765</v>
      </c>
      <c r="H462" s="9">
        <v>91.477918397909477</v>
      </c>
      <c r="I462" s="9">
        <v>90.371084307819672</v>
      </c>
      <c r="J462" s="9">
        <v>92.608161339421414</v>
      </c>
      <c r="K462" s="9">
        <v>93.499248963845616</v>
      </c>
      <c r="L462" s="9">
        <v>94.133968740928381</v>
      </c>
      <c r="M462" s="9">
        <v>93.764900408743316</v>
      </c>
      <c r="N462" s="9">
        <v>93.350086453171443</v>
      </c>
      <c r="O462" s="9">
        <v>93.887908002292463</v>
      </c>
      <c r="P462" s="9">
        <v>96.640631095923808</v>
      </c>
      <c r="Q462" s="9">
        <v>101.23544856402117</v>
      </c>
      <c r="R462" s="9">
        <v>106.57278940073489</v>
      </c>
      <c r="S462" s="9">
        <v>110.58787943193477</v>
      </c>
      <c r="T462" s="9">
        <v>112.23537032749569</v>
      </c>
      <c r="U462" s="9">
        <v>112.8924694164596</v>
      </c>
      <c r="V462" s="9">
        <v>113.29848784976552</v>
      </c>
      <c r="W462" s="9">
        <v>114.54595513590546</v>
      </c>
      <c r="X462" s="9">
        <v>118.15246416120665</v>
      </c>
      <c r="Y462" s="9">
        <v>123.10124503269576</v>
      </c>
      <c r="Z462" s="9">
        <v>129.83278960921231</v>
      </c>
      <c r="AA462" s="9">
        <v>133.79237792808701</v>
      </c>
      <c r="AB462" s="9">
        <v>138.19117455060919</v>
      </c>
      <c r="AC462" s="9">
        <v>139.62911610325281</v>
      </c>
      <c r="AD462" s="9">
        <v>139.29652909713107</v>
      </c>
      <c r="AE462" s="9">
        <v>138.97447373034069</v>
      </c>
      <c r="AF462" s="9">
        <v>141.44066200580502</v>
      </c>
      <c r="AG462" s="9">
        <v>146.34642691352772</v>
      </c>
      <c r="AH462" s="9">
        <v>146.54185870827331</v>
      </c>
      <c r="AI462" s="9">
        <v>145.71456498150289</v>
      </c>
      <c r="AJ462" s="9">
        <v>144.56623687961019</v>
      </c>
      <c r="AK462" s="9">
        <v>145.45585776423235</v>
      </c>
      <c r="AL462" s="9">
        <v>145.04362871976693</v>
      </c>
      <c r="AM462" s="9">
        <v>144.23319308505825</v>
      </c>
      <c r="AN462" s="9">
        <v>148.58367834559644</v>
      </c>
      <c r="AO462" s="9">
        <v>150.26587643580288</v>
      </c>
      <c r="AP462" s="9">
        <v>154.9677194976409</v>
      </c>
      <c r="AQ462" s="9">
        <v>157.54062991283442</v>
      </c>
      <c r="AR462" s="9">
        <v>163.93059162194257</v>
      </c>
      <c r="AS462" s="9">
        <v>173.34188185726828</v>
      </c>
      <c r="AT462" s="9">
        <v>187.96965739308266</v>
      </c>
      <c r="AU462" s="9">
        <v>196.7244254199735</v>
      </c>
      <c r="AV462" s="9">
        <v>199.91660015191769</v>
      </c>
      <c r="AW462" s="9">
        <v>196.21878377607604</v>
      </c>
      <c r="AX462" s="9">
        <v>198.25527067721404</v>
      </c>
      <c r="AY462" s="9">
        <v>199.92961638083716</v>
      </c>
      <c r="AZ462" s="9">
        <v>203.12462032854731</v>
      </c>
      <c r="BA462" s="9">
        <v>208.85082686966197</v>
      </c>
      <c r="BB462" s="9">
        <v>217.46802954969448</v>
      </c>
      <c r="BC462" s="9">
        <v>225.88382452173096</v>
      </c>
      <c r="BD462" s="9">
        <v>241.77525142037425</v>
      </c>
      <c r="BE462" s="9">
        <v>258.73223883878609</v>
      </c>
      <c r="BF462" s="9">
        <v>272.50105081825814</v>
      </c>
      <c r="BG462" s="9">
        <v>278.06624798934166</v>
      </c>
      <c r="BH462" s="9">
        <v>283.81462154364056</v>
      </c>
      <c r="BI462" s="9">
        <v>291.75199856328709</v>
      </c>
      <c r="BJ462" s="9">
        <v>294.96817780017039</v>
      </c>
      <c r="BK462" s="9">
        <v>301.36766802687202</v>
      </c>
      <c r="BL462" s="9">
        <v>303.61293964219004</v>
      </c>
      <c r="BM462" s="9">
        <v>306.88839518273272</v>
      </c>
      <c r="BN462" s="9">
        <v>306.43198179811384</v>
      </c>
      <c r="BO462" s="9">
        <v>311.31915826034464</v>
      </c>
      <c r="BP462" s="9">
        <v>318.10321178414205</v>
      </c>
      <c r="BQ462" s="21">
        <v>320.88575141496381</v>
      </c>
      <c r="BR462" s="21">
        <v>319.21432185033945</v>
      </c>
      <c r="BS462" s="21">
        <v>317.33426427189517</v>
      </c>
      <c r="BT462" s="21">
        <v>305.76519057418989</v>
      </c>
      <c r="BU462" s="21">
        <v>299.66528515208381</v>
      </c>
      <c r="BV462" s="21">
        <v>298.36736154812991</v>
      </c>
      <c r="BW462" s="21">
        <v>307.41673719071991</v>
      </c>
      <c r="BX462" s="21">
        <v>317.23913525706223</v>
      </c>
      <c r="BY462" s="21">
        <v>315.79318124371048</v>
      </c>
      <c r="BZ462" s="21">
        <v>321.69089556915134</v>
      </c>
      <c r="CA462" s="21">
        <v>318.63020954875424</v>
      </c>
      <c r="CB462" s="21">
        <v>325.06938992736889</v>
      </c>
      <c r="CC462" s="21">
        <v>329.3963994016359</v>
      </c>
      <c r="CD462" s="197">
        <v>335.71349742588717</v>
      </c>
      <c r="CE462" s="197">
        <v>339.4396271638638</v>
      </c>
      <c r="CF462" s="197">
        <v>347.49296264701394</v>
      </c>
      <c r="CG462" s="197">
        <v>362.59820190172792</v>
      </c>
      <c r="CH462" s="200">
        <v>380.17053878390288</v>
      </c>
      <c r="CJ462" s="5"/>
      <c r="CK462" s="5"/>
      <c r="CL462" s="5"/>
      <c r="CM462" s="5"/>
      <c r="CN462" s="5"/>
      <c r="CO462" s="21"/>
      <c r="CP462" s="21"/>
      <c r="CQ462" s="21"/>
    </row>
    <row r="463" spans="1:95" x14ac:dyDescent="0.2">
      <c r="A463" s="8" t="str">
        <f t="shared" si="7"/>
        <v>EIGL_gg_QU_20</v>
      </c>
      <c r="B463" s="7" t="s">
        <v>3814</v>
      </c>
      <c r="C463" s="7" t="s">
        <v>654</v>
      </c>
      <c r="D463" s="7">
        <v>20</v>
      </c>
      <c r="E463" s="7">
        <v>100</v>
      </c>
      <c r="F463" s="9">
        <v>99.207385881211323</v>
      </c>
      <c r="G463" s="9">
        <v>95.576930132959944</v>
      </c>
      <c r="H463" s="9">
        <v>93.510232302842596</v>
      </c>
      <c r="I463" s="9">
        <v>91.114124250811628</v>
      </c>
      <c r="J463" s="9">
        <v>91.878368657721467</v>
      </c>
      <c r="K463" s="9">
        <v>92.018162571863456</v>
      </c>
      <c r="L463" s="9">
        <v>91.429543347497358</v>
      </c>
      <c r="M463" s="9">
        <v>90.824933315738349</v>
      </c>
      <c r="N463" s="9">
        <v>89.556907996451301</v>
      </c>
      <c r="O463" s="9">
        <v>90.557272450449432</v>
      </c>
      <c r="P463" s="9">
        <v>96.309669048853735</v>
      </c>
      <c r="Q463" s="9">
        <v>102.72173478846979</v>
      </c>
      <c r="R463" s="9">
        <v>111.53389058407829</v>
      </c>
      <c r="S463" s="9">
        <v>113.67909106025262</v>
      </c>
      <c r="T463" s="9">
        <v>114.73132204691085</v>
      </c>
      <c r="U463" s="9">
        <v>111.20039430531915</v>
      </c>
      <c r="V463" s="9">
        <v>111.94164056172808</v>
      </c>
      <c r="W463" s="9">
        <v>112.01132657703188</v>
      </c>
      <c r="X463" s="9">
        <v>116.3048180317419</v>
      </c>
      <c r="Y463" s="9">
        <v>122.71038498384739</v>
      </c>
      <c r="Z463" s="9">
        <v>130.29815416111771</v>
      </c>
      <c r="AA463" s="9">
        <v>136.17158673057935</v>
      </c>
      <c r="AB463" s="9">
        <v>142.02704247356428</v>
      </c>
      <c r="AC463" s="9">
        <v>146.7270013799882</v>
      </c>
      <c r="AD463" s="9">
        <v>152.0555816066624</v>
      </c>
      <c r="AE463" s="9">
        <v>154.62034222979267</v>
      </c>
      <c r="AF463" s="9">
        <v>156.94450092754923</v>
      </c>
      <c r="AG463" s="9">
        <v>156.75003085825497</v>
      </c>
      <c r="AH463" s="9">
        <v>150.84475099820253</v>
      </c>
      <c r="AI463" s="9">
        <v>149.52330692761379</v>
      </c>
      <c r="AJ463" s="9">
        <v>150.57588705228309</v>
      </c>
      <c r="AK463" s="9">
        <v>156.29413211036243</v>
      </c>
      <c r="AL463" s="9">
        <v>159.0539237403701</v>
      </c>
      <c r="AM463" s="9">
        <v>158.65569582736944</v>
      </c>
      <c r="AN463" s="9">
        <v>160.88253125676738</v>
      </c>
      <c r="AO463" s="9">
        <v>162.34572618239591</v>
      </c>
      <c r="AP463" s="9">
        <v>160.81179936995525</v>
      </c>
      <c r="AQ463" s="9">
        <v>165.31385714743166</v>
      </c>
      <c r="AR463" s="9">
        <v>169.57991924220107</v>
      </c>
      <c r="AS463" s="9">
        <v>185.2023975645354</v>
      </c>
      <c r="AT463" s="9">
        <v>199.95739376785525</v>
      </c>
      <c r="AU463" s="9">
        <v>209.68173326776284</v>
      </c>
      <c r="AV463" s="9">
        <v>212.92111154094869</v>
      </c>
      <c r="AW463" s="9">
        <v>209.69867731455483</v>
      </c>
      <c r="AX463" s="9">
        <v>212.5398974513877</v>
      </c>
      <c r="AY463" s="9">
        <v>215.10440475345854</v>
      </c>
      <c r="AZ463" s="9">
        <v>223.56334469750186</v>
      </c>
      <c r="BA463" s="9">
        <v>238.64965735215142</v>
      </c>
      <c r="BB463" s="9">
        <v>254.47887822218772</v>
      </c>
      <c r="BC463" s="9">
        <v>264.99146896115087</v>
      </c>
      <c r="BD463" s="9">
        <v>288.92846607522193</v>
      </c>
      <c r="BE463" s="9">
        <v>312.27655919639966</v>
      </c>
      <c r="BF463" s="9">
        <v>335.65605424005639</v>
      </c>
      <c r="BG463" s="9">
        <v>348.26032378952618</v>
      </c>
      <c r="BH463" s="9">
        <v>368.20454625384718</v>
      </c>
      <c r="BI463" s="9">
        <v>396.38224636010472</v>
      </c>
      <c r="BJ463" s="9">
        <v>411.51839136730177</v>
      </c>
      <c r="BK463" s="9">
        <v>421.27663762098831</v>
      </c>
      <c r="BL463" s="9">
        <v>421.2154499814439</v>
      </c>
      <c r="BM463" s="9">
        <v>426.45948985410899</v>
      </c>
      <c r="BN463" s="9">
        <v>433.06202564169081</v>
      </c>
      <c r="BO463" s="9">
        <v>441.80816685616918</v>
      </c>
      <c r="BP463" s="9">
        <v>449.98405311533799</v>
      </c>
      <c r="BQ463" s="21">
        <v>453.67622846118456</v>
      </c>
      <c r="BR463" s="21">
        <v>455.29182751136187</v>
      </c>
      <c r="BS463" s="21">
        <v>453.15020366631717</v>
      </c>
      <c r="BT463" s="21">
        <v>439.89941123134548</v>
      </c>
      <c r="BU463" s="21">
        <v>429.68743467394</v>
      </c>
      <c r="BV463" s="21">
        <v>427.70221234449156</v>
      </c>
      <c r="BW463" s="21">
        <v>439.74649225678149</v>
      </c>
      <c r="BX463" s="21">
        <v>443.72732926381576</v>
      </c>
      <c r="BY463" s="21">
        <v>434.78279354371722</v>
      </c>
      <c r="BZ463" s="21">
        <v>439.45111916052883</v>
      </c>
      <c r="CA463" s="21">
        <v>445.37764531305402</v>
      </c>
      <c r="CB463" s="21">
        <v>463.64497434800052</v>
      </c>
      <c r="CC463" s="21">
        <v>476.75252784770419</v>
      </c>
      <c r="CD463" s="197">
        <v>491.35521355881087</v>
      </c>
      <c r="CE463" s="197">
        <v>505.13279000737612</v>
      </c>
      <c r="CF463" s="197">
        <v>515.37297084904674</v>
      </c>
      <c r="CG463" s="197">
        <v>531.50580342278965</v>
      </c>
      <c r="CH463" s="200">
        <v>547.98522700891124</v>
      </c>
      <c r="CJ463" s="5"/>
      <c r="CK463" s="5"/>
      <c r="CL463" s="5"/>
      <c r="CM463" s="5"/>
      <c r="CN463" s="5"/>
      <c r="CO463" s="21"/>
      <c r="CP463" s="21"/>
      <c r="CQ463" s="21"/>
    </row>
    <row r="464" spans="1:95" x14ac:dyDescent="0.2">
      <c r="A464" s="8" t="str">
        <f t="shared" si="7"/>
        <v>EIGL_gg_QU_21</v>
      </c>
      <c r="B464" s="7" t="s">
        <v>3814</v>
      </c>
      <c r="C464" s="7" t="s">
        <v>654</v>
      </c>
      <c r="D464" s="7">
        <v>21</v>
      </c>
      <c r="E464" s="7">
        <v>100</v>
      </c>
      <c r="F464" s="9">
        <v>92.624688124228257</v>
      </c>
      <c r="G464" s="9">
        <v>84.608023639998805</v>
      </c>
      <c r="H464" s="9">
        <v>81.259569009757158</v>
      </c>
      <c r="I464" s="9">
        <v>80.341151257594845</v>
      </c>
      <c r="J464" s="9">
        <v>85.492043225548514</v>
      </c>
      <c r="K464" s="9">
        <v>88.7866261261441</v>
      </c>
      <c r="L464" s="9">
        <v>92.128775641572489</v>
      </c>
      <c r="M464" s="9">
        <v>94.515100662867852</v>
      </c>
      <c r="N464" s="9">
        <v>94.505975546515955</v>
      </c>
      <c r="O464" s="9">
        <v>94.403375341583157</v>
      </c>
      <c r="P464" s="9">
        <v>99.539248985730225</v>
      </c>
      <c r="Q464" s="9">
        <v>106.60163677572727</v>
      </c>
      <c r="R464" s="9">
        <v>115.00850969433576</v>
      </c>
      <c r="S464" s="9">
        <v>114.26922451339225</v>
      </c>
      <c r="T464" s="9">
        <v>119.59152209692149</v>
      </c>
      <c r="U464" s="9">
        <v>121.7592708097053</v>
      </c>
      <c r="V464" s="9">
        <v>127.39495307511864</v>
      </c>
      <c r="W464" s="9">
        <v>131.39583800040802</v>
      </c>
      <c r="X464" s="9">
        <v>135.2594748023688</v>
      </c>
      <c r="Y464" s="9">
        <v>142.00818925183441</v>
      </c>
      <c r="Z464" s="9">
        <v>145.79525303740141</v>
      </c>
      <c r="AA464" s="9">
        <v>155.09459223679593</v>
      </c>
      <c r="AB464" s="9">
        <v>159.39325741254956</v>
      </c>
      <c r="AC464" s="9">
        <v>165.85474921989211</v>
      </c>
      <c r="AD464" s="9">
        <v>166.29437885849154</v>
      </c>
      <c r="AE464" s="9">
        <v>175.63830090169438</v>
      </c>
      <c r="AF464" s="9">
        <v>181.98409659772832</v>
      </c>
      <c r="AG464" s="9">
        <v>193.97412704239423</v>
      </c>
      <c r="AH464" s="9">
        <v>191.69714316048831</v>
      </c>
      <c r="AI464" s="9">
        <v>193.65741611369504</v>
      </c>
      <c r="AJ464" s="9">
        <v>194.1375790796362</v>
      </c>
      <c r="AK464" s="9">
        <v>200.83769437883134</v>
      </c>
      <c r="AL464" s="9">
        <v>202.92623065390902</v>
      </c>
      <c r="AM464" s="9">
        <v>203.19874683571001</v>
      </c>
      <c r="AN464" s="9">
        <v>204.37543948218945</v>
      </c>
      <c r="AO464" s="9">
        <v>208.57498701103614</v>
      </c>
      <c r="AP464" s="9">
        <v>213.03811896789179</v>
      </c>
      <c r="AQ464" s="9">
        <v>221.96617124628074</v>
      </c>
      <c r="AR464" s="9">
        <v>232.63985895306249</v>
      </c>
      <c r="AS464" s="9">
        <v>249.38438771949848</v>
      </c>
      <c r="AT464" s="9">
        <v>271.58424736689506</v>
      </c>
      <c r="AU464" s="9">
        <v>283.013007364114</v>
      </c>
      <c r="AV464" s="9">
        <v>292.52227566815492</v>
      </c>
      <c r="AW464" s="9">
        <v>289.03912255860888</v>
      </c>
      <c r="AX464" s="9">
        <v>294.85549607598568</v>
      </c>
      <c r="AY464" s="9">
        <v>295.76545956531351</v>
      </c>
      <c r="AZ464" s="9">
        <v>300.99987264083433</v>
      </c>
      <c r="BA464" s="9">
        <v>305.58965506526437</v>
      </c>
      <c r="BB464" s="9">
        <v>315.89879276541836</v>
      </c>
      <c r="BC464" s="9">
        <v>322.44404298982062</v>
      </c>
      <c r="BD464" s="9">
        <v>346.00740123900778</v>
      </c>
      <c r="BE464" s="9">
        <v>366.04437788244985</v>
      </c>
      <c r="BF464" s="9">
        <v>386.59651327876719</v>
      </c>
      <c r="BG464" s="9">
        <v>390.92818116233724</v>
      </c>
      <c r="BH464" s="9">
        <v>395.26584839776473</v>
      </c>
      <c r="BI464" s="9">
        <v>404.70897132589818</v>
      </c>
      <c r="BJ464" s="9">
        <v>410.89410766252632</v>
      </c>
      <c r="BK464" s="9">
        <v>418.2006557273765</v>
      </c>
      <c r="BL464" s="9">
        <v>416.18473282851573</v>
      </c>
      <c r="BM464" s="9">
        <v>413.64662153204296</v>
      </c>
      <c r="BN464" s="9">
        <v>407.59317774398551</v>
      </c>
      <c r="BO464" s="9">
        <v>409.87016123360235</v>
      </c>
      <c r="BP464" s="9">
        <v>419.69988233149371</v>
      </c>
      <c r="BQ464" s="21">
        <v>423.37485647641233</v>
      </c>
      <c r="BR464" s="21">
        <v>421.57160130165693</v>
      </c>
      <c r="BS464" s="21">
        <v>413.23342068995134</v>
      </c>
      <c r="BT464" s="21">
        <v>398.92525586026909</v>
      </c>
      <c r="BU464" s="21">
        <v>383.85168964821145</v>
      </c>
      <c r="BV464" s="21">
        <v>374.96592269057584</v>
      </c>
      <c r="BW464" s="21">
        <v>379.15138214432699</v>
      </c>
      <c r="BX464" s="21">
        <v>388.64513865735574</v>
      </c>
      <c r="BY464" s="21">
        <v>377.80155249763516</v>
      </c>
      <c r="BZ464" s="21">
        <v>375.83947062352053</v>
      </c>
      <c r="CA464" s="21">
        <v>373.77737084750925</v>
      </c>
      <c r="CB464" s="21">
        <v>388.98898844350697</v>
      </c>
      <c r="CC464" s="21">
        <v>393.21929682153632</v>
      </c>
      <c r="CD464" s="197">
        <v>398.92044541493669</v>
      </c>
      <c r="CE464" s="197">
        <v>397.56661793141569</v>
      </c>
      <c r="CF464" s="197">
        <v>398.28906363135548</v>
      </c>
      <c r="CG464" s="197">
        <v>389.14591836251748</v>
      </c>
      <c r="CH464" s="200">
        <v>377.01258601589001</v>
      </c>
      <c r="CJ464" s="5"/>
      <c r="CK464" s="5"/>
      <c r="CL464" s="5"/>
      <c r="CM464" s="5"/>
      <c r="CN464" s="5"/>
      <c r="CO464" s="21"/>
      <c r="CP464" s="21"/>
      <c r="CQ464" s="21"/>
    </row>
    <row r="465" spans="1:95" x14ac:dyDescent="0.2">
      <c r="A465" s="8" t="str">
        <f t="shared" si="7"/>
        <v>EIGL_gg_QU_22</v>
      </c>
      <c r="B465" s="7" t="s">
        <v>3814</v>
      </c>
      <c r="C465" s="7" t="s">
        <v>654</v>
      </c>
      <c r="D465" s="7">
        <v>22</v>
      </c>
      <c r="E465" s="7">
        <v>100</v>
      </c>
      <c r="F465" s="9">
        <v>107.28803516119724</v>
      </c>
      <c r="G465" s="9">
        <v>108.37669037263562</v>
      </c>
      <c r="H465" s="9">
        <v>107.38773956349671</v>
      </c>
      <c r="I465" s="9">
        <v>105.27384678259921</v>
      </c>
      <c r="J465" s="9">
        <v>108.99287197008859</v>
      </c>
      <c r="K465" s="9">
        <v>114.93242318262806</v>
      </c>
      <c r="L465" s="9">
        <v>117.92584494990797</v>
      </c>
      <c r="M465" s="9">
        <v>119.74229461879122</v>
      </c>
      <c r="N465" s="9">
        <v>120.14174914972791</v>
      </c>
      <c r="O465" s="9">
        <v>125.46392604860011</v>
      </c>
      <c r="P465" s="9">
        <v>133.36823731342983</v>
      </c>
      <c r="Q465" s="9">
        <v>137.7344448243382</v>
      </c>
      <c r="R465" s="9">
        <v>140.31681572453883</v>
      </c>
      <c r="S465" s="9">
        <v>141.81128012463157</v>
      </c>
      <c r="T465" s="9">
        <v>143.41212878004487</v>
      </c>
      <c r="U465" s="9">
        <v>145.30799132997018</v>
      </c>
      <c r="V465" s="9">
        <v>150.98354852675797</v>
      </c>
      <c r="W465" s="9">
        <v>161.64980550034338</v>
      </c>
      <c r="X465" s="9">
        <v>177.80708217231225</v>
      </c>
      <c r="Y465" s="9">
        <v>189.59822514212473</v>
      </c>
      <c r="Z465" s="9">
        <v>204.58416408944603</v>
      </c>
      <c r="AA465" s="9">
        <v>214.32584747457318</v>
      </c>
      <c r="AB465" s="9">
        <v>224.65489867915986</v>
      </c>
      <c r="AC465" s="9">
        <v>230.58667906898702</v>
      </c>
      <c r="AD465" s="9">
        <v>239.84665620163875</v>
      </c>
      <c r="AE465" s="9">
        <v>251.5792032717321</v>
      </c>
      <c r="AF465" s="9">
        <v>267.81853783056249</v>
      </c>
      <c r="AG465" s="9">
        <v>284.14046870050794</v>
      </c>
      <c r="AH465" s="9">
        <v>296.95078644244671</v>
      </c>
      <c r="AI465" s="9">
        <v>305.37925009082954</v>
      </c>
      <c r="AJ465" s="9">
        <v>311.98325406507183</v>
      </c>
      <c r="AK465" s="9">
        <v>320.68673293519373</v>
      </c>
      <c r="AL465" s="9">
        <v>332.61277273075171</v>
      </c>
      <c r="AM465" s="9">
        <v>346.60017024111175</v>
      </c>
      <c r="AN465" s="9">
        <v>357.61503328858493</v>
      </c>
      <c r="AO465" s="9">
        <v>365.74716189791747</v>
      </c>
      <c r="AP465" s="9">
        <v>369.14573359096227</v>
      </c>
      <c r="AQ465" s="9">
        <v>377.05925566649233</v>
      </c>
      <c r="AR465" s="9">
        <v>398.40823957075776</v>
      </c>
      <c r="AS465" s="9">
        <v>423.31298066309813</v>
      </c>
      <c r="AT465" s="9">
        <v>454.38696301697922</v>
      </c>
      <c r="AU465" s="9">
        <v>469.78705389641271</v>
      </c>
      <c r="AV465" s="9">
        <v>486.1287698813141</v>
      </c>
      <c r="AW465" s="9">
        <v>498.2512626886587</v>
      </c>
      <c r="AX465" s="9">
        <v>516.11666908875304</v>
      </c>
      <c r="AY465" s="9">
        <v>533.25183380349415</v>
      </c>
      <c r="AZ465" s="9">
        <v>544.99443987755308</v>
      </c>
      <c r="BA465" s="9">
        <v>559.98356683738541</v>
      </c>
      <c r="BB465" s="9">
        <v>578.66033378758721</v>
      </c>
      <c r="BC465" s="9">
        <v>592.49207290325569</v>
      </c>
      <c r="BD465" s="9">
        <v>621.51128444388632</v>
      </c>
      <c r="BE465" s="9">
        <v>644.36869630678848</v>
      </c>
      <c r="BF465" s="9">
        <v>667.74863163362124</v>
      </c>
      <c r="BG465" s="9">
        <v>667.03684500697693</v>
      </c>
      <c r="BH465" s="9">
        <v>671.17776773303615</v>
      </c>
      <c r="BI465" s="9">
        <v>678.1563078983263</v>
      </c>
      <c r="BJ465" s="9">
        <v>683.53090918119631</v>
      </c>
      <c r="BK465" s="9">
        <v>685.31201835506079</v>
      </c>
      <c r="BL465" s="9">
        <v>677.94471874878616</v>
      </c>
      <c r="BM465" s="9">
        <v>670.46969492416474</v>
      </c>
      <c r="BN465" s="9">
        <v>663.69364982361208</v>
      </c>
      <c r="BO465" s="9">
        <v>669.73568804146601</v>
      </c>
      <c r="BP465" s="9">
        <v>683.9834091545049</v>
      </c>
      <c r="BQ465" s="21">
        <v>686.06333907900023</v>
      </c>
      <c r="BR465" s="21">
        <v>676.41124990344167</v>
      </c>
      <c r="BS465" s="21">
        <v>655.5781035116255</v>
      </c>
      <c r="BT465" s="21">
        <v>630.60365398610463</v>
      </c>
      <c r="BU465" s="21">
        <v>618.53974650534121</v>
      </c>
      <c r="BV465" s="21">
        <v>619.90853842631611</v>
      </c>
      <c r="BW465" s="21">
        <v>634.54817461949324</v>
      </c>
      <c r="BX465" s="21">
        <v>645.46767418737636</v>
      </c>
      <c r="BY465" s="21">
        <v>644.48090422227892</v>
      </c>
      <c r="BZ465" s="21">
        <v>647.5708419956203</v>
      </c>
      <c r="CA465" s="21">
        <v>651.8869379789403</v>
      </c>
      <c r="CB465" s="21">
        <v>662.84825151008772</v>
      </c>
      <c r="CC465" s="21">
        <v>676.96368379464946</v>
      </c>
      <c r="CD465" s="197">
        <v>686.92133495993028</v>
      </c>
      <c r="CE465" s="197">
        <v>698.65286027619004</v>
      </c>
      <c r="CF465" s="197">
        <v>710.1406140945752</v>
      </c>
      <c r="CG465" s="197">
        <v>728.64726436978788</v>
      </c>
      <c r="CH465" s="200">
        <v>747.34396209732279</v>
      </c>
      <c r="CJ465" s="5"/>
      <c r="CK465" s="5"/>
      <c r="CL465" s="5"/>
      <c r="CM465" s="5"/>
      <c r="CN465" s="5"/>
      <c r="CO465" s="21"/>
      <c r="CP465" s="21"/>
      <c r="CQ465" s="21"/>
    </row>
    <row r="466" spans="1:95" x14ac:dyDescent="0.2">
      <c r="A466" s="8" t="str">
        <f t="shared" si="7"/>
        <v>EIGL_gg_QU_23</v>
      </c>
      <c r="B466" s="7" t="s">
        <v>3814</v>
      </c>
      <c r="C466" s="7" t="s">
        <v>654</v>
      </c>
      <c r="D466" s="7">
        <v>23</v>
      </c>
      <c r="E466" s="7">
        <v>100</v>
      </c>
      <c r="F466" s="9">
        <v>99.10815019504706</v>
      </c>
      <c r="G466" s="9">
        <v>96.142478913425805</v>
      </c>
      <c r="H466" s="9">
        <v>94.514098628509984</v>
      </c>
      <c r="I466" s="9">
        <v>94.1744840872732</v>
      </c>
      <c r="J466" s="9">
        <v>96.494744601914377</v>
      </c>
      <c r="K466" s="9">
        <v>97.795860268641661</v>
      </c>
      <c r="L466" s="9">
        <v>100.728013443737</v>
      </c>
      <c r="M466" s="9">
        <v>103.67449140335499</v>
      </c>
      <c r="N466" s="9">
        <v>105.82016856908562</v>
      </c>
      <c r="O466" s="9">
        <v>105.88859672545152</v>
      </c>
      <c r="P466" s="9">
        <v>106.692214294927</v>
      </c>
      <c r="Q466" s="9">
        <v>108.67435878502101</v>
      </c>
      <c r="R466" s="9">
        <v>111.89069836481188</v>
      </c>
      <c r="S466" s="9">
        <v>117.7336918297308</v>
      </c>
      <c r="T466" s="9">
        <v>123.82649731956457</v>
      </c>
      <c r="U466" s="9">
        <v>128.96685888217417</v>
      </c>
      <c r="V466" s="9">
        <v>133.97934275238399</v>
      </c>
      <c r="W466" s="9">
        <v>135.06181441834966</v>
      </c>
      <c r="X466" s="9">
        <v>139.27814673102645</v>
      </c>
      <c r="Y466" s="9">
        <v>142.43900790620594</v>
      </c>
      <c r="Z466" s="9">
        <v>153.1328284143849</v>
      </c>
      <c r="AA466" s="9">
        <v>159.13895920765506</v>
      </c>
      <c r="AB466" s="9">
        <v>172.6334805378273</v>
      </c>
      <c r="AC466" s="9">
        <v>180.84739328505859</v>
      </c>
      <c r="AD466" s="9">
        <v>195.77264730339303</v>
      </c>
      <c r="AE466" s="9">
        <v>210.51067492773163</v>
      </c>
      <c r="AF466" s="9">
        <v>223.04597997091665</v>
      </c>
      <c r="AG466" s="9">
        <v>233.57948110730388</v>
      </c>
      <c r="AH466" s="9">
        <v>234.73385088329107</v>
      </c>
      <c r="AI466" s="9">
        <v>245.36575357943971</v>
      </c>
      <c r="AJ466" s="9">
        <v>250.24056257199675</v>
      </c>
      <c r="AK466" s="9">
        <v>262.55305306381229</v>
      </c>
      <c r="AL466" s="9">
        <v>264.91442219587969</v>
      </c>
      <c r="AM466" s="9">
        <v>267.10182208114492</v>
      </c>
      <c r="AN466" s="9">
        <v>261.63213762489835</v>
      </c>
      <c r="AO466" s="9">
        <v>260.61201898211317</v>
      </c>
      <c r="AP466" s="9">
        <v>266.697127091813</v>
      </c>
      <c r="AQ466" s="9">
        <v>286.39532580410167</v>
      </c>
      <c r="AR466" s="9">
        <v>319.19344878116283</v>
      </c>
      <c r="AS466" s="9">
        <v>344.72091939049352</v>
      </c>
      <c r="AT466" s="9">
        <v>383.59982464256967</v>
      </c>
      <c r="AU466" s="9">
        <v>398.38575878499819</v>
      </c>
      <c r="AV466" s="9">
        <v>420.73807726996625</v>
      </c>
      <c r="AW466" s="9">
        <v>424.66404400967349</v>
      </c>
      <c r="AX466" s="9">
        <v>440.09532889460371</v>
      </c>
      <c r="AY466" s="9">
        <v>449.30856944380668</v>
      </c>
      <c r="AZ466" s="9">
        <v>462.92345102489509</v>
      </c>
      <c r="BA466" s="9">
        <v>473.99122508081444</v>
      </c>
      <c r="BB466" s="9">
        <v>493.28141689470885</v>
      </c>
      <c r="BC466" s="9">
        <v>505.38134688897702</v>
      </c>
      <c r="BD466" s="9">
        <v>545.79655241048852</v>
      </c>
      <c r="BE466" s="9">
        <v>587.49089799978117</v>
      </c>
      <c r="BF466" s="9">
        <v>625.29717636098565</v>
      </c>
      <c r="BG466" s="9">
        <v>638.18111792245566</v>
      </c>
      <c r="BH466" s="9">
        <v>640.37781853603076</v>
      </c>
      <c r="BI466" s="9">
        <v>645.16371880882218</v>
      </c>
      <c r="BJ466" s="9">
        <v>652.30340179504753</v>
      </c>
      <c r="BK466" s="9">
        <v>659.54655195274859</v>
      </c>
      <c r="BL466" s="9">
        <v>648.48217427286818</v>
      </c>
      <c r="BM466" s="9">
        <v>626.5525910140617</v>
      </c>
      <c r="BN466" s="9">
        <v>620.70844363562128</v>
      </c>
      <c r="BO466" s="9">
        <v>631.52691351106876</v>
      </c>
      <c r="BP466" s="9">
        <v>661.07659356723991</v>
      </c>
      <c r="BQ466" s="21">
        <v>664.5951303534664</v>
      </c>
      <c r="BR466" s="21">
        <v>666.63863276076734</v>
      </c>
      <c r="BS466" s="21">
        <v>645.16702495020343</v>
      </c>
      <c r="BT466" s="21">
        <v>614.98561893519707</v>
      </c>
      <c r="BU466" s="21">
        <v>587.37520432359156</v>
      </c>
      <c r="BV466" s="21">
        <v>565.63050301957412</v>
      </c>
      <c r="BW466" s="21">
        <v>570.60724507228076</v>
      </c>
      <c r="BX466" s="21">
        <v>565.07131450366444</v>
      </c>
      <c r="BY466" s="21">
        <v>549.27286417477137</v>
      </c>
      <c r="BZ466" s="21">
        <v>545.85750655330048</v>
      </c>
      <c r="CA466" s="21">
        <v>547.27526444894067</v>
      </c>
      <c r="CB466" s="21">
        <v>561.90484457135119</v>
      </c>
      <c r="CC466" s="21">
        <v>569.45551206223888</v>
      </c>
      <c r="CD466" s="197">
        <v>578.94044236415618</v>
      </c>
      <c r="CE466" s="197">
        <v>595.67867941687655</v>
      </c>
      <c r="CF466" s="197">
        <v>612.47383768118038</v>
      </c>
      <c r="CG466" s="197">
        <v>627.45643482302455</v>
      </c>
      <c r="CH466" s="200">
        <v>636.09203114188358</v>
      </c>
      <c r="CJ466" s="5"/>
      <c r="CK466" s="5"/>
      <c r="CL466" s="5"/>
      <c r="CM466" s="5"/>
      <c r="CN466" s="5"/>
      <c r="CO466" s="21"/>
      <c r="CP466" s="21"/>
      <c r="CQ466" s="21"/>
    </row>
    <row r="467" spans="1:95" x14ac:dyDescent="0.2">
      <c r="A467" s="8" t="str">
        <f t="shared" si="7"/>
        <v>EIGL_gg_QU_24</v>
      </c>
      <c r="B467" s="7" t="s">
        <v>3814</v>
      </c>
      <c r="C467" s="7" t="s">
        <v>654</v>
      </c>
      <c r="D467" s="7">
        <v>24</v>
      </c>
      <c r="E467" s="7">
        <v>100</v>
      </c>
      <c r="F467" s="9">
        <v>99.556350112235918</v>
      </c>
      <c r="G467" s="9">
        <v>98.244584455562247</v>
      </c>
      <c r="H467" s="9">
        <v>98.571396415176636</v>
      </c>
      <c r="I467" s="9">
        <v>98.833041142052267</v>
      </c>
      <c r="J467" s="9">
        <v>101.03026203176775</v>
      </c>
      <c r="K467" s="9">
        <v>101.69397902013429</v>
      </c>
      <c r="L467" s="9">
        <v>104.52192453826081</v>
      </c>
      <c r="M467" s="9">
        <v>106.7637491895926</v>
      </c>
      <c r="N467" s="9">
        <v>109.62640329234115</v>
      </c>
      <c r="O467" s="9">
        <v>111.34923286884759</v>
      </c>
      <c r="P467" s="9">
        <v>114.43747230425667</v>
      </c>
      <c r="Q467" s="9">
        <v>120.40200574528622</v>
      </c>
      <c r="R467" s="9">
        <v>124.55081733989158</v>
      </c>
      <c r="S467" s="9">
        <v>121.89458006835777</v>
      </c>
      <c r="T467" s="9">
        <v>122.06998215648476</v>
      </c>
      <c r="U467" s="9">
        <v>126.11157301887738</v>
      </c>
      <c r="V467" s="9">
        <v>135.64803593288195</v>
      </c>
      <c r="W467" s="9">
        <v>142.48654812430092</v>
      </c>
      <c r="X467" s="9">
        <v>149.26795429671077</v>
      </c>
      <c r="Y467" s="9">
        <v>163.89394788651015</v>
      </c>
      <c r="Z467" s="9">
        <v>172.44596634283388</v>
      </c>
      <c r="AA467" s="9">
        <v>184.23820676255238</v>
      </c>
      <c r="AB467" s="9">
        <v>194.34516263355047</v>
      </c>
      <c r="AC467" s="9">
        <v>207.12852257923927</v>
      </c>
      <c r="AD467" s="9">
        <v>215.53747475590114</v>
      </c>
      <c r="AE467" s="9">
        <v>217.63191871008448</v>
      </c>
      <c r="AF467" s="9">
        <v>223.97968022927128</v>
      </c>
      <c r="AG467" s="9">
        <v>221.10306796830289</v>
      </c>
      <c r="AH467" s="9">
        <v>219.89065488374169</v>
      </c>
      <c r="AI467" s="9">
        <v>223.84463169726385</v>
      </c>
      <c r="AJ467" s="9">
        <v>237.38675422374277</v>
      </c>
      <c r="AK467" s="9">
        <v>253.50839449430501</v>
      </c>
      <c r="AL467" s="9">
        <v>265.32970636646161</v>
      </c>
      <c r="AM467" s="9">
        <v>273.68918746203661</v>
      </c>
      <c r="AN467" s="9">
        <v>279.88364681593652</v>
      </c>
      <c r="AO467" s="9">
        <v>276.05087073841543</v>
      </c>
      <c r="AP467" s="9">
        <v>273.70555644429027</v>
      </c>
      <c r="AQ467" s="9">
        <v>275.22894510170033</v>
      </c>
      <c r="AR467" s="9">
        <v>284.48429642688444</v>
      </c>
      <c r="AS467" s="9">
        <v>305.51288146252722</v>
      </c>
      <c r="AT467" s="9">
        <v>338.11943438636968</v>
      </c>
      <c r="AU467" s="9">
        <v>364.80751087408134</v>
      </c>
      <c r="AV467" s="9">
        <v>379.75446358855737</v>
      </c>
      <c r="AW467" s="9">
        <v>372.09294199250508</v>
      </c>
      <c r="AX467" s="9">
        <v>373.03170159151932</v>
      </c>
      <c r="AY467" s="9">
        <v>380.21528171722679</v>
      </c>
      <c r="AZ467" s="9">
        <v>404.13907002276363</v>
      </c>
      <c r="BA467" s="9">
        <v>422.53985606492978</v>
      </c>
      <c r="BB467" s="9">
        <v>433.97307849388358</v>
      </c>
      <c r="BC467" s="9">
        <v>435.76859743025267</v>
      </c>
      <c r="BD467" s="9">
        <v>460.69395206584073</v>
      </c>
      <c r="BE467" s="9">
        <v>494.54006796577841</v>
      </c>
      <c r="BF467" s="9">
        <v>526.8817570091818</v>
      </c>
      <c r="BG467" s="9">
        <v>539.77033407053852</v>
      </c>
      <c r="BH467" s="9">
        <v>550.68837727854998</v>
      </c>
      <c r="BI467" s="9">
        <v>568.79563885814377</v>
      </c>
      <c r="BJ467" s="9">
        <v>595.29526111197504</v>
      </c>
      <c r="BK467" s="9">
        <v>621.12761690815796</v>
      </c>
      <c r="BL467" s="9">
        <v>649.19591447203175</v>
      </c>
      <c r="BM467" s="9">
        <v>659.84558153798946</v>
      </c>
      <c r="BN467" s="9">
        <v>673.18562872742086</v>
      </c>
      <c r="BO467" s="9">
        <v>675.02835673159359</v>
      </c>
      <c r="BP467" s="9">
        <v>685.60873103044412</v>
      </c>
      <c r="BQ467" s="21">
        <v>671.80035488536475</v>
      </c>
      <c r="BR467" s="21">
        <v>650.03243812318101</v>
      </c>
      <c r="BS467" s="21">
        <v>634.23286151796981</v>
      </c>
      <c r="BT467" s="21">
        <v>619.94650356254726</v>
      </c>
      <c r="BU467" s="21">
        <v>616.30116384976964</v>
      </c>
      <c r="BV467" s="21">
        <v>614.51914754451172</v>
      </c>
      <c r="BW467" s="21">
        <v>633.22451325624297</v>
      </c>
      <c r="BX467" s="21">
        <v>659.73677989608234</v>
      </c>
      <c r="BY467" s="21">
        <v>661.09505349821518</v>
      </c>
      <c r="BZ467" s="21">
        <v>688.2317844249045</v>
      </c>
      <c r="CA467" s="21">
        <v>695.05275164952172</v>
      </c>
      <c r="CB467" s="21">
        <v>722.80693763226009</v>
      </c>
      <c r="CC467" s="21">
        <v>731.29690486852007</v>
      </c>
      <c r="CD467" s="197">
        <v>752.56269443592134</v>
      </c>
      <c r="CE467" s="197">
        <v>762.53331853792918</v>
      </c>
      <c r="CF467" s="197">
        <v>780.31383330855658</v>
      </c>
      <c r="CG467" s="197">
        <v>785.21800288467512</v>
      </c>
      <c r="CH467" s="200">
        <v>782.99339460490114</v>
      </c>
      <c r="CJ467" s="5"/>
      <c r="CK467" s="5"/>
      <c r="CL467" s="5"/>
      <c r="CM467" s="5"/>
      <c r="CN467" s="5"/>
      <c r="CO467" s="21"/>
      <c r="CP467" s="21"/>
      <c r="CQ467" s="21"/>
    </row>
    <row r="468" spans="1:95" x14ac:dyDescent="0.2">
      <c r="A468" s="8" t="str">
        <f t="shared" si="7"/>
        <v>EIGL_gg_QU_25</v>
      </c>
      <c r="B468" s="7" t="s">
        <v>3814</v>
      </c>
      <c r="C468" s="7" t="s">
        <v>654</v>
      </c>
      <c r="D468" s="7">
        <v>25</v>
      </c>
      <c r="E468" s="7">
        <v>100</v>
      </c>
      <c r="F468" s="9">
        <v>100.9198052574003</v>
      </c>
      <c r="G468" s="9">
        <v>100.15389214721017</v>
      </c>
      <c r="H468" s="9">
        <v>102.81004704351807</v>
      </c>
      <c r="I468" s="9">
        <v>104.30320048786153</v>
      </c>
      <c r="J468" s="9">
        <v>110.37303501645248</v>
      </c>
      <c r="K468" s="9">
        <v>112.43051049407859</v>
      </c>
      <c r="L468" s="9">
        <v>120.1083475219118</v>
      </c>
      <c r="M468" s="9">
        <v>124.13795828765392</v>
      </c>
      <c r="N468" s="9">
        <v>127.98179183734946</v>
      </c>
      <c r="O468" s="9">
        <v>130.53240845466323</v>
      </c>
      <c r="P468" s="9">
        <v>135.83119070529813</v>
      </c>
      <c r="Q468" s="9">
        <v>145.34739024162386</v>
      </c>
      <c r="R468" s="9">
        <v>153.38154102215296</v>
      </c>
      <c r="S468" s="9">
        <v>158.36289057618438</v>
      </c>
      <c r="T468" s="9">
        <v>162.76874753503907</v>
      </c>
      <c r="U468" s="9">
        <v>166.58823883933485</v>
      </c>
      <c r="V468" s="9">
        <v>174.35013447440679</v>
      </c>
      <c r="W468" s="9">
        <v>179.26606476774768</v>
      </c>
      <c r="X468" s="9">
        <v>192.22107124463605</v>
      </c>
      <c r="Y468" s="9">
        <v>201.90996997701293</v>
      </c>
      <c r="Z468" s="9">
        <v>214.52894437743734</v>
      </c>
      <c r="AA468" s="9">
        <v>220.11511384909059</v>
      </c>
      <c r="AB468" s="9">
        <v>229.67330796843433</v>
      </c>
      <c r="AC468" s="9">
        <v>242.00591659641211</v>
      </c>
      <c r="AD468" s="9">
        <v>250.79444872878693</v>
      </c>
      <c r="AE468" s="9">
        <v>263.38052437429189</v>
      </c>
      <c r="AF468" s="9">
        <v>272.43085558087722</v>
      </c>
      <c r="AG468" s="9">
        <v>291.33923368134896</v>
      </c>
      <c r="AH468" s="9">
        <v>294.01140848014916</v>
      </c>
      <c r="AI468" s="9">
        <v>302.98071513446831</v>
      </c>
      <c r="AJ468" s="9">
        <v>308.15845293010494</v>
      </c>
      <c r="AK468" s="9">
        <v>330.11335067281885</v>
      </c>
      <c r="AL468" s="9">
        <v>341.34196462787435</v>
      </c>
      <c r="AM468" s="9">
        <v>355.76598351902481</v>
      </c>
      <c r="AN468" s="9">
        <v>355.43663157347061</v>
      </c>
      <c r="AO468" s="9">
        <v>368.55378744542833</v>
      </c>
      <c r="AP468" s="9">
        <v>370.10110536089741</v>
      </c>
      <c r="AQ468" s="9">
        <v>383.85041593530559</v>
      </c>
      <c r="AR468" s="9">
        <v>393.70538594881731</v>
      </c>
      <c r="AS468" s="9">
        <v>424.35928625870105</v>
      </c>
      <c r="AT468" s="9">
        <v>448.62862989125182</v>
      </c>
      <c r="AU468" s="9">
        <v>472.47414589295551</v>
      </c>
      <c r="AV468" s="9">
        <v>481.82638798265413</v>
      </c>
      <c r="AW468" s="9">
        <v>494.45562838101426</v>
      </c>
      <c r="AX468" s="9">
        <v>509.55123383225782</v>
      </c>
      <c r="AY468" s="9">
        <v>518.8655979644733</v>
      </c>
      <c r="AZ468" s="9">
        <v>529.29261322135096</v>
      </c>
      <c r="BA468" s="9">
        <v>540.6221413605889</v>
      </c>
      <c r="BB468" s="9">
        <v>556.63949936670008</v>
      </c>
      <c r="BC468" s="9">
        <v>564.88376516526444</v>
      </c>
      <c r="BD468" s="9">
        <v>580.18874817938979</v>
      </c>
      <c r="BE468" s="9">
        <v>591.77191984394278</v>
      </c>
      <c r="BF468" s="9">
        <v>615.23113924660277</v>
      </c>
      <c r="BG468" s="9">
        <v>609.1076333508945</v>
      </c>
      <c r="BH468" s="9">
        <v>612.83523828723946</v>
      </c>
      <c r="BI468" s="9">
        <v>599.54911825420163</v>
      </c>
      <c r="BJ468" s="9">
        <v>591.34677327751319</v>
      </c>
      <c r="BK468" s="9">
        <v>587.52484160864253</v>
      </c>
      <c r="BL468" s="9">
        <v>583.93207369382674</v>
      </c>
      <c r="BM468" s="9">
        <v>577.69247664978082</v>
      </c>
      <c r="BN468" s="9">
        <v>561.777781112806</v>
      </c>
      <c r="BO468" s="9">
        <v>543.7656443985635</v>
      </c>
      <c r="BP468" s="9">
        <v>537.34490305710995</v>
      </c>
      <c r="BQ468" s="21">
        <v>526.79648020356274</v>
      </c>
      <c r="BR468" s="21">
        <v>535.62248996933795</v>
      </c>
      <c r="BS468" s="21">
        <v>533.46835734878721</v>
      </c>
      <c r="BT468" s="21">
        <v>520.77089807721188</v>
      </c>
      <c r="BU468" s="21">
        <v>501.47526440313294</v>
      </c>
      <c r="BV468" s="21">
        <v>496.84878130913421</v>
      </c>
      <c r="BW468" s="21">
        <v>503.32580100971478</v>
      </c>
      <c r="BX468" s="21">
        <v>509.98334569624382</v>
      </c>
      <c r="BY468" s="21">
        <v>511.86545795152796</v>
      </c>
      <c r="BZ468" s="21">
        <v>515.98400661893561</v>
      </c>
      <c r="CA468" s="21">
        <v>525.19635785380217</v>
      </c>
      <c r="CB468" s="21">
        <v>543.58792967905936</v>
      </c>
      <c r="CC468" s="21">
        <v>560.11363932426025</v>
      </c>
      <c r="CD468" s="197">
        <v>569.51507821237317</v>
      </c>
      <c r="CE468" s="197">
        <v>578.87548602052937</v>
      </c>
      <c r="CF468" s="197">
        <v>595.34886742201218</v>
      </c>
      <c r="CG468" s="197">
        <v>610.33208980140682</v>
      </c>
      <c r="CH468" s="200">
        <v>613.53625719697345</v>
      </c>
      <c r="CJ468" s="5"/>
      <c r="CK468" s="5"/>
      <c r="CL468" s="5"/>
      <c r="CM468" s="5"/>
      <c r="CN468" s="5"/>
      <c r="CO468" s="21"/>
      <c r="CP468" s="21"/>
      <c r="CQ468" s="21"/>
    </row>
    <row r="469" spans="1:95" x14ac:dyDescent="0.2">
      <c r="A469" s="8" t="str">
        <f>CONCATENATE(B469,"_",C469,"_",D469)</f>
        <v>EIGL_gg_QU_26</v>
      </c>
      <c r="B469" s="7" t="s">
        <v>3814</v>
      </c>
      <c r="C469" s="7" t="s">
        <v>654</v>
      </c>
      <c r="D469" s="7">
        <v>26</v>
      </c>
      <c r="E469" s="7">
        <v>100</v>
      </c>
      <c r="F469" s="9">
        <v>100.05639149878721</v>
      </c>
      <c r="G469" s="9">
        <v>100.03684055338266</v>
      </c>
      <c r="H469" s="9">
        <v>100.06309077369339</v>
      </c>
      <c r="I469" s="9">
        <v>100.02192289874546</v>
      </c>
      <c r="J469" s="9">
        <v>100.04615543732437</v>
      </c>
      <c r="K469" s="9">
        <v>100.0466123292728</v>
      </c>
      <c r="L469" s="9">
        <v>99.968130407043134</v>
      </c>
      <c r="M469" s="9">
        <v>99.855644998253467</v>
      </c>
      <c r="N469" s="9">
        <v>99.733486688553398</v>
      </c>
      <c r="O469" s="9">
        <v>99.730650100115838</v>
      </c>
      <c r="P469" s="9">
        <v>99.728737214738771</v>
      </c>
      <c r="Q469" s="9">
        <v>99.723821592566267</v>
      </c>
      <c r="R469" s="9">
        <v>99.748559136626184</v>
      </c>
      <c r="S469" s="9">
        <v>99.770145036516098</v>
      </c>
      <c r="T469" s="9">
        <v>99.668575668282799</v>
      </c>
      <c r="U469" s="9">
        <v>99.538250797696492</v>
      </c>
      <c r="V469" s="9">
        <v>99.45159882813681</v>
      </c>
      <c r="W469" s="9">
        <v>99.464588914320203</v>
      </c>
      <c r="X469" s="9">
        <v>99.56567768392982</v>
      </c>
      <c r="Y469" s="9">
        <v>99.681628863474756</v>
      </c>
      <c r="Z469" s="9">
        <v>99.910114233777264</v>
      </c>
      <c r="AA469" s="9">
        <v>100.06439324457283</v>
      </c>
      <c r="AB469" s="9">
        <v>100.20004085340661</v>
      </c>
      <c r="AC469" s="9">
        <v>100.22595989439873</v>
      </c>
      <c r="AD469" s="9">
        <v>100.29335383576547</v>
      </c>
      <c r="AE469" s="9">
        <v>102.68765303766163</v>
      </c>
      <c r="AF469" s="9">
        <v>103.70246503347225</v>
      </c>
      <c r="AG469" s="9">
        <v>104.40108412874163</v>
      </c>
      <c r="AH469" s="9">
        <v>102.75762008118652</v>
      </c>
      <c r="AI469" s="9">
        <v>102.48207782959626</v>
      </c>
      <c r="AJ469" s="9">
        <v>102.90262117783578</v>
      </c>
      <c r="AK469" s="9">
        <v>103.77844437980282</v>
      </c>
      <c r="AL469" s="9">
        <v>104.48592933077278</v>
      </c>
      <c r="AM469" s="9">
        <v>104.54788284320989</v>
      </c>
      <c r="AN469" s="9">
        <v>104.33093962950477</v>
      </c>
      <c r="AO469" s="9">
        <v>104.24498802227981</v>
      </c>
      <c r="AP469" s="9">
        <v>103.76345382334785</v>
      </c>
      <c r="AQ469" s="9">
        <v>103.28754264181335</v>
      </c>
      <c r="AR469" s="9">
        <v>103.92316178222246</v>
      </c>
      <c r="AS469" s="9">
        <v>107.07387545859218</v>
      </c>
      <c r="AT469" s="9">
        <v>111.64573556343197</v>
      </c>
      <c r="AU469" s="9">
        <v>114.04839176888926</v>
      </c>
      <c r="AV469" s="9">
        <v>115.53802910033683</v>
      </c>
      <c r="AW469" s="9">
        <v>113.92115630867211</v>
      </c>
      <c r="AX469" s="9">
        <v>113.17069805712599</v>
      </c>
      <c r="AY469" s="9">
        <v>111.96158119829875</v>
      </c>
      <c r="AZ469" s="9">
        <v>113.7946889224764</v>
      </c>
      <c r="BA469" s="9">
        <v>116.44245388520535</v>
      </c>
      <c r="BB469" s="9">
        <v>117.98007605427256</v>
      </c>
      <c r="BC469" s="9">
        <v>118.3643535905709</v>
      </c>
      <c r="BD469" s="9">
        <v>123.25764953999617</v>
      </c>
      <c r="BE469" s="9">
        <v>129.73030307236746</v>
      </c>
      <c r="BF469" s="9">
        <v>135.58359477463065</v>
      </c>
      <c r="BG469" s="9">
        <v>134.63755685464696</v>
      </c>
      <c r="BH469" s="9">
        <v>135.21442143455636</v>
      </c>
      <c r="BI469" s="9">
        <v>148.0339570800316</v>
      </c>
      <c r="BJ469" s="9">
        <v>161.48464322080497</v>
      </c>
      <c r="BK469" s="9">
        <v>174.72469978478708</v>
      </c>
      <c r="BL469" s="9">
        <v>178.42534109788039</v>
      </c>
      <c r="BM469" s="9">
        <v>178.21432723049111</v>
      </c>
      <c r="BN469" s="9">
        <v>180.09506429238112</v>
      </c>
      <c r="BO469" s="9">
        <v>188.05090956887398</v>
      </c>
      <c r="BP469" s="9">
        <v>198.94594102604469</v>
      </c>
      <c r="BQ469" s="21">
        <v>199.28816940298466</v>
      </c>
      <c r="BR469" s="21">
        <v>187.75622195987216</v>
      </c>
      <c r="BS469" s="21">
        <v>179.74923706764648</v>
      </c>
      <c r="BT469" s="21">
        <v>170.65812571935572</v>
      </c>
      <c r="BU469" s="21">
        <v>168.82429334330237</v>
      </c>
      <c r="BV469" s="21">
        <v>168.44236034481764</v>
      </c>
      <c r="BW469" s="21">
        <v>172.97035595394371</v>
      </c>
      <c r="BX469" s="21">
        <v>172.9062778425986</v>
      </c>
      <c r="BY469" s="21">
        <v>168.2170753270411</v>
      </c>
      <c r="BZ469" s="21">
        <v>176.78486593429216</v>
      </c>
      <c r="CA469" s="21">
        <v>178.32639137773972</v>
      </c>
      <c r="CB469" s="21">
        <v>178.1431619250593</v>
      </c>
      <c r="CC469" s="21">
        <v>170.93972171526227</v>
      </c>
      <c r="CD469" s="197">
        <v>170.19241046419404</v>
      </c>
      <c r="CE469" s="197">
        <v>175.25510615222342</v>
      </c>
      <c r="CF469" s="197">
        <v>180.97466616368754</v>
      </c>
      <c r="CG469" s="197">
        <v>191.49489852950015</v>
      </c>
      <c r="CH469" s="200">
        <v>203.19068535232469</v>
      </c>
      <c r="CJ469" s="5"/>
      <c r="CK469" s="5"/>
      <c r="CL469" s="5"/>
      <c r="CM469" s="5"/>
      <c r="CN469" s="5"/>
      <c r="CO469" s="21"/>
      <c r="CP469" s="21"/>
      <c r="CQ469" s="21"/>
    </row>
    <row r="470" spans="1:95" ht="15" x14ac:dyDescent="0.25">
      <c r="BV470" s="46"/>
      <c r="BW470" s="46"/>
      <c r="BX470" s="46"/>
      <c r="BY470" s="46"/>
      <c r="BZ470" s="46"/>
      <c r="CA470" s="46"/>
      <c r="CB470" s="46"/>
      <c r="CC470" s="21"/>
      <c r="CD470" s="197"/>
      <c r="CE470" s="197"/>
      <c r="CF470" s="197"/>
      <c r="CG470" s="197"/>
      <c r="CH470" s="201" t="s">
        <v>581</v>
      </c>
    </row>
  </sheetData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3:F138"/>
  <sheetViews>
    <sheetView topLeftCell="A107" workbookViewId="0">
      <selection activeCell="B8" sqref="B8"/>
    </sheetView>
  </sheetViews>
  <sheetFormatPr baseColWidth="10" defaultRowHeight="12.75" x14ac:dyDescent="0.2"/>
  <cols>
    <col min="1" max="1" width="14.796875" style="2" customWidth="1"/>
    <col min="2" max="3" width="39" style="2" customWidth="1"/>
    <col min="4" max="4" width="39" style="19" customWidth="1"/>
    <col min="5" max="5" width="39" style="2" customWidth="1"/>
    <col min="6" max="16384" width="11.19921875" style="2"/>
  </cols>
  <sheetData>
    <row r="3" spans="1:5" x14ac:dyDescent="0.2">
      <c r="B3" s="14">
        <f>hi!C28</f>
        <v>1</v>
      </c>
    </row>
    <row r="7" spans="1:5" x14ac:dyDescent="0.2">
      <c r="A7" s="15" t="s">
        <v>76</v>
      </c>
    </row>
    <row r="8" spans="1:5" x14ac:dyDescent="0.2">
      <c r="B8" s="2" t="s">
        <v>220</v>
      </c>
      <c r="C8" s="2" t="s">
        <v>221</v>
      </c>
      <c r="D8" s="19" t="s">
        <v>222</v>
      </c>
      <c r="E8" s="2" t="s">
        <v>223</v>
      </c>
    </row>
    <row r="9" spans="1:5" x14ac:dyDescent="0.2">
      <c r="A9" s="14" t="str">
        <f>IF(B$3=1,B9,IF(B$3=2,C9,IF(B$3=3,D9,IF(B$3=4,E9,B9))))</f>
        <v>Index (1985 = 100)</v>
      </c>
      <c r="B9" s="16" t="s">
        <v>83</v>
      </c>
      <c r="C9" s="16" t="s">
        <v>98</v>
      </c>
      <c r="D9" s="17" t="s">
        <v>98</v>
      </c>
      <c r="E9" s="17" t="s">
        <v>83</v>
      </c>
    </row>
    <row r="10" spans="1:5" x14ac:dyDescent="0.2">
      <c r="A10" s="14" t="str">
        <f>IF(B$3=1,B10,IF(B$3=2,C10,IF(B$3=3,D10,IF(B$3=4,E10,B10))))</f>
        <v>Index (1. Quartal 2000 = 100)</v>
      </c>
      <c r="B10" s="18" t="s">
        <v>82</v>
      </c>
      <c r="C10" s="18" t="s">
        <v>389</v>
      </c>
      <c r="D10" s="17" t="s">
        <v>424</v>
      </c>
      <c r="E10" s="17" t="s">
        <v>410</v>
      </c>
    </row>
    <row r="11" spans="1:5" x14ac:dyDescent="0.2">
      <c r="A11" s="14" t="str">
        <f>IF(B$3=1,B11,IF(B$3=2,C11,IF(B$3=3,D11,IF(B$3=4,E11,B11))))</f>
        <v>Quelle: Transaktionspreisindizes Fahrländer Partner.</v>
      </c>
      <c r="B11" s="18" t="s">
        <v>243</v>
      </c>
      <c r="C11" s="18" t="s">
        <v>244</v>
      </c>
      <c r="D11" s="18" t="s">
        <v>430</v>
      </c>
      <c r="E11" s="18" t="s">
        <v>573</v>
      </c>
    </row>
    <row r="12" spans="1:5" x14ac:dyDescent="0.2">
      <c r="A12" s="14" t="str">
        <f>IF(B$3=1,B12,IF(B$3=2,C12,IF(B$3=3,D12,IF(B$3=4,E12,B12))))</f>
        <v>Transaktionspreis- und Baulandindizes für Wohneigentum</v>
      </c>
      <c r="B12" s="16" t="s">
        <v>4005</v>
      </c>
      <c r="C12" s="18" t="s">
        <v>4006</v>
      </c>
      <c r="D12" s="18" t="s">
        <v>4007</v>
      </c>
      <c r="E12" s="18" t="s">
        <v>4008</v>
      </c>
    </row>
    <row r="13" spans="1:5" x14ac:dyDescent="0.2">
      <c r="A13" s="14" t="str">
        <f t="shared" ref="A13:A44" si="0">IF(B$3=1,B13,IF(B$3=2,C13,IF(B$3=3,D13,IF(B$3=4,E13,B13))))</f>
        <v xml:space="preserve"> </v>
      </c>
      <c r="B13" s="18" t="s">
        <v>124</v>
      </c>
      <c r="C13" s="18" t="s">
        <v>123</v>
      </c>
      <c r="D13" s="17" t="s">
        <v>425</v>
      </c>
      <c r="E13" s="18" t="s">
        <v>559</v>
      </c>
    </row>
    <row r="14" spans="1:5" x14ac:dyDescent="0.2">
      <c r="A14" s="14" t="str">
        <f t="shared" si="0"/>
        <v>Datenstand:</v>
      </c>
      <c r="B14" s="18" t="s">
        <v>2</v>
      </c>
      <c r="C14" s="18" t="s">
        <v>125</v>
      </c>
      <c r="D14" s="17" t="s">
        <v>426</v>
      </c>
      <c r="E14" s="18" t="s">
        <v>572</v>
      </c>
    </row>
    <row r="15" spans="1:5" x14ac:dyDescent="0.2">
      <c r="A15" s="14" t="str">
        <f t="shared" si="0"/>
        <v>Methode:</v>
      </c>
      <c r="B15" s="18" t="s">
        <v>6</v>
      </c>
      <c r="C15" s="18" t="s">
        <v>91</v>
      </c>
      <c r="D15" s="17" t="s">
        <v>427</v>
      </c>
      <c r="E15" s="17" t="s">
        <v>411</v>
      </c>
    </row>
    <row r="16" spans="1:5" x14ac:dyDescent="0.2">
      <c r="A16" s="14" t="str">
        <f t="shared" si="0"/>
        <v>Transaktionsbasierte hedonische Preisindizes auf der Basis der indirekten Methode</v>
      </c>
      <c r="B16" s="18" t="s">
        <v>12</v>
      </c>
      <c r="C16" s="18" t="s">
        <v>130</v>
      </c>
      <c r="D16" s="17" t="s">
        <v>428</v>
      </c>
      <c r="E16" s="17" t="s">
        <v>574</v>
      </c>
    </row>
    <row r="17" spans="1:6" x14ac:dyDescent="0.2">
      <c r="A17" s="14" t="str">
        <f t="shared" si="0"/>
        <v>(quartalsweise Schätzgleichung) mit variablen hedonischen Preisen.</v>
      </c>
      <c r="B17" s="18" t="s">
        <v>13</v>
      </c>
      <c r="C17" s="18" t="s">
        <v>131</v>
      </c>
      <c r="D17" s="17" t="s">
        <v>429</v>
      </c>
      <c r="E17" s="17" t="s">
        <v>560</v>
      </c>
    </row>
    <row r="18" spans="1:6" x14ac:dyDescent="0.2">
      <c r="A18" s="14" t="str">
        <f t="shared" si="0"/>
        <v>Indexierung gewichtet aggregierter Marktwerte von Objekten mit konstanten Qualitäten.</v>
      </c>
      <c r="B18" s="18" t="s">
        <v>14</v>
      </c>
      <c r="C18" s="18" t="s">
        <v>122</v>
      </c>
      <c r="D18" s="17" t="s">
        <v>473</v>
      </c>
      <c r="E18" s="17" t="s">
        <v>575</v>
      </c>
    </row>
    <row r="19" spans="1:6" x14ac:dyDescent="0.2">
      <c r="A19" s="14" t="str">
        <f t="shared" si="0"/>
        <v>Die landesweiten und grossregionalen Indizes werden ungeglättet publiziert.</v>
      </c>
      <c r="B19" s="17" t="s">
        <v>620</v>
      </c>
      <c r="C19" s="17" t="s">
        <v>622</v>
      </c>
      <c r="D19" s="17" t="s">
        <v>623</v>
      </c>
      <c r="E19" s="17" t="s">
        <v>624</v>
      </c>
    </row>
    <row r="20" spans="1:6" x14ac:dyDescent="0.2">
      <c r="A20" s="14" t="str">
        <f t="shared" si="0"/>
        <v>Aggregate:</v>
      </c>
      <c r="B20" s="18" t="s">
        <v>7</v>
      </c>
      <c r="C20" s="18" t="s">
        <v>92</v>
      </c>
      <c r="D20" s="17" t="s">
        <v>431</v>
      </c>
      <c r="E20" s="17" t="s">
        <v>561</v>
      </c>
    </row>
    <row r="21" spans="1:6" x14ac:dyDescent="0.2">
      <c r="A21" s="14" t="str">
        <f t="shared" si="0"/>
        <v>Schweiz, FPRE-Regionen, Kantone</v>
      </c>
      <c r="B21" s="18" t="s">
        <v>508</v>
      </c>
      <c r="C21" s="18" t="s">
        <v>509</v>
      </c>
      <c r="D21" s="17" t="s">
        <v>510</v>
      </c>
      <c r="E21" s="17" t="s">
        <v>562</v>
      </c>
    </row>
    <row r="22" spans="1:6" x14ac:dyDescent="0.2">
      <c r="A22" s="14" t="str">
        <f t="shared" si="0"/>
        <v>Region:</v>
      </c>
      <c r="B22" s="18" t="s">
        <v>3966</v>
      </c>
      <c r="C22" s="18" t="s">
        <v>3995</v>
      </c>
      <c r="D22" s="17" t="s">
        <v>3996</v>
      </c>
      <c r="E22" s="17" t="s">
        <v>3966</v>
      </c>
      <c r="F22" s="2" t="s">
        <v>3997</v>
      </c>
    </row>
    <row r="23" spans="1:6" x14ac:dyDescent="0.2">
      <c r="A23" s="14" t="str">
        <f t="shared" si="0"/>
        <v>Kanton:</v>
      </c>
      <c r="B23" s="18" t="s">
        <v>3998</v>
      </c>
      <c r="C23" s="18" t="s">
        <v>3999</v>
      </c>
      <c r="D23" s="17" t="s">
        <v>4000</v>
      </c>
      <c r="E23" s="17" t="s">
        <v>3999</v>
      </c>
    </row>
    <row r="24" spans="1:6" x14ac:dyDescent="0.2">
      <c r="A24" s="14" t="str">
        <f t="shared" si="0"/>
        <v>(weitere Aggregate auf Anfrage).</v>
      </c>
      <c r="B24" s="18" t="s">
        <v>237</v>
      </c>
      <c r="C24" s="18" t="s">
        <v>238</v>
      </c>
      <c r="D24" s="17" t="s">
        <v>432</v>
      </c>
      <c r="E24" s="17" t="s">
        <v>563</v>
      </c>
    </row>
    <row r="25" spans="1:6" x14ac:dyDescent="0.2">
      <c r="A25" s="14" t="str">
        <f t="shared" si="0"/>
        <v>Die Aggregation erfolgt Transaktionswert-gewichtet.</v>
      </c>
      <c r="B25" s="18" t="s">
        <v>67</v>
      </c>
      <c r="C25" s="18" t="s">
        <v>93</v>
      </c>
      <c r="D25" s="17" t="s">
        <v>433</v>
      </c>
      <c r="E25" s="17" t="s">
        <v>576</v>
      </c>
    </row>
    <row r="26" spans="1:6" x14ac:dyDescent="0.2">
      <c r="A26" s="14" t="str">
        <f t="shared" si="0"/>
        <v>Marktsegemente:</v>
      </c>
      <c r="B26" s="18" t="s">
        <v>3682</v>
      </c>
      <c r="C26" s="18" t="s">
        <v>240</v>
      </c>
      <c r="D26" s="17" t="s">
        <v>434</v>
      </c>
      <c r="E26" s="17" t="s">
        <v>489</v>
      </c>
    </row>
    <row r="27" spans="1:6" x14ac:dyDescent="0.2">
      <c r="A27" s="14" t="str">
        <f t="shared" si="0"/>
        <v xml:space="preserve"> </v>
      </c>
      <c r="B27" s="18" t="s">
        <v>124</v>
      </c>
      <c r="C27" s="18" t="s">
        <v>241</v>
      </c>
      <c r="D27" s="17" t="s">
        <v>435</v>
      </c>
      <c r="E27" s="17" t="s">
        <v>124</v>
      </c>
    </row>
    <row r="28" spans="1:6" x14ac:dyDescent="0.2">
      <c r="A28" s="14" t="str">
        <f t="shared" si="0"/>
        <v>Unteres:</v>
      </c>
      <c r="B28" s="18" t="s">
        <v>8</v>
      </c>
      <c r="C28" s="18" t="s">
        <v>126</v>
      </c>
      <c r="D28" s="17" t="s">
        <v>436</v>
      </c>
      <c r="E28" s="17" t="s">
        <v>490</v>
      </c>
    </row>
    <row r="29" spans="1:6" x14ac:dyDescent="0.2">
      <c r="A29" s="14" t="str">
        <f t="shared" si="0"/>
        <v>Neubau, durchschnittlich ausgebaut, durchschnittliche Mikrolage.</v>
      </c>
      <c r="B29" s="18" t="s">
        <v>663</v>
      </c>
      <c r="C29" s="18" t="s">
        <v>664</v>
      </c>
      <c r="D29" s="17" t="s">
        <v>3711</v>
      </c>
      <c r="E29" s="17" t="s">
        <v>665</v>
      </c>
    </row>
    <row r="30" spans="1:6" x14ac:dyDescent="0.2">
      <c r="A30" s="14" t="str">
        <f t="shared" si="0"/>
        <v>EWG: 75m2 HNF SIA 416.</v>
      </c>
      <c r="B30" s="18" t="s">
        <v>655</v>
      </c>
      <c r="C30" s="17" t="s">
        <v>656</v>
      </c>
      <c r="D30" s="17" t="s">
        <v>657</v>
      </c>
      <c r="E30" s="18" t="s">
        <v>658</v>
      </c>
    </row>
    <row r="31" spans="1:6" x14ac:dyDescent="0.2">
      <c r="A31" s="14" t="str">
        <f t="shared" si="0"/>
        <v>EFH: einseitig angebaut, 350m2 Grundstückfläche, 650m3 SIA 416.</v>
      </c>
      <c r="B31" s="18" t="s">
        <v>659</v>
      </c>
      <c r="C31" s="18" t="s">
        <v>660</v>
      </c>
      <c r="D31" s="17" t="s">
        <v>661</v>
      </c>
      <c r="E31" s="18" t="s">
        <v>662</v>
      </c>
    </row>
    <row r="32" spans="1:6" x14ac:dyDescent="0.2">
      <c r="A32" s="14" t="str">
        <f t="shared" si="0"/>
        <v>Mittleres:</v>
      </c>
      <c r="B32" s="18" t="s">
        <v>9</v>
      </c>
      <c r="C32" s="18" t="s">
        <v>127</v>
      </c>
      <c r="D32" s="17" t="s">
        <v>437</v>
      </c>
      <c r="E32" s="17" t="s">
        <v>491</v>
      </c>
    </row>
    <row r="33" spans="1:5" x14ac:dyDescent="0.2">
      <c r="A33" s="14" t="str">
        <f t="shared" si="0"/>
        <v>Neubau, durchschnittlich ausgebaut, gute Mikrolage.</v>
      </c>
      <c r="B33" s="18" t="s">
        <v>65</v>
      </c>
      <c r="C33" s="18" t="s">
        <v>95</v>
      </c>
      <c r="D33" s="17" t="s">
        <v>485</v>
      </c>
      <c r="E33" s="17" t="s">
        <v>564</v>
      </c>
    </row>
    <row r="34" spans="1:5" x14ac:dyDescent="0.2">
      <c r="A34" s="14" t="str">
        <f t="shared" si="0"/>
        <v>EWG: 115m2 HNF SIA 416.</v>
      </c>
      <c r="B34" s="18" t="s">
        <v>666</v>
      </c>
      <c r="C34" s="17" t="s">
        <v>667</v>
      </c>
      <c r="D34" s="17" t="s">
        <v>667</v>
      </c>
      <c r="E34" s="18" t="s">
        <v>668</v>
      </c>
    </row>
    <row r="35" spans="1:5" x14ac:dyDescent="0.2">
      <c r="A35" s="14" t="str">
        <f t="shared" si="0"/>
        <v>EFH: freistehend, 500m2 Grundstückfläche, 710m3 SIA 416.</v>
      </c>
      <c r="B35" s="18" t="s">
        <v>669</v>
      </c>
      <c r="C35" s="18" t="s">
        <v>670</v>
      </c>
      <c r="D35" s="17" t="s">
        <v>671</v>
      </c>
      <c r="E35" s="18" t="s">
        <v>672</v>
      </c>
    </row>
    <row r="36" spans="1:5" x14ac:dyDescent="0.2">
      <c r="A36" s="14" t="str">
        <f t="shared" si="0"/>
        <v>Gehobenes:</v>
      </c>
      <c r="B36" s="18" t="s">
        <v>10</v>
      </c>
      <c r="C36" s="18" t="s">
        <v>128</v>
      </c>
      <c r="D36" s="17" t="s">
        <v>438</v>
      </c>
      <c r="E36" s="17" t="s">
        <v>492</v>
      </c>
    </row>
    <row r="37" spans="1:5" x14ac:dyDescent="0.2">
      <c r="A37" s="14" t="str">
        <f t="shared" si="0"/>
        <v>Neubau, luxuriös ausgebaut, beste Mikrolage.</v>
      </c>
      <c r="B37" s="18" t="s">
        <v>66</v>
      </c>
      <c r="C37" s="18" t="s">
        <v>96</v>
      </c>
      <c r="D37" s="17" t="s">
        <v>486</v>
      </c>
      <c r="E37" s="17" t="s">
        <v>565</v>
      </c>
    </row>
    <row r="38" spans="1:5" x14ac:dyDescent="0.2">
      <c r="A38" s="14" t="str">
        <f t="shared" si="0"/>
        <v>EWG: 180m2 HNF SIA 416.</v>
      </c>
      <c r="B38" s="18" t="s">
        <v>239</v>
      </c>
      <c r="C38" s="17" t="s">
        <v>493</v>
      </c>
      <c r="D38" s="17" t="s">
        <v>493</v>
      </c>
      <c r="E38" s="18" t="s">
        <v>566</v>
      </c>
    </row>
    <row r="39" spans="1:5" x14ac:dyDescent="0.2">
      <c r="A39" s="14" t="str">
        <f t="shared" si="0"/>
        <v>EFH: freistehend, 900m2 Grundstückfläche, 1'250m3 SIA 416.</v>
      </c>
      <c r="B39" s="18" t="s">
        <v>673</v>
      </c>
      <c r="C39" s="18" t="s">
        <v>674</v>
      </c>
      <c r="D39" s="17" t="s">
        <v>675</v>
      </c>
      <c r="E39" s="18" t="s">
        <v>676</v>
      </c>
    </row>
    <row r="40" spans="1:5" x14ac:dyDescent="0.2">
      <c r="A40" s="14" t="str">
        <f t="shared" si="0"/>
        <v>Literatur:</v>
      </c>
      <c r="B40" s="18" t="s">
        <v>11</v>
      </c>
      <c r="C40" s="18" t="s">
        <v>97</v>
      </c>
      <c r="D40" s="17" t="s">
        <v>439</v>
      </c>
      <c r="E40" s="17" t="s">
        <v>567</v>
      </c>
    </row>
    <row r="41" spans="1:5" x14ac:dyDescent="0.2">
      <c r="A41" s="14" t="str">
        <f t="shared" si="0"/>
        <v>Fahrländer Partner (2016)</v>
      </c>
      <c r="B41" s="18" t="s">
        <v>3818</v>
      </c>
      <c r="C41" s="18" t="s">
        <v>3818</v>
      </c>
      <c r="D41" s="18" t="s">
        <v>3818</v>
      </c>
      <c r="E41" s="18" t="s">
        <v>3818</v>
      </c>
    </row>
    <row r="42" spans="1:5" x14ac:dyDescent="0.2">
      <c r="A42" s="14" t="str">
        <f t="shared" si="0"/>
        <v>Immobilien-Preisindizes von Fahrländer Partner: Methoden-Kurzbeschrieb</v>
      </c>
      <c r="B42" s="18" t="s">
        <v>3725</v>
      </c>
      <c r="C42" s="18" t="s">
        <v>3726</v>
      </c>
      <c r="D42" s="17" t="s">
        <v>3727</v>
      </c>
      <c r="E42" s="17" t="s">
        <v>3728</v>
      </c>
    </row>
    <row r="43" spans="1:5" x14ac:dyDescent="0.2">
      <c r="A43" s="14" t="str">
        <f t="shared" si="0"/>
        <v>Im Anhang des Methoden-Kurzbeschriebs befindet sich ein Literaturverzeichnis.</v>
      </c>
      <c r="B43" s="18" t="s">
        <v>58</v>
      </c>
      <c r="C43" s="18" t="s">
        <v>129</v>
      </c>
      <c r="D43" s="17" t="s">
        <v>474</v>
      </c>
      <c r="E43" s="17" t="s">
        <v>568</v>
      </c>
    </row>
    <row r="44" spans="1:5" x14ac:dyDescent="0.2">
      <c r="A44" s="14" t="str">
        <f t="shared" si="0"/>
        <v>Überblick Indizes (Neubau)</v>
      </c>
      <c r="B44" s="18" t="s">
        <v>72</v>
      </c>
      <c r="C44" s="18" t="s">
        <v>94</v>
      </c>
      <c r="D44" s="17" t="s">
        <v>440</v>
      </c>
      <c r="E44" s="17" t="s">
        <v>570</v>
      </c>
    </row>
    <row r="45" spans="1:5" x14ac:dyDescent="0.2">
      <c r="A45" s="14" t="str">
        <f t="shared" ref="A45:A55" si="1">IF(B$3=1,B45,IF(B$3=2,C45,IF(B$3=3,D45,IF(B$3=4,E45,B45))))</f>
        <v>Gesamtindizes:</v>
      </c>
      <c r="B45" s="18" t="s">
        <v>3680</v>
      </c>
      <c r="C45" s="17" t="s">
        <v>3706</v>
      </c>
      <c r="D45" s="17" t="s">
        <v>3707</v>
      </c>
      <c r="E45" s="17" t="s">
        <v>3698</v>
      </c>
    </row>
    <row r="46" spans="1:5" x14ac:dyDescent="0.2">
      <c r="A46" s="14" t="str">
        <f t="shared" si="1"/>
        <v>Eigentumswohnungen (gewichtetes Aggregat der drei EWG-Marktsegmente)</v>
      </c>
      <c r="B46" s="18" t="s">
        <v>3684</v>
      </c>
      <c r="C46" s="17" t="s">
        <v>3701</v>
      </c>
      <c r="D46" s="17" t="s">
        <v>3708</v>
      </c>
      <c r="E46" s="17" t="s">
        <v>3705</v>
      </c>
    </row>
    <row r="47" spans="1:5" x14ac:dyDescent="0.2">
      <c r="A47" s="14" t="str">
        <f t="shared" si="1"/>
        <v>Einfamilienhäuser (gewichtetes Aggregat der drei EFH-Marktsegmente)</v>
      </c>
      <c r="B47" s="18" t="s">
        <v>3683</v>
      </c>
      <c r="C47" s="17" t="s">
        <v>3702</v>
      </c>
      <c r="D47" s="17" t="s">
        <v>3709</v>
      </c>
      <c r="E47" s="17" t="s">
        <v>3704</v>
      </c>
    </row>
    <row r="48" spans="1:5" x14ac:dyDescent="0.2">
      <c r="A48" s="14" t="str">
        <f t="shared" si="1"/>
        <v>Wohneigentum (gewichtetes Aggregat aller Marktsegmente)</v>
      </c>
      <c r="B48" s="18" t="s">
        <v>3685</v>
      </c>
      <c r="C48" s="18" t="s">
        <v>3699</v>
      </c>
      <c r="D48" s="18" t="s">
        <v>3863</v>
      </c>
      <c r="E48" s="18" t="s">
        <v>3700</v>
      </c>
    </row>
    <row r="49" spans="1:5" x14ac:dyDescent="0.2">
      <c r="A49" s="14" t="str">
        <f t="shared" si="1"/>
        <v>Bauland MFH: mit 8 EWG und einer Ausnützungsziffer von 0.6</v>
      </c>
      <c r="B49" s="18" t="s">
        <v>3801</v>
      </c>
      <c r="C49" s="18" t="s">
        <v>3815</v>
      </c>
      <c r="D49" s="18" t="s">
        <v>3816</v>
      </c>
      <c r="E49" s="18" t="s">
        <v>3817</v>
      </c>
    </row>
    <row r="50" spans="1:5" x14ac:dyDescent="0.2">
      <c r="A50" s="14" t="str">
        <f t="shared" si="1"/>
        <v>Jahresvergleich</v>
      </c>
      <c r="B50" s="18" t="s">
        <v>3943</v>
      </c>
      <c r="C50" s="18" t="s">
        <v>3953</v>
      </c>
      <c r="D50" s="18" t="s">
        <v>3956</v>
      </c>
      <c r="E50" s="18" t="s">
        <v>3951</v>
      </c>
    </row>
    <row r="51" spans="1:5" x14ac:dyDescent="0.2">
      <c r="A51" s="14" t="str">
        <f t="shared" si="1"/>
        <v>5-Jahresvergleich</v>
      </c>
      <c r="B51" s="18" t="s">
        <v>3944</v>
      </c>
      <c r="C51" s="18" t="s">
        <v>3954</v>
      </c>
      <c r="D51" s="18" t="s">
        <v>3955</v>
      </c>
      <c r="E51" s="18" t="s">
        <v>3952</v>
      </c>
    </row>
    <row r="52" spans="1:5" x14ac:dyDescent="0.2">
      <c r="A52" s="14" t="str">
        <f t="shared" si="1"/>
        <v>Kennzahlen</v>
      </c>
      <c r="B52" s="18" t="s">
        <v>3957</v>
      </c>
      <c r="C52" s="18" t="s">
        <v>3958</v>
      </c>
      <c r="D52" s="18" t="s">
        <v>3959</v>
      </c>
      <c r="E52" s="18" t="s">
        <v>3960</v>
      </c>
    </row>
    <row r="53" spans="1:5" x14ac:dyDescent="0.2">
      <c r="A53" s="14" t="str">
        <f t="shared" si="1"/>
        <v>Index:</v>
      </c>
      <c r="B53" s="18" t="s">
        <v>3961</v>
      </c>
      <c r="C53" s="18" t="s">
        <v>3962</v>
      </c>
      <c r="D53" s="18" t="s">
        <v>3962</v>
      </c>
      <c r="E53" s="18" t="s">
        <v>3961</v>
      </c>
    </row>
    <row r="54" spans="1:5" x14ac:dyDescent="0.2">
      <c r="A54" s="14" t="str">
        <f t="shared" si="1"/>
        <v>Sprache:</v>
      </c>
      <c r="B54" s="36" t="s">
        <v>3942</v>
      </c>
      <c r="C54" s="36" t="s">
        <v>3963</v>
      </c>
      <c r="D54" s="36" t="s">
        <v>3964</v>
      </c>
      <c r="E54" s="36" t="s">
        <v>3965</v>
      </c>
    </row>
    <row r="55" spans="1:5" x14ac:dyDescent="0.2">
      <c r="A55" s="149" t="str">
        <f t="shared" si="1"/>
        <v>Drucken</v>
      </c>
      <c r="B55" s="36" t="s">
        <v>3990</v>
      </c>
      <c r="C55" s="36" t="s">
        <v>3991</v>
      </c>
      <c r="D55" s="36" t="s">
        <v>3992</v>
      </c>
      <c r="E55" s="36" t="s">
        <v>3993</v>
      </c>
    </row>
    <row r="56" spans="1:5" x14ac:dyDescent="0.2">
      <c r="D56" s="20"/>
    </row>
    <row r="57" spans="1:5" x14ac:dyDescent="0.2">
      <c r="A57" s="15" t="s">
        <v>236</v>
      </c>
      <c r="D57" s="20"/>
    </row>
    <row r="58" spans="1:5" x14ac:dyDescent="0.2">
      <c r="B58" s="2" t="s">
        <v>220</v>
      </c>
      <c r="C58" s="2" t="s">
        <v>221</v>
      </c>
      <c r="D58" s="19" t="s">
        <v>222</v>
      </c>
      <c r="E58" s="2" t="s">
        <v>223</v>
      </c>
    </row>
    <row r="59" spans="1:5" x14ac:dyDescent="0.2">
      <c r="A59" s="14" t="str">
        <f>IF(B$3=1,B59,IF(B$3=2,C59,IF(B$3=3,D59,IF(B$3=4,E59,B59))))</f>
        <v>Indexreihen Schweiz (Neubau)</v>
      </c>
      <c r="B59" s="16" t="s">
        <v>73</v>
      </c>
      <c r="C59" s="16" t="s">
        <v>393</v>
      </c>
      <c r="D59" s="17" t="s">
        <v>441</v>
      </c>
      <c r="E59" s="17" t="s">
        <v>569</v>
      </c>
    </row>
    <row r="60" spans="1:5" x14ac:dyDescent="0.2">
      <c r="A60" s="14" t="str">
        <f t="shared" ref="A60:A75" si="2">IF(B$3=1,B60,IF(B$3=2,C60,IF(B$3=3,D60,IF(B$3=4,E60,B60))))</f>
        <v>Indexreihen Schweiz (Jahresmittel 1985 = 100, jährlich)</v>
      </c>
      <c r="B60" s="16" t="s">
        <v>3941</v>
      </c>
      <c r="C60" s="16" t="s">
        <v>3950</v>
      </c>
      <c r="D60" s="17" t="s">
        <v>3949</v>
      </c>
      <c r="E60" s="17" t="s">
        <v>3945</v>
      </c>
    </row>
    <row r="61" spans="1:5" x14ac:dyDescent="0.2">
      <c r="A61" s="14" t="str">
        <f t="shared" si="2"/>
        <v>Indexreihen Schweiz (1. Quartal 2000 = 100, quartalsweise)</v>
      </c>
      <c r="B61" s="16" t="s">
        <v>3940</v>
      </c>
      <c r="C61" s="16" t="s">
        <v>3947</v>
      </c>
      <c r="D61" s="17" t="s">
        <v>3948</v>
      </c>
      <c r="E61" s="17" t="s">
        <v>3946</v>
      </c>
    </row>
    <row r="62" spans="1:5" x14ac:dyDescent="0.2">
      <c r="A62" s="14" t="str">
        <f t="shared" si="2"/>
        <v>Schweiz</v>
      </c>
      <c r="B62" s="16" t="s">
        <v>77</v>
      </c>
      <c r="C62" s="16" t="s">
        <v>80</v>
      </c>
      <c r="D62" s="17" t="s">
        <v>81</v>
      </c>
      <c r="E62" s="17" t="s">
        <v>242</v>
      </c>
    </row>
    <row r="63" spans="1:5" x14ac:dyDescent="0.2">
      <c r="A63" s="14" t="str">
        <f t="shared" si="2"/>
        <v>Marktsegment</v>
      </c>
      <c r="B63" s="16" t="s">
        <v>3686</v>
      </c>
      <c r="C63" s="27" t="s">
        <v>3689</v>
      </c>
      <c r="D63" s="17" t="s">
        <v>3690</v>
      </c>
      <c r="E63" s="17" t="s">
        <v>3691</v>
      </c>
    </row>
    <row r="64" spans="1:5" x14ac:dyDescent="0.2">
      <c r="A64" s="14" t="str">
        <f t="shared" si="2"/>
        <v>Unteres</v>
      </c>
      <c r="B64" s="16" t="s">
        <v>3</v>
      </c>
      <c r="C64" s="27" t="s">
        <v>99</v>
      </c>
      <c r="D64" s="17" t="s">
        <v>442</v>
      </c>
      <c r="E64" s="17" t="s">
        <v>417</v>
      </c>
    </row>
    <row r="65" spans="1:5" x14ac:dyDescent="0.2">
      <c r="A65" s="14" t="str">
        <f t="shared" si="2"/>
        <v>Mittleres</v>
      </c>
      <c r="B65" s="16" t="s">
        <v>4</v>
      </c>
      <c r="C65" s="27" t="s">
        <v>100</v>
      </c>
      <c r="D65" s="17" t="s">
        <v>444</v>
      </c>
      <c r="E65" s="17" t="s">
        <v>415</v>
      </c>
    </row>
    <row r="66" spans="1:5" x14ac:dyDescent="0.2">
      <c r="A66" s="14" t="str">
        <f t="shared" si="2"/>
        <v>Gehobenes</v>
      </c>
      <c r="B66" s="16" t="s">
        <v>5</v>
      </c>
      <c r="C66" s="27" t="s">
        <v>101</v>
      </c>
      <c r="D66" s="17" t="s">
        <v>443</v>
      </c>
      <c r="E66" s="17" t="s">
        <v>416</v>
      </c>
    </row>
    <row r="67" spans="1:5" x14ac:dyDescent="0.2">
      <c r="A67" s="14" t="str">
        <f t="shared" si="2"/>
        <v>EWG (u)</v>
      </c>
      <c r="B67" s="16" t="s">
        <v>59</v>
      </c>
      <c r="C67" s="27" t="s">
        <v>103</v>
      </c>
      <c r="D67" s="17" t="s">
        <v>481</v>
      </c>
      <c r="E67" s="17" t="s">
        <v>418</v>
      </c>
    </row>
    <row r="68" spans="1:5" x14ac:dyDescent="0.2">
      <c r="A68" s="14" t="str">
        <f t="shared" si="2"/>
        <v>EWG (m)</v>
      </c>
      <c r="B68" s="16" t="s">
        <v>60</v>
      </c>
      <c r="C68" s="27" t="s">
        <v>102</v>
      </c>
      <c r="D68" s="17" t="s">
        <v>479</v>
      </c>
      <c r="E68" s="17" t="s">
        <v>419</v>
      </c>
    </row>
    <row r="69" spans="1:5" x14ac:dyDescent="0.2">
      <c r="A69" s="14" t="str">
        <f t="shared" si="2"/>
        <v>EWG (g)</v>
      </c>
      <c r="B69" s="16" t="s">
        <v>64</v>
      </c>
      <c r="C69" s="27" t="s">
        <v>104</v>
      </c>
      <c r="D69" s="17" t="s">
        <v>480</v>
      </c>
      <c r="E69" s="17" t="s">
        <v>420</v>
      </c>
    </row>
    <row r="70" spans="1:5" x14ac:dyDescent="0.2">
      <c r="A70" s="14" t="str">
        <f t="shared" si="2"/>
        <v>EFH (u)</v>
      </c>
      <c r="B70" s="18" t="s">
        <v>61</v>
      </c>
      <c r="C70" s="17" t="s">
        <v>105</v>
      </c>
      <c r="D70" s="17" t="s">
        <v>482</v>
      </c>
      <c r="E70" s="17" t="s">
        <v>421</v>
      </c>
    </row>
    <row r="71" spans="1:5" x14ac:dyDescent="0.2">
      <c r="A71" s="14" t="str">
        <f t="shared" si="2"/>
        <v>EFH (m)</v>
      </c>
      <c r="B71" s="18" t="s">
        <v>62</v>
      </c>
      <c r="C71" s="17" t="s">
        <v>106</v>
      </c>
      <c r="D71" s="17" t="s">
        <v>483</v>
      </c>
      <c r="E71" s="17" t="s">
        <v>422</v>
      </c>
    </row>
    <row r="72" spans="1:5" x14ac:dyDescent="0.2">
      <c r="A72" s="14" t="str">
        <f t="shared" si="2"/>
        <v>EFH (g)</v>
      </c>
      <c r="B72" s="18" t="s">
        <v>63</v>
      </c>
      <c r="C72" s="17" t="s">
        <v>107</v>
      </c>
      <c r="D72" s="17" t="s">
        <v>484</v>
      </c>
      <c r="E72" s="17" t="s">
        <v>423</v>
      </c>
    </row>
    <row r="73" spans="1:5" x14ac:dyDescent="0.2">
      <c r="A73" s="14" t="str">
        <f t="shared" si="2"/>
        <v>EWG (gesamt)</v>
      </c>
      <c r="B73" s="18" t="s">
        <v>3723</v>
      </c>
      <c r="C73" s="17" t="s">
        <v>3713</v>
      </c>
      <c r="D73" s="17" t="s">
        <v>3715</v>
      </c>
      <c r="E73" s="17" t="s">
        <v>3721</v>
      </c>
    </row>
    <row r="74" spans="1:5" x14ac:dyDescent="0.2">
      <c r="A74" s="14" t="str">
        <f t="shared" si="2"/>
        <v>EFH (gesamt)</v>
      </c>
      <c r="B74" s="18" t="s">
        <v>3724</v>
      </c>
      <c r="C74" s="17" t="s">
        <v>3714</v>
      </c>
      <c r="D74" s="17" t="s">
        <v>3716</v>
      </c>
      <c r="E74" s="17" t="s">
        <v>3722</v>
      </c>
    </row>
    <row r="75" spans="1:5" x14ac:dyDescent="0.2">
      <c r="A75" s="14" t="str">
        <f t="shared" si="2"/>
        <v>EIG</v>
      </c>
      <c r="B75" s="18" t="s">
        <v>3661</v>
      </c>
      <c r="C75" s="17" t="s">
        <v>3692</v>
      </c>
      <c r="D75" s="17" t="s">
        <v>3692</v>
      </c>
      <c r="E75" s="17" t="s">
        <v>3692</v>
      </c>
    </row>
    <row r="76" spans="1:5" x14ac:dyDescent="0.2">
      <c r="A76" s="14" t="str">
        <f t="shared" ref="A76:A93" si="3">IF(B$3=1,B76,IF(B$3=2,C76,IF(B$3=3,D76,IF(B$3=4,E76,B76))))</f>
        <v>EWG gesamt</v>
      </c>
      <c r="B76" s="18" t="s">
        <v>3687</v>
      </c>
      <c r="C76" s="17" t="s">
        <v>3712</v>
      </c>
      <c r="D76" s="17" t="s">
        <v>3717</v>
      </c>
      <c r="E76" s="17" t="s">
        <v>3719</v>
      </c>
    </row>
    <row r="77" spans="1:5" x14ac:dyDescent="0.2">
      <c r="A77" s="14" t="str">
        <f t="shared" si="3"/>
        <v>EFH gesamt</v>
      </c>
      <c r="B77" s="18" t="s">
        <v>3688</v>
      </c>
      <c r="C77" s="17" t="s">
        <v>3786</v>
      </c>
      <c r="D77" s="17" t="s">
        <v>3718</v>
      </c>
      <c r="E77" s="17" t="s">
        <v>3720</v>
      </c>
    </row>
    <row r="78" spans="1:5" x14ac:dyDescent="0.2">
      <c r="A78" s="14" t="str">
        <f t="shared" si="3"/>
        <v>MFH-Land gesamt</v>
      </c>
      <c r="B78" s="18" t="s">
        <v>3756</v>
      </c>
      <c r="C78" s="17" t="s">
        <v>3784</v>
      </c>
      <c r="D78" s="17" t="s">
        <v>3795</v>
      </c>
      <c r="E78" s="17" t="s">
        <v>3772</v>
      </c>
    </row>
    <row r="79" spans="1:5" x14ac:dyDescent="0.2">
      <c r="A79" s="14" t="str">
        <f t="shared" si="3"/>
        <v>EFH-Land gesamt</v>
      </c>
      <c r="B79" s="18" t="s">
        <v>3757</v>
      </c>
      <c r="C79" s="17" t="s">
        <v>3785</v>
      </c>
      <c r="D79" s="17" t="s">
        <v>3796</v>
      </c>
      <c r="E79" s="17" t="s">
        <v>3773</v>
      </c>
    </row>
    <row r="80" spans="1:5" x14ac:dyDescent="0.2">
      <c r="A80" s="14" t="str">
        <f t="shared" si="3"/>
        <v>Wohneigentum</v>
      </c>
      <c r="B80" s="18" t="s">
        <v>3662</v>
      </c>
      <c r="C80" s="17" t="s">
        <v>3673</v>
      </c>
      <c r="D80" s="17" t="s">
        <v>3674</v>
      </c>
      <c r="E80" s="17" t="s">
        <v>3665</v>
      </c>
    </row>
    <row r="81" spans="1:5" x14ac:dyDescent="0.2">
      <c r="A81" s="14" t="str">
        <f t="shared" si="3"/>
        <v>MFH-Land (u)</v>
      </c>
      <c r="B81" s="18" t="s">
        <v>3747</v>
      </c>
      <c r="C81" s="17" t="s">
        <v>3775</v>
      </c>
      <c r="D81" s="17" t="s">
        <v>3787</v>
      </c>
      <c r="E81" s="17" t="s">
        <v>3763</v>
      </c>
    </row>
    <row r="82" spans="1:5" x14ac:dyDescent="0.2">
      <c r="A82" s="14" t="str">
        <f t="shared" si="3"/>
        <v>MFH-Land (m)</v>
      </c>
      <c r="B82" s="18" t="s">
        <v>3748</v>
      </c>
      <c r="C82" s="17" t="s">
        <v>3776</v>
      </c>
      <c r="D82" s="17" t="s">
        <v>3788</v>
      </c>
      <c r="E82" s="17" t="s">
        <v>3764</v>
      </c>
    </row>
    <row r="83" spans="1:5" x14ac:dyDescent="0.2">
      <c r="A83" s="14" t="str">
        <f t="shared" si="3"/>
        <v>MFH-Land (g)</v>
      </c>
      <c r="B83" s="18" t="s">
        <v>3749</v>
      </c>
      <c r="C83" s="17" t="s">
        <v>3777</v>
      </c>
      <c r="D83" s="17" t="s">
        <v>3789</v>
      </c>
      <c r="E83" s="17" t="s">
        <v>3765</v>
      </c>
    </row>
    <row r="84" spans="1:5" x14ac:dyDescent="0.2">
      <c r="A84" s="14" t="str">
        <f t="shared" si="3"/>
        <v>EFH-Land (u)</v>
      </c>
      <c r="B84" s="18" t="s">
        <v>3750</v>
      </c>
      <c r="C84" s="17" t="s">
        <v>3778</v>
      </c>
      <c r="D84" s="17" t="s">
        <v>3790</v>
      </c>
      <c r="E84" s="17" t="s">
        <v>3766</v>
      </c>
    </row>
    <row r="85" spans="1:5" x14ac:dyDescent="0.2">
      <c r="A85" s="14" t="str">
        <f t="shared" si="3"/>
        <v>EFH-Land (m)</v>
      </c>
      <c r="B85" s="18" t="s">
        <v>3751</v>
      </c>
      <c r="C85" s="17" t="s">
        <v>3779</v>
      </c>
      <c r="D85" s="17" t="s">
        <v>3791</v>
      </c>
      <c r="E85" s="17" t="s">
        <v>3767</v>
      </c>
    </row>
    <row r="86" spans="1:5" x14ac:dyDescent="0.2">
      <c r="A86" s="14" t="str">
        <f t="shared" si="3"/>
        <v>EFH-Land (g)</v>
      </c>
      <c r="B86" s="18" t="s">
        <v>3752</v>
      </c>
      <c r="C86" s="17" t="s">
        <v>3780</v>
      </c>
      <c r="D86" s="17" t="s">
        <v>3792</v>
      </c>
      <c r="E86" s="17" t="s">
        <v>3768</v>
      </c>
    </row>
    <row r="87" spans="1:5" x14ac:dyDescent="0.2">
      <c r="A87" s="14" t="str">
        <f t="shared" si="3"/>
        <v>MFH-Land (gesamt)</v>
      </c>
      <c r="B87" s="18" t="s">
        <v>3753</v>
      </c>
      <c r="C87" s="17" t="s">
        <v>3781</v>
      </c>
      <c r="D87" s="17" t="s">
        <v>3793</v>
      </c>
      <c r="E87" s="17" t="s">
        <v>3769</v>
      </c>
    </row>
    <row r="88" spans="1:5" x14ac:dyDescent="0.2">
      <c r="A88" s="14" t="str">
        <f t="shared" si="3"/>
        <v>EFH-Land (gesamt)</v>
      </c>
      <c r="B88" s="18" t="s">
        <v>3754</v>
      </c>
      <c r="C88" s="17" t="s">
        <v>3782</v>
      </c>
      <c r="D88" s="17" t="s">
        <v>3794</v>
      </c>
      <c r="E88" s="17" t="s">
        <v>3770</v>
      </c>
    </row>
    <row r="89" spans="1:5" x14ac:dyDescent="0.2">
      <c r="A89" s="14" t="str">
        <f t="shared" si="3"/>
        <v>EIG-Land</v>
      </c>
      <c r="B89" s="18" t="s">
        <v>3755</v>
      </c>
      <c r="C89" s="17" t="s">
        <v>3783</v>
      </c>
      <c r="D89" s="17" t="s">
        <v>3798</v>
      </c>
      <c r="E89" s="17" t="s">
        <v>3771</v>
      </c>
    </row>
    <row r="90" spans="1:5" x14ac:dyDescent="0.2">
      <c r="A90" s="14" t="str">
        <f t="shared" si="3"/>
        <v>MFH-Land gesamt</v>
      </c>
      <c r="B90" s="18" t="s">
        <v>3756</v>
      </c>
      <c r="C90" s="17" t="s">
        <v>3784</v>
      </c>
      <c r="D90" s="17" t="s">
        <v>3795</v>
      </c>
      <c r="E90" s="17" t="s">
        <v>3772</v>
      </c>
    </row>
    <row r="91" spans="1:5" x14ac:dyDescent="0.2">
      <c r="A91" s="14" t="str">
        <f t="shared" si="3"/>
        <v>EFH-Land gesamt</v>
      </c>
      <c r="B91" s="18" t="s">
        <v>3757</v>
      </c>
      <c r="C91" s="17" t="s">
        <v>3785</v>
      </c>
      <c r="D91" s="17" t="s">
        <v>3796</v>
      </c>
      <c r="E91" s="17" t="s">
        <v>3773</v>
      </c>
    </row>
    <row r="92" spans="1:5" x14ac:dyDescent="0.2">
      <c r="A92" s="14" t="str">
        <f t="shared" si="3"/>
        <v>Wohneigentums-Land</v>
      </c>
      <c r="B92" s="18" t="s">
        <v>3758</v>
      </c>
      <c r="C92" s="17" t="s">
        <v>3783</v>
      </c>
      <c r="D92" s="17" t="s">
        <v>3797</v>
      </c>
      <c r="E92" s="17" t="s">
        <v>3774</v>
      </c>
    </row>
    <row r="93" spans="1:5" x14ac:dyDescent="0.2">
      <c r="A93" s="14" t="str">
        <f t="shared" si="3"/>
        <v>grau/kursiv: ungeglättete Reihen</v>
      </c>
      <c r="B93" s="18" t="s">
        <v>3679</v>
      </c>
      <c r="C93" s="17" t="s">
        <v>3693</v>
      </c>
      <c r="D93" s="17" t="s">
        <v>3694</v>
      </c>
      <c r="E93" s="17" t="s">
        <v>3695</v>
      </c>
    </row>
    <row r="94" spans="1:5" x14ac:dyDescent="0.2">
      <c r="C94" s="19"/>
      <c r="E94" s="19"/>
    </row>
    <row r="95" spans="1:5" x14ac:dyDescent="0.2">
      <c r="A95" s="15" t="s">
        <v>505</v>
      </c>
      <c r="C95" s="19"/>
      <c r="E95" s="19"/>
    </row>
    <row r="96" spans="1:5" x14ac:dyDescent="0.2">
      <c r="B96" s="2" t="s">
        <v>220</v>
      </c>
      <c r="C96" s="2" t="s">
        <v>221</v>
      </c>
      <c r="D96" s="19" t="s">
        <v>222</v>
      </c>
      <c r="E96" s="2" t="s">
        <v>223</v>
      </c>
    </row>
    <row r="97" spans="1:5" x14ac:dyDescent="0.2">
      <c r="A97" s="14" t="str">
        <f>IF(B$3=1,B97,IF(B$3=2,C97,IF(B$3=3,D97,IF(B$3=4,E97,B97))))</f>
        <v>Indexreihen</v>
      </c>
      <c r="B97" s="16" t="s">
        <v>245</v>
      </c>
      <c r="C97" s="16" t="s">
        <v>394</v>
      </c>
      <c r="D97" s="17" t="s">
        <v>445</v>
      </c>
      <c r="E97" s="17" t="s">
        <v>412</v>
      </c>
    </row>
    <row r="98" spans="1:5" x14ac:dyDescent="0.2">
      <c r="A98" s="14" t="str">
        <f>IF(B$3=1,B98,IF(B$3=2,C98,IF(B$3=3,D98,IF(B$3=4,E98,B98))))</f>
        <v>(Neubau)</v>
      </c>
      <c r="B98" s="16" t="s">
        <v>261</v>
      </c>
      <c r="C98" s="16" t="s">
        <v>123</v>
      </c>
      <c r="D98" s="17" t="s">
        <v>425</v>
      </c>
      <c r="E98" s="18" t="s">
        <v>559</v>
      </c>
    </row>
    <row r="99" spans="1:5" x14ac:dyDescent="0.2">
      <c r="A99" s="14" t="str">
        <f>IF(B$3=1,B99,IF(B$3=2,C99,IF(B$3=3,D99,IF(B$3=4,E99,B99))))</f>
        <v>(Jahresmittel 1985 = 100)</v>
      </c>
      <c r="B99" s="16" t="s">
        <v>256</v>
      </c>
      <c r="C99" s="16" t="s">
        <v>258</v>
      </c>
      <c r="D99" s="17" t="s">
        <v>3710</v>
      </c>
      <c r="E99" s="17" t="s">
        <v>413</v>
      </c>
    </row>
    <row r="100" spans="1:5" x14ac:dyDescent="0.2">
      <c r="A100" s="14" t="str">
        <f>IF(B$3=1,B100,IF(B$3=2,C100,IF(B$3=3,D100,IF(B$3=4,E100,B100))))</f>
        <v>(1. Quartal 2000 = 100)</v>
      </c>
      <c r="B100" s="16" t="s">
        <v>257</v>
      </c>
      <c r="C100" s="16" t="s">
        <v>259</v>
      </c>
      <c r="D100" s="17" t="s">
        <v>446</v>
      </c>
      <c r="E100" s="17" t="s">
        <v>414</v>
      </c>
    </row>
    <row r="101" spans="1:5" x14ac:dyDescent="0.2">
      <c r="A101" s="14" t="str">
        <f>IF(B$3=1,B101,IF(B$3=2,C101,IF(B$3=3,D101,IF(B$3=4,E101,B101))))</f>
        <v>FPRE-Regionen</v>
      </c>
      <c r="B101" s="16" t="s">
        <v>506</v>
      </c>
      <c r="C101" s="16" t="s">
        <v>507</v>
      </c>
      <c r="D101" s="17" t="s">
        <v>3926</v>
      </c>
      <c r="E101" s="17" t="s">
        <v>558</v>
      </c>
    </row>
    <row r="104" spans="1:5" x14ac:dyDescent="0.2">
      <c r="A104" s="14" t="str">
        <f t="shared" ref="A104:A110" si="4">IF(B$3=1,B104,IF(B$3=2,C104,IF(B$3=3,D104,IF(B$3=4,E104,B104))))</f>
        <v>EWG</v>
      </c>
      <c r="B104" s="16" t="s">
        <v>590</v>
      </c>
      <c r="C104" s="16" t="s">
        <v>598</v>
      </c>
      <c r="D104" s="17" t="s">
        <v>599</v>
      </c>
      <c r="E104" s="17" t="s">
        <v>600</v>
      </c>
    </row>
    <row r="105" spans="1:5" x14ac:dyDescent="0.2">
      <c r="A105" s="14" t="str">
        <f t="shared" si="4"/>
        <v>EFH</v>
      </c>
      <c r="B105" s="18" t="s">
        <v>589</v>
      </c>
      <c r="C105" s="18" t="s">
        <v>601</v>
      </c>
      <c r="D105" s="17" t="s">
        <v>602</v>
      </c>
      <c r="E105" s="17" t="s">
        <v>603</v>
      </c>
    </row>
    <row r="106" spans="1:5" x14ac:dyDescent="0.2">
      <c r="A106" s="14" t="str">
        <f t="shared" si="4"/>
        <v>(u)</v>
      </c>
      <c r="B106" s="18" t="s">
        <v>604</v>
      </c>
      <c r="C106" s="18" t="s">
        <v>607</v>
      </c>
      <c r="D106" s="17" t="s">
        <v>607</v>
      </c>
      <c r="E106" s="17" t="s">
        <v>610</v>
      </c>
    </row>
    <row r="107" spans="1:5" x14ac:dyDescent="0.2">
      <c r="A107" s="14" t="str">
        <f t="shared" si="4"/>
        <v>(m)</v>
      </c>
      <c r="B107" s="18" t="s">
        <v>605</v>
      </c>
      <c r="C107" s="18" t="s">
        <v>605</v>
      </c>
      <c r="D107" s="17" t="s">
        <v>609</v>
      </c>
      <c r="E107" s="17" t="s">
        <v>611</v>
      </c>
    </row>
    <row r="108" spans="1:5" x14ac:dyDescent="0.2">
      <c r="A108" s="14" t="str">
        <f t="shared" si="4"/>
        <v>(g)</v>
      </c>
      <c r="B108" s="18" t="s">
        <v>606</v>
      </c>
      <c r="C108" s="18" t="s">
        <v>608</v>
      </c>
      <c r="D108" s="18" t="s">
        <v>608</v>
      </c>
      <c r="E108" s="18" t="s">
        <v>612</v>
      </c>
    </row>
    <row r="109" spans="1:5" x14ac:dyDescent="0.2">
      <c r="A109" s="14" t="str">
        <f t="shared" si="4"/>
        <v>Geglättete Reihen</v>
      </c>
      <c r="B109" s="18" t="s">
        <v>614</v>
      </c>
      <c r="C109" s="17" t="s">
        <v>636</v>
      </c>
      <c r="D109" s="17" t="s">
        <v>637</v>
      </c>
      <c r="E109" s="17" t="s">
        <v>638</v>
      </c>
    </row>
    <row r="110" spans="1:5" x14ac:dyDescent="0.2">
      <c r="A110" s="14" t="str">
        <f t="shared" si="4"/>
        <v>gg</v>
      </c>
      <c r="B110" s="18" t="s">
        <v>613</v>
      </c>
      <c r="C110" s="17" t="s">
        <v>630</v>
      </c>
      <c r="D110" s="17" t="s">
        <v>631</v>
      </c>
      <c r="E110" s="17" t="s">
        <v>632</v>
      </c>
    </row>
    <row r="111" spans="1:5" x14ac:dyDescent="0.2">
      <c r="A111" s="14" t="str">
        <f t="shared" ref="A111:A118" si="5">IF(B$3=1,B111,IF(B$3=2,C111,IF(B$3=3,D111,IF(B$3=4,E111,B111))))</f>
        <v>Ungeglättete Reihen</v>
      </c>
      <c r="B111" s="18" t="s">
        <v>615</v>
      </c>
      <c r="C111" s="17" t="s">
        <v>639</v>
      </c>
      <c r="D111" s="17" t="s">
        <v>640</v>
      </c>
      <c r="E111" s="17" t="s">
        <v>641</v>
      </c>
    </row>
    <row r="112" spans="1:5" x14ac:dyDescent="0.2">
      <c r="A112" s="14" t="str">
        <f t="shared" si="5"/>
        <v>Glättung: Gleitend zentrierter Mittelwert über drei Quartale. Der aktuellste Datenpunkt ist provisorisch.</v>
      </c>
      <c r="B112" s="18" t="s">
        <v>619</v>
      </c>
      <c r="C112" s="17" t="s">
        <v>633</v>
      </c>
      <c r="D112" s="17" t="s">
        <v>634</v>
      </c>
      <c r="E112" s="17" t="s">
        <v>635</v>
      </c>
    </row>
    <row r="113" spans="1:5" x14ac:dyDescent="0.2">
      <c r="A113" s="14" t="str">
        <f t="shared" si="5"/>
        <v>QoQ*</v>
      </c>
      <c r="B113" s="17" t="s">
        <v>652</v>
      </c>
      <c r="C113" s="17" t="s">
        <v>652</v>
      </c>
      <c r="D113" s="17" t="s">
        <v>652</v>
      </c>
      <c r="E113" s="17" t="s">
        <v>652</v>
      </c>
    </row>
    <row r="114" spans="1:5" x14ac:dyDescent="0.2">
      <c r="A114" s="14" t="str">
        <f t="shared" si="5"/>
        <v>*Vergleich zum Vorquartal</v>
      </c>
      <c r="B114" s="18" t="s">
        <v>650</v>
      </c>
      <c r="C114" s="17" t="s">
        <v>643</v>
      </c>
      <c r="D114" s="17" t="s">
        <v>644</v>
      </c>
      <c r="E114" s="17" t="s">
        <v>651</v>
      </c>
    </row>
    <row r="115" spans="1:5" x14ac:dyDescent="0.2">
      <c r="A115" s="14" t="str">
        <f t="shared" si="5"/>
        <v>YoY**</v>
      </c>
      <c r="B115" s="17" t="s">
        <v>647</v>
      </c>
      <c r="C115" s="17" t="s">
        <v>647</v>
      </c>
      <c r="D115" s="17" t="s">
        <v>647</v>
      </c>
      <c r="E115" s="17" t="s">
        <v>647</v>
      </c>
    </row>
    <row r="116" spans="1:5" x14ac:dyDescent="0.2">
      <c r="A116" s="14" t="str">
        <f t="shared" si="5"/>
        <v>**Vergleich zum Vorjahresquartal</v>
      </c>
      <c r="B116" s="18" t="s">
        <v>649</v>
      </c>
      <c r="C116" s="17" t="s">
        <v>645</v>
      </c>
      <c r="D116" s="17" t="s">
        <v>646</v>
      </c>
      <c r="E116" s="17" t="s">
        <v>648</v>
      </c>
    </row>
    <row r="117" spans="1:5" x14ac:dyDescent="0.2">
      <c r="A117" s="14" t="str">
        <f t="shared" si="5"/>
        <v>Die jährlichen Indexreihen ab 1985 finden sich im unteren Teil dieser Seite.</v>
      </c>
      <c r="B117" s="18" t="s">
        <v>617</v>
      </c>
      <c r="C117" s="17" t="s">
        <v>625</v>
      </c>
      <c r="D117" s="17" t="s">
        <v>626</v>
      </c>
      <c r="E117" s="17" t="s">
        <v>627</v>
      </c>
    </row>
    <row r="118" spans="1:5" x14ac:dyDescent="0.2">
      <c r="A118" s="14" t="str">
        <f t="shared" si="5"/>
        <v>nach Segment</v>
      </c>
      <c r="B118" s="18" t="s">
        <v>618</v>
      </c>
      <c r="C118" s="17" t="s">
        <v>628</v>
      </c>
      <c r="D118" s="17" t="s">
        <v>629</v>
      </c>
      <c r="E118" s="17" t="s">
        <v>642</v>
      </c>
    </row>
    <row r="119" spans="1:5" x14ac:dyDescent="0.2">
      <c r="C119" s="19"/>
      <c r="E119" s="19"/>
    </row>
    <row r="120" spans="1:5" x14ac:dyDescent="0.2">
      <c r="C120" s="19"/>
      <c r="E120" s="19"/>
    </row>
    <row r="121" spans="1:5" x14ac:dyDescent="0.2">
      <c r="A121" s="14" t="str">
        <f>IF(B$3=1,B121,IF(B$3=2,C121,IF(B$3=3,D121,IF(B$3=4,E121,B121))))</f>
        <v>Revidierte Indexreihen, Revision vom 19.12.2014</v>
      </c>
      <c r="B121" s="18" t="s">
        <v>3681</v>
      </c>
      <c r="C121" s="18" t="s">
        <v>3696</v>
      </c>
      <c r="D121" s="18" t="s">
        <v>3697</v>
      </c>
      <c r="E121" s="18" t="s">
        <v>3703</v>
      </c>
    </row>
    <row r="122" spans="1:5" x14ac:dyDescent="0.2">
      <c r="A122" s="14" t="str">
        <f t="shared" ref="A122:A127" si="6">IF(B$3=1,B122,IF(B$3=2,C122,IF(B$3=3,D122,IF(B$3=4,E122,B122))))</f>
        <v>1 Jahr</v>
      </c>
      <c r="B122" s="18" t="s">
        <v>3876</v>
      </c>
      <c r="C122" s="18" t="s">
        <v>3877</v>
      </c>
      <c r="D122" s="18" t="s">
        <v>3878</v>
      </c>
      <c r="E122" s="18" t="s">
        <v>3879</v>
      </c>
    </row>
    <row r="123" spans="1:5" x14ac:dyDescent="0.2">
      <c r="A123" s="14" t="str">
        <f t="shared" si="6"/>
        <v>3 Jahre</v>
      </c>
      <c r="B123" s="18" t="s">
        <v>3880</v>
      </c>
      <c r="C123" s="18" t="s">
        <v>3881</v>
      </c>
      <c r="D123" s="18" t="s">
        <v>3882</v>
      </c>
      <c r="E123" s="18" t="s">
        <v>3883</v>
      </c>
    </row>
    <row r="124" spans="1:5" x14ac:dyDescent="0.2">
      <c r="A124" s="14" t="str">
        <f t="shared" si="6"/>
        <v>5 Jahre</v>
      </c>
      <c r="B124" s="18" t="s">
        <v>3884</v>
      </c>
      <c r="C124" s="18" t="s">
        <v>3885</v>
      </c>
      <c r="D124" s="18" t="s">
        <v>3886</v>
      </c>
      <c r="E124" s="18" t="s">
        <v>3887</v>
      </c>
    </row>
    <row r="125" spans="1:5" x14ac:dyDescent="0.2">
      <c r="A125" s="14" t="str">
        <f t="shared" si="6"/>
        <v>MS-Regionen</v>
      </c>
      <c r="B125" s="18" t="s">
        <v>3654</v>
      </c>
      <c r="C125" s="18" t="s">
        <v>3913</v>
      </c>
      <c r="D125" s="18" t="s">
        <v>3914</v>
      </c>
      <c r="E125" s="18" t="s">
        <v>3915</v>
      </c>
    </row>
    <row r="126" spans="1:5" x14ac:dyDescent="0.2">
      <c r="A126" s="14" t="str">
        <f t="shared" si="6"/>
        <v>Kurzfristige und langfristige Wachstumsrate</v>
      </c>
      <c r="B126" s="18" t="s">
        <v>3916</v>
      </c>
      <c r="C126" s="18" t="s">
        <v>3917</v>
      </c>
      <c r="D126" s="18" t="s">
        <v>3918</v>
      </c>
      <c r="E126" s="18" t="s">
        <v>3919</v>
      </c>
    </row>
    <row r="127" spans="1:5" x14ac:dyDescent="0.2">
      <c r="A127" s="14" t="str">
        <f t="shared" si="6"/>
        <v>Kantone</v>
      </c>
      <c r="B127" s="18" t="s">
        <v>219</v>
      </c>
      <c r="C127" s="18" t="s">
        <v>3920</v>
      </c>
      <c r="D127" s="18" t="s">
        <v>3921</v>
      </c>
      <c r="E127" s="18" t="s">
        <v>3920</v>
      </c>
    </row>
    <row r="128" spans="1:5" x14ac:dyDescent="0.2">
      <c r="A128" s="14" t="str">
        <f t="shared" ref="A128:A138" si="7">IF(B$3=1,B128,IF(B$3=2,C128,IF(B$3=3,D128,IF(B$3=4,E128,B128))))</f>
        <v>Wachstumsrate</v>
      </c>
      <c r="B128" s="18" t="s">
        <v>3922</v>
      </c>
      <c r="C128" s="18" t="s">
        <v>3923</v>
      </c>
      <c r="D128" s="18" t="s">
        <v>3924</v>
      </c>
      <c r="E128" s="18" t="s">
        <v>3925</v>
      </c>
    </row>
    <row r="129" spans="1:5" x14ac:dyDescent="0.2">
      <c r="A129" s="14" t="str">
        <f t="shared" si="7"/>
        <v>EFH</v>
      </c>
      <c r="B129" s="18" t="s">
        <v>589</v>
      </c>
      <c r="C129" s="18" t="s">
        <v>601</v>
      </c>
      <c r="D129" s="18" t="s">
        <v>602</v>
      </c>
      <c r="E129" s="18" t="s">
        <v>603</v>
      </c>
    </row>
    <row r="130" spans="1:5" x14ac:dyDescent="0.2">
      <c r="A130" s="14" t="str">
        <f t="shared" si="7"/>
        <v>EWG</v>
      </c>
      <c r="B130" s="18" t="s">
        <v>590</v>
      </c>
      <c r="C130" s="18" t="s">
        <v>598</v>
      </c>
      <c r="D130" s="18" t="s">
        <v>599</v>
      </c>
      <c r="E130" s="18" t="s">
        <v>600</v>
      </c>
    </row>
    <row r="131" spans="1:5" x14ac:dyDescent="0.2">
      <c r="A131" s="14" t="str">
        <f t="shared" si="7"/>
        <v>EFH-Land</v>
      </c>
      <c r="B131" s="18" t="s">
        <v>3853</v>
      </c>
      <c r="C131" s="18" t="s">
        <v>3854</v>
      </c>
      <c r="D131" s="18" t="s">
        <v>3855</v>
      </c>
      <c r="E131" s="18" t="s">
        <v>3856</v>
      </c>
    </row>
    <row r="132" spans="1:5" x14ac:dyDescent="0.2">
      <c r="A132" s="14" t="str">
        <f t="shared" si="7"/>
        <v>EWG-Land</v>
      </c>
      <c r="B132" s="18" t="s">
        <v>3857</v>
      </c>
      <c r="C132" s="18" t="s">
        <v>3858</v>
      </c>
      <c r="D132" s="18" t="s">
        <v>3859</v>
      </c>
      <c r="E132" s="18" t="s">
        <v>3860</v>
      </c>
    </row>
    <row r="133" spans="1:5" x14ac:dyDescent="0.2">
      <c r="A133" s="14" t="str">
        <f t="shared" si="7"/>
        <v>unteres Marktsegment</v>
      </c>
      <c r="B133" s="18" t="s">
        <v>3864</v>
      </c>
      <c r="C133" s="18" t="s">
        <v>3867</v>
      </c>
      <c r="D133" s="18" t="s">
        <v>3870</v>
      </c>
      <c r="E133" s="18" t="s">
        <v>3873</v>
      </c>
    </row>
    <row r="134" spans="1:5" x14ac:dyDescent="0.2">
      <c r="A134" s="14" t="str">
        <f t="shared" si="7"/>
        <v>mittleres Marktsegment</v>
      </c>
      <c r="B134" s="18" t="s">
        <v>3865</v>
      </c>
      <c r="C134" s="18" t="s">
        <v>3868</v>
      </c>
      <c r="D134" s="18" t="s">
        <v>3871</v>
      </c>
      <c r="E134" s="18" t="s">
        <v>3874</v>
      </c>
    </row>
    <row r="135" spans="1:5" x14ac:dyDescent="0.2">
      <c r="A135" s="14" t="str">
        <f t="shared" si="7"/>
        <v>gehobenes Marktsegment</v>
      </c>
      <c r="B135" s="18" t="s">
        <v>3866</v>
      </c>
      <c r="C135" s="18" t="s">
        <v>3869</v>
      </c>
      <c r="D135" s="18" t="s">
        <v>3872</v>
      </c>
      <c r="E135" s="18" t="s">
        <v>3875</v>
      </c>
    </row>
    <row r="136" spans="1:5" x14ac:dyDescent="0.2">
      <c r="A136" s="14" t="str">
        <f t="shared" si="7"/>
        <v>Wohneigentum gesamt</v>
      </c>
      <c r="B136" s="18" t="s">
        <v>3852</v>
      </c>
      <c r="C136" s="18" t="s">
        <v>3861</v>
      </c>
      <c r="D136" s="18" t="s">
        <v>3862</v>
      </c>
      <c r="E136" s="18"/>
    </row>
    <row r="137" spans="1:5" x14ac:dyDescent="0.2">
      <c r="A137" s="14" t="str">
        <f t="shared" si="7"/>
        <v>4. Quartal 2018</v>
      </c>
      <c r="B137" s="18" t="s">
        <v>3933</v>
      </c>
      <c r="C137" s="18" t="s">
        <v>3934</v>
      </c>
      <c r="D137" s="17" t="s">
        <v>3935</v>
      </c>
      <c r="E137" s="18" t="s">
        <v>3936</v>
      </c>
    </row>
    <row r="138" spans="1:5" x14ac:dyDescent="0.2">
      <c r="A138" s="14" t="str">
        <f t="shared" si="7"/>
        <v>Veränderungsraten</v>
      </c>
      <c r="B138" s="18" t="s">
        <v>4001</v>
      </c>
      <c r="C138" s="189" t="s">
        <v>4002</v>
      </c>
      <c r="D138" s="189" t="s">
        <v>4003</v>
      </c>
      <c r="E138" s="189" t="s">
        <v>4004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Jaron Schlesinger</cp:lastModifiedBy>
  <cp:lastPrinted>2020-07-09T14:28:16Z</cp:lastPrinted>
  <dcterms:created xsi:type="dcterms:W3CDTF">2006-10-30T16:36:00Z</dcterms:created>
  <dcterms:modified xsi:type="dcterms:W3CDTF">2020-07-09T14:48:05Z</dcterms:modified>
</cp:coreProperties>
</file>